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<sst xmlns="http://schemas.openxmlformats.org/spreadsheetml/2006/main" count="3142" uniqueCount="885">
  <si>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</si>
  <si>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</si>
  <si>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</si>
  <si>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</si>
  <si>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</si>
  <si>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</si>
  <si>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</si>
  <si>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</si>
  <si>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</si>
  <si>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</si>
  <si>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</si>
  <si>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</si>
  <si>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</si>
  <si>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</si>
  <si>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</si>
  <si>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</si>
  <si>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</si>
  <si>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</si>
  <si>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</si>
  <si>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</si>
  <si>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</si>
  <si>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</si>
  <si>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</si>
  <si>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</si>
  <si>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</si>
  <si>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</si>
  <si>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</si>
  <si>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</si>
  <si>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</si>
  <si>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</si>
  <si>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</si>
  <si>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</si>
  <si>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</si>
  <si>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</si>
  <si>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</si>
  <si>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</si>
  <si>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</si>
  <si>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</si>
  <si>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</si>
  <si>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</si>
  <si>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</si>
  <si>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</si>
  <si>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</si>
  <si>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</si>
  <si>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</si>
  <si>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</si>
  <si>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</si>
  <si>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</si>
  <si>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</si>
  <si>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</si>
  <si>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</si>
  <si>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</si>
  <si>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</si>
  <si>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</si>
  <si>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</si>
  <si>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</si>
  <si>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</si>
  <si>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</si>
  <si>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</si>
  <si>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</si>
  <si>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</si>
  <si>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</si>
  <si>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</si>
  <si>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</si>
  <si>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</si>
  <si>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</si>
  <si>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</si>
  <si>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</si>
  <si>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</si>
  <si>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</si>
  <si>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</si>
  <si>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</si>
  <si>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</si>
  <si>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</si>
  <si>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</si>
  <si>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</si>
  <si>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</si>
  <si>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</si>
  <si>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</si>
  <si>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</si>
  <si>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</si>
  <si>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</si>
  <si>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</si>
  <si>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</si>
  <si>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</si>
  <si>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</si>
  <si>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</si>
  <si>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</si>
  <si>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</si>
  <si>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</si>
  <si>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</si>
  <si>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</si>
  <si>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</si>
  <si>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</si>
  <si>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</si>
  <si>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</si>
  <si>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</si>
  <si>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</si>
  <si>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</si>
  <si>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</si>
  <si>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</si>
  <si>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</si>
  <si>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</si>
  <si>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</si>
  <si>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</si>
  <si>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</si>
  <si>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</si>
  <si>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</si>
  <si>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</si>
  <si>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</si>
  <si>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</si>
  <si>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</si>
  <si>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</si>
  <si>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</si>
  <si>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</si>
  <si>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</si>
  <si>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</si>
  <si>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</si>
  <si>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</si>
  <si>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</si>
  <si>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</si>
  <si>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</si>
  <si>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</si>
  <si>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</si>
  <si>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</si>
  <si>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</si>
  <si>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</si>
  <si>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</si>
  <si>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</si>
  <si>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</si>
  <si>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</si>
  <si>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</si>
  <si>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</si>
  <si>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</si>
  <si>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</si>
  <si>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</si>
  <si>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</si>
  <si>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</si>
  <si>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</si>
  <si>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</si>
  <si>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</si>
  <si>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</si>
  <si>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</si>
  <si>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</si>
  <si>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</si>
  <si>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</si>
  <si>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</si>
  <si>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</si>
  <si>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</si>
  <si>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</si>
  <si>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</si>
  <si>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</si>
  <si>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</si>
  <si>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</si>
  <si>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</si>
  <si>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</si>
  <si>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</si>
  <si>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</si>
  <si>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</si>
  <si>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</si>
  <si>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</si>
  <si>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</si>
  <si>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</si>
  <si>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</si>
  <si>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</si>
  <si>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</si>
  <si>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</si>
  <si>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</si>
  <si>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</si>
  <si>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</si>
  <si>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</si>
  <si>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</si>
  <si>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</si>
  <si>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</si>
  <si>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</si>
  <si>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</si>
  <si>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</si>
  <si>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</si>
  <si>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</si>
  <si>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</si>
  <si>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</si>
  <si>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</si>
  <si>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</si>
  <si>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</si>
  <si>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</si>
  <si>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</si>
  <si>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</si>
  <si>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</si>
  <si>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</si>
  <si>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</si>
  <si>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</si>
  <si>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</si>
  <si>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</si>
  <si>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</si>
  <si>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</si>
  <si>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</si>
  <si>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</si>
  <si>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</si>
  <si>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</si>
  <si>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</si>
  <si>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</si>
  <si>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</si>
  <si>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</si>
  <si>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</si>
  <si>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</si>
  <si>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</si>
  <si>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</si>
  <si>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</si>
  <si>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</si>
  <si>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</si>
  <si>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</si>
  <si>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</si>
  <si>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</si>
  <si>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</si>
  <si>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</si>
  <si>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</si>
  <si>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</si>
  <si>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</si>
  <si>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</si>
  <si>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</si>
  <si>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</si>
  <si>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</si>
  <si>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</si>
  <si>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</si>
  <si>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</si>
  <si>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</si>
  <si>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</si>
  <si>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</si>
  <si>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</si>
  <si>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</si>
  <si>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</si>
  <si>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</si>
  <si>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</si>
  <si>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</si>
  <si>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</si>
  <si>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</si>
  <si>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</si>
  <si>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</si>
  <si>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</si>
  <si>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</si>
  <si>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</si>
  <si>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</si>
  <si>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</si>
  <si>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</si>
  <si>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</si>
  <si>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</si>
  <si>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</si>
  <si>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</si>
  <si>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</si>
  <si>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</si>
  <si>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</si>
  <si>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</si>
  <si>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</si>
  <si>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</si>
  <si>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</si>
  <si>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</si>
  <si>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</si>
  <si>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</si>
  <si>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</si>
  <si>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</si>
  <si>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</si>
  <si>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</si>
  <si>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</si>
  <si>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</si>
  <si>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</si>
  <si>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</si>
  <si>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</si>
  <si>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</si>
  <si>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</si>
  <si>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</si>
  <si>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</si>
  <si>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</si>
  <si>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</si>
  <si>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</si>
  <si>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</si>
  <si>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</si>
  <si>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</si>
  <si>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</si>
  <si>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</si>
  <si>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</si>
  <si>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</si>
  <si>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</si>
  <si>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</si>
  <si>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</si>
  <si>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</si>
  <si>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</si>
  <si>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</si>
  <si>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</si>
  <si>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</si>
  <si>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</si>
  <si>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</si>
  <si>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</si>
  <si>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</si>
  <si>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</si>
  <si>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</si>
  <si>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</si>
  <si>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</si>
  <si>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</si>
  <si>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</si>
  <si>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</si>
  <si>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</si>
  <si>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</si>
  <si>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</si>
  <si>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</si>
  <si>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</si>
  <si>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</si>
  <si>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</si>
  <si>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</si>
  <si>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</si>
  <si>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</si>
  <si>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</si>
  <si>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</si>
  <si>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</si>
  <si>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</si>
  <si>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</si>
  <si>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</si>
  <si>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</si>
  <si>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</si>
  <si>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</si>
  <si>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</si>
  <si>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</si>
  <si>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</si>
  <si>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</si>
  <si>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</si>
  <si>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</si>
  <si>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</si>
  <si>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</si>
  <si>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</si>
  <si>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</si>
  <si>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</si>
  <si>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</si>
  <si>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</si>
  <si>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</si>
  <si>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</si>
  <si>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</si>
  <si>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</si>
  <si>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</si>
  <si>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</si>
  <si>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</si>
  <si>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</si>
  <si>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</si>
  <si>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</si>
  <si>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</si>
  <si>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</si>
  <si>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</si>
  <si>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</si>
  <si>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</si>
  <si>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</si>
  <si>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</si>
  <si>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</si>
  <si>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</si>
  <si>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</si>
  <si>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</si>
  <si>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</si>
  <si>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</si>
  <si>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</si>
  <si>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</si>
  <si>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</si>
  <si>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</si>
  <si>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</si>
  <si>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</si>
  <si>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</si>
  <si>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</si>
  <si>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</si>
  <si>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</si>
  <si>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</si>
  <si>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</si>
  <si>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</si>
  <si>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</si>
  <si>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</si>
  <si>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</si>
  <si>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</si>
  <si>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</si>
  <si>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</si>
  <si>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</si>
  <si>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</si>
  <si>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</si>
  <si>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</si>
  <si>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</si>
  <si>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</si>
  <si>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</si>
  <si>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</si>
  <si>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</si>
  <si>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</si>
  <si>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</si>
  <si>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</si>
  <si>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</si>
  <si>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</si>
  <si>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</si>
  <si>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</si>
  <si>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</si>
  <si>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</si>
  <si>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</si>
  <si>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</si>
  <si>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</si>
  <si>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</si>
  <si>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</si>
  <si>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</si>
  <si>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</si>
  <si>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</si>
  <si>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</si>
  <si>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</si>
  <si>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</si>
  <si>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</si>
  <si>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</si>
  <si>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</si>
  <si>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</si>
  <si>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</si>
  <si>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</si>
  <si>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</si>
  <si>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</si>
  <si>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</si>
  <si>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</si>
  <si>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</si>
  <si>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</si>
  <si>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</si>
  <si>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</si>
  <si>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</si>
  <si>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</si>
  <si>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</si>
  <si>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</si>
  <si>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</si>
  <si>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</si>
  <si>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</si>
  <si>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</si>
  <si>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</si>
  <si>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</si>
  <si>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</si>
  <si>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</si>
  <si>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</si>
  <si>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</si>
  <si>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</si>
  <si>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</si>
  <si>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</si>
  <si>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</si>
  <si>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</si>
  <si>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</si>
  <si>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</si>
  <si>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</si>
  <si>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</si>
  <si>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</si>
  <si>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</si>
  <si>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</si>
  <si>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</si>
  <si>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</si>
  <si>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</si>
  <si>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</si>
  <si>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</si>
  <si>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</si>
  <si>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</si>
  <si>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</si>
  <si>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</si>
  <si>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</si>
  <si>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</si>
  <si>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</si>
  <si>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</si>
  <si>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</si>
  <si>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</si>
  <si>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</si>
  <si>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</si>
  <si>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</si>
  <si>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</si>
  <si>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</si>
  <si>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</si>
  <si>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</si>
  <si>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</si>
  <si>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</si>
  <si>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</si>
  <si>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</si>
  <si>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</si>
  <si>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</si>
  <si>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</si>
  <si>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</si>
  <si>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</si>
  <si>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</si>
  <si>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</si>
  <si>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</si>
  <si>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</si>
  <si>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</si>
  <si>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</si>
  <si>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</si>
  <si>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</si>
  <si>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</si>
  <si>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</si>
  <si>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</si>
  <si>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</si>
  <si>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</si>
  <si>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</si>
  <si>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</si>
  <si>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</si>
  <si>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</si>
  <si>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</si>
  <si>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</si>
  <si>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</si>
  <si>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</si>
  <si>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</si>
  <si>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</si>
  <si>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</si>
  <si>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</si>
  <si>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</si>
  <si>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</si>
  <si>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</si>
  <si>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</si>
  <si>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</si>
  <si>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</si>
  <si>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</si>
  <si>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</si>
  <si>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</si>
  <si>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</si>
  <si>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</si>
  <si>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</si>
  <si>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</si>
  <si>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</si>
  <si>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</si>
  <si>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</si>
  <si>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</si>
  <si>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</si>
  <si>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</si>
  <si>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</si>
  <si>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</si>
  <si>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</si>
  <si>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</si>
  <si>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</si>
  <si>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</si>
  <si>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</si>
  <si>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</si>
  <si>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</si>
  <si>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</si>
  <si>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</si>
  <si>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</si>
  <si>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</si>
  <si>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</si>
  <si>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</si>
  <si>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</si>
  <si>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</si>
  <si>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</si>
  <si>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</si>
  <si>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</si>
  <si>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</si>
  <si>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</si>
  <si>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</si>
  <si>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</si>
  <si>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</si>
  <si>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</si>
  <si>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</si>
  <si>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</si>
  <si>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</si>
  <si>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</si>
  <si>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</si>
  <si>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</si>
  <si>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</si>
  <si>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</si>
  <si>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</si>
  <si>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</si>
  <si>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</si>
  <si>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</si>
  <si>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</si>
  <si>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</si>
  <si>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</si>
  <si>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</si>
  <si>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</si>
  <si>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</si>
  <si>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</si>
  <si>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</si>
  <si>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</si>
  <si>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</si>
  <si>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</si>
  <si>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</si>
  <si>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</si>
  <si>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</si>
  <si>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</si>
  <si>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</si>
  <si>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</si>
  <si>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</si>
  <si>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</si>
  <si>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</si>
  <si>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</si>
  <si>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</si>
  <si>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</si>
  <si>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</si>
  <si>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</si>
  <si>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</si>
  <si>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</si>
  <si>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</si>
  <si>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</si>
  <si>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</si>
  <si>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</si>
  <si>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</si>
  <si>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</si>
  <si>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</si>
  <si>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</si>
  <si>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</si>
  <si>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</si>
  <si>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</si>
  <si>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</si>
  <si>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</si>
  <si>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</si>
  <si>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</si>
  <si>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</si>
  <si>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</si>
  <si>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</si>
  <si>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</si>
  <si>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</si>
  <si>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</si>
  <si>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</si>
  <si>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</si>
  <si>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</si>
  <si>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</si>
  <si>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</si>
  <si>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</si>
  <si>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</si>
  <si>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</si>
  <si>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</si>
  <si>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</si>
  <si>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</si>
  <si>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</si>
  <si>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</si>
  <si>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</si>
  <si>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</si>
  <si>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</si>
  <si>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</si>
  <si>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</si>
  <si>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</si>
  <si>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</si>
  <si>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</si>
  <si>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</si>
  <si>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</si>
  <si>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</si>
  <si>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</si>
  <si>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</si>
  <si>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</si>
  <si>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</si>
  <si>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</si>
  <si>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</si>
  <si>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</si>
  <si>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</si>
  <si>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</si>
  <si>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</si>
  <si>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</si>
  <si>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</si>
  <si>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</si>
  <si>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</si>
  <si>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</si>
  <si>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</si>
  <si>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</si>
  <si>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</si>
  <si>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</si>
  <si>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</si>
  <si>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</si>
  <si>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</si>
  <si>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</si>
  <si>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</si>
  <si>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Graph Gallery URL</t>
  </si>
  <si>
    <t>Graph Source</t>
  </si>
  <si>
    <t>Graph Term</t>
  </si>
  <si>
    <t>Data Import</t>
  </si>
  <si>
    <t>Layout Algorithm</t>
  </si>
  <si>
    <t>Groups</t>
  </si>
  <si>
    <t>Edge Alpha</t>
  </si>
  <si>
    <t>Edge Color</t>
  </si>
  <si>
    <t>Edge Width</t>
  </si>
  <si>
    <t>Vertex Alpha</t>
  </si>
  <si>
    <t>Vertex Radius</t>
  </si>
  <si>
    <t>Vertex X</t>
  </si>
  <si>
    <t>Vertex y</t>
  </si>
  <si>
    <t>Tweet Hash</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</si>
  <si>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</si>
  <si>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</si>
  <si>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</si>
  <si>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</si>
  <si>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</si>
  <si>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</si>
  <si>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</si>
  <si>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</si>
  <si>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</si>
  <si>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</si>
  <si>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</si>
  <si>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</si>
  <si>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</si>
  <si>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</si>
  <si>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</si>
  <si>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</si>
  <si>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</si>
  <si>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</si>
  <si>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</si>
  <si>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</si>
  <si>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</si>
  <si>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</si>
  <si>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</si>
  <si>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</si>
  <si>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</si>
  <si>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Retweet</t>
  </si>
  <si>
    <t>Mentions</t>
  </si>
  <si>
    <t/>
  </si>
  <si>
    <t>en</t>
  </si>
  <si>
    <t>Twitter for iPhone</t>
  </si>
  <si>
    <t>Twitter Web App</t>
  </si>
  <si>
    <t>Omaha, NE</t>
  </si>
  <si>
    <t>Open Twitter Page for This Person</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</si>
  <si>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</si>
  <si>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</si>
  <si>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</si>
  <si>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</si>
  <si>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</si>
  <si>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</si>
  <si>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</si>
  <si>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</si>
  <si>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</si>
  <si>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</si>
  <si>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</si>
  <si>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</si>
  <si>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</si>
  <si>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</si>
  <si>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</si>
  <si>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</si>
  <si>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</si>
  <si>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</si>
  <si>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</si>
  <si>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</si>
  <si>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</si>
  <si>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</si>
  <si>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(Entire graph)</t>
  </si>
  <si>
    <t>Green</t>
  </si>
  <si>
    <t>Red</t>
  </si>
  <si>
    <t>Replies to</t>
  </si>
  <si>
    <t>und</t>
  </si>
  <si>
    <t>MentionsInRetweet</t>
  </si>
  <si>
    <t>Graph Image URL</t>
  </si>
  <si>
    <t>1.0.1.444</t>
  </si>
  <si>
    <t>twitter.com</t>
  </si>
  <si>
    <t>06:02:41</t>
  </si>
  <si>
    <t>03:41:08</t>
  </si>
  <si>
    <t>Instagram</t>
  </si>
  <si>
    <t>Omaha, Nebraska</t>
  </si>
  <si>
    <t>here</t>
  </si>
  <si>
    <t>s</t>
  </si>
  <si>
    <t>one</t>
  </si>
  <si>
    <t>team</t>
  </si>
  <si>
    <t>take</t>
  </si>
  <si>
    <t>cc</t>
  </si>
  <si>
    <t>way</t>
  </si>
  <si>
    <t>taking</t>
  </si>
  <si>
    <t>another</t>
  </si>
  <si>
    <t>regardless</t>
  </si>
  <si>
    <t>believe</t>
  </si>
  <si>
    <t>thartman2u</t>
  </si>
  <si>
    <t>elleninalove</t>
  </si>
  <si>
    <t>communo</t>
  </si>
  <si>
    <t>uno_prssa</t>
  </si>
  <si>
    <t>mpweirdopodcast</t>
  </si>
  <si>
    <t>mhilt81</t>
  </si>
  <si>
    <t>sachakopp</t>
  </si>
  <si>
    <t>unomaha</t>
  </si>
  <si>
    <t>instagram</t>
  </si>
  <si>
    <t>prsa</t>
  </si>
  <si>
    <t>marybethwest</t>
  </si>
  <si>
    <t>_xD83D__xDC4F__xD83C__xDFFD_ #HumilityNotHostility https://t.co/CdFkgmPpm4</t>
  </si>
  <si>
    <t>Join our President in taking the #HumilityNotHostility pledge! 
If you believe that civility is disagreeing with disrespecting one another, a way to promote meaningful communication and relationships regardless of differences in beliefs, take our pledge! https://t.co/eO4ZVDWBQZ</t>
  </si>
  <si>
    <t>#HumilityNotHostility @UNO_PRSSA @communo @unomaha @instagram cc: @SachaKopp @mhilt81 https://t.co/jdU56Fi3ri</t>
  </si>
  <si>
    <t>#HumilityNotHostility @UNO_PRSSA @communo @instagram https://t.co/hmQlbTrBU8</t>
  </si>
  <si>
    <t>@marybethwest @PRSA Thank you so much, our team has worked really hard on our campaign and we’re so glad you like it! #HumilityNotHostility</t>
  </si>
  <si>
    <t>Here’s a recap of the #HumilityNotHostility team’s latest event!
Dr. Pickering spoke about the importance of civility!
We asked our participants what civility means to them, check out their answers here!
We also played our interactive card game to create some great conversation! https://t.co/dBeonIkMic</t>
  </si>
  <si>
    <t>humilitynothostility</t>
  </si>
  <si>
    <t>10:33:43</t>
  </si>
  <si>
    <t>03:21:45</t>
  </si>
  <si>
    <t>03:23:30</t>
  </si>
  <si>
    <t>11:58:12</t>
  </si>
  <si>
    <t>11:58:53</t>
  </si>
  <si>
    <t>03:25:06</t>
  </si>
  <si>
    <t>23:29:44</t>
  </si>
  <si>
    <t>21:24:25</t>
  </si>
  <si>
    <t>03:32:14</t>
  </si>
  <si>
    <t>1369131108844109824</t>
  </si>
  <si>
    <t>1369234938910961665</t>
  </si>
  <si>
    <t>1369126232009367552</t>
  </si>
  <si>
    <t>1369126672004440066</t>
  </si>
  <si>
    <t>1369256200743817223</t>
  </si>
  <si>
    <t>1369256373352079360</t>
  </si>
  <si>
    <t>1369127075001602052</t>
  </si>
  <si>
    <t>1369430231438794756</t>
  </si>
  <si>
    <t>1368804343277907970</t>
  </si>
  <si>
    <t>1369036305666088967</t>
  </si>
  <si>
    <t>1369128870591537152</t>
  </si>
  <si>
    <t>1366940853009330179</t>
  </si>
  <si>
    <t>63737350</t>
  </si>
  <si>
    <t>Professor Jeremy _xD83C__xDF0E_</t>
  </si>
  <si>
    <t>Teresa Hartman</t>
  </si>
  <si>
    <t>Elle Love</t>
  </si>
  <si>
    <t>UNO PRSSA</t>
  </si>
  <si>
    <t>Michael Hilt</t>
  </si>
  <si>
    <t>UNO School of Comm</t>
  </si>
  <si>
    <t>SachaKopp</t>
  </si>
  <si>
    <t>University of Nebraska at Omaha</t>
  </si>
  <si>
    <t>PRSA</t>
  </si>
  <si>
    <t>Mary Beth West, MPRCA</t>
  </si>
  <si>
    <t>The Manic Pixie Weirdo Podcast</t>
  </si>
  <si>
    <t>12006842</t>
  </si>
  <si>
    <t>1299673800</t>
  </si>
  <si>
    <t>780571703797702656</t>
  </si>
  <si>
    <t>73560013</t>
  </si>
  <si>
    <t>754056808059195393</t>
  </si>
  <si>
    <t>107470796</t>
  </si>
  <si>
    <t>1017479572865069056</t>
  </si>
  <si>
    <t>16809032</t>
  </si>
  <si>
    <t>180505807</t>
  </si>
  <si>
    <t>14804281</t>
  </si>
  <si>
    <t>1241489257652523008</t>
  </si>
  <si>
    <t>Jeremy Harris Lipschultz, PhD, Peter Kiewit Distinguished Professor @communo @unosmlre https://t.co/Ba8NRAzIGv</t>
  </si>
  <si>
    <t>Medical librarian, sharing info. (#publichealth, #edtech, #IPE, #leadership) of possible interest to you. Tweets are my own. Follow, likes, &amp; RT ≠ endorsement.</t>
  </si>
  <si>
    <t>she/her/hers • BLM ✊_xD83C__xDFFE_ • Capturing stories of everyday people • Senior Online Reporter @ UNO Gateway • Contributor @ NOISE Omaha• UNO ‘21 • Neurodivergent</t>
  </si>
  <si>
    <t>The University of Nebraska at Omaha’s chapter. Student-led Public Relations organization for development, leadership, and portfolio building.</t>
  </si>
  <si>
    <t>All things KC.  Royals/Chiefs/Jayhawks/Omaha Mavericks/Vegas Golden Knights. Views are my own.</t>
  </si>
  <si>
    <t>The School of Communication provides a student-centered, dynamic environment designed to elevate, empower and engage students.</t>
  </si>
  <si>
    <t>Senior Vice Chancellor for Academic Affairs, University of Nebraska at Omaha. physicist, professor, dad, husband, music lover, bad cook, and avid reader.</t>
  </si>
  <si>
    <t>Official Twitter page of the University of Nebraska at Omaha (UNO) -- Nebraska's Metropolitan University.  RTs ≠ endorsements. #KnowTheO #MavSpirit #NUforNE</t>
  </si>
  <si>
    <t>Bringing you closer to the people and things you love. ❤️</t>
  </si>
  <si>
    <t>The nation’s leading professional organization serving the communications community with more than 30,000 members around the world.</t>
  </si>
  <si>
    <t>Tennessean; Xer, Mom of 3; @FletcherPR / #MsInterPReted podcast_xD83C__xDF99_; Relentless as required; Wife of @CharlemagneWest; @PRCA_UK #PRCAethics</t>
  </si>
  <si>
    <t>Relationships lets talk about them. Listen on Apple Podcast, Spotify, iHeartradio, Stitcher &amp; YouTube Email at ManicPixieWeirdo@protonmail.com</t>
  </si>
  <si>
    <t>Omaha, Nebraska USA _xD83C__xDDFA__xD83C__xDDF8_</t>
  </si>
  <si>
    <t>District 2 Nebraska</t>
  </si>
  <si>
    <t>Omaha, Nebraska, U.S.A.</t>
  </si>
  <si>
    <t>New York</t>
  </si>
  <si>
    <t>Maryville, TN</t>
  </si>
  <si>
    <t>jeremyhl
#HumilityNotHostility @UNO_PRSSA
@communo @instagram https://t.co/hmQlbTrBU8</t>
  </si>
  <si>
    <t>thartman2u
_xD83D__xDC4F__xD83C__xDFFD_ #HumilityNotHostility https://t.co/CdFkgmPpm4</t>
  </si>
  <si>
    <t>elleninalove
Join our President in taking the
#HumilityNotHostility pledge! If
you believe that civility is disagreeing
with disrespecting one another,
a way to promote meaningful communication
and relationships regardless of
differences in beliefs, take our
pledge! https://t.co/eO4ZVDWBQZ</t>
  </si>
  <si>
    <t>uno_prssa
@marybethwest @PRSA Thank you so
much, our team has worked really
hard on our campaign and we’re
so glad you like it! #HumilityNotHostility</t>
  </si>
  <si>
    <t xml:space="preserve">mhilt81
</t>
  </si>
  <si>
    <t>communo
#HumilityNotHostility @UNO_PRSSA
@communo @instagram https://t.co/hmQlbTrBU8</t>
  </si>
  <si>
    <t xml:space="preserve">sachakopp
</t>
  </si>
  <si>
    <t xml:space="preserve">unomaha
</t>
  </si>
  <si>
    <t xml:space="preserve">instagram
</t>
  </si>
  <si>
    <t xml:space="preserve">prsa
</t>
  </si>
  <si>
    <t xml:space="preserve">marybethwest
</t>
  </si>
  <si>
    <t>mpweirdopodcast
_xD83D__xDC4F__xD83C__xDFFD_ #HumilityNotHostility https://t.co/CdFkgmPpm4</t>
  </si>
  <si>
    <t>https://twitter.com/uno_prssa/status/1369036305666088967</t>
  </si>
  <si>
    <t>#humilitynothostility</t>
  </si>
  <si>
    <t>pledge</t>
  </si>
  <si>
    <t>civility</t>
  </si>
  <si>
    <t>president</t>
  </si>
  <si>
    <t>#humilitynothostility uno_prssa communo instagram unomaha cc sachakopp mhilt81</t>
  </si>
  <si>
    <t>#humilitynothostility civility pledge team here s join president taking believe</t>
  </si>
  <si>
    <t>#humilitynothostility,uno_prssa</t>
  </si>
  <si>
    <t>uno_prssa,communo</t>
  </si>
  <si>
    <t>communo,instagram</t>
  </si>
  <si>
    <t>communo,unomaha</t>
  </si>
  <si>
    <t>unomaha,instagram</t>
  </si>
  <si>
    <t>instagram,cc</t>
  </si>
  <si>
    <t>cc,sachakopp</t>
  </si>
  <si>
    <t>sachakopp,mhilt81</t>
  </si>
  <si>
    <t>join,president</t>
  </si>
  <si>
    <t>president,taking</t>
  </si>
  <si>
    <t>taking,#humilitynothostility</t>
  </si>
  <si>
    <t>#humilitynothostility,pledge</t>
  </si>
  <si>
    <t>pledge,believe</t>
  </si>
  <si>
    <t>believe,civility</t>
  </si>
  <si>
    <t>civility,disagreeing</t>
  </si>
  <si>
    <t>disagreeing,disrespecting</t>
  </si>
  <si>
    <t>disrespecting,one</t>
  </si>
  <si>
    <t>one,another</t>
  </si>
  <si>
    <t>#humilitynothostility,uno_prssa  uno_prssa,communo  communo,instagram  communo,unomaha  unomaha,instagram  instagram,cc  cc,sachakopp  sachakopp,mhilt81</t>
  </si>
  <si>
    <t>join,president  president,taking  taking,#humilitynothostility  #humilitynothostility,pledge  pledge,believe  believe,civility  civility,disagreeing  disagreeing,disrespecting  disrespecting,one  one,another</t>
  </si>
  <si>
    <t>uno_prssa communo instagram unomaha sachakopp mhilt81</t>
  </si>
  <si>
    <t>jeremyhl thartman2u unomaha instagram mpweirdopodcast mhilt81 sachakopp communo</t>
  </si>
  <si>
    <t>prsa marybethwest elleninalove uno_prssa</t>
  </si>
  <si>
    <t>pledge join president taking #humilitynothostility believe civility disagreeing disrespecting one</t>
  </si>
  <si>
    <t>#humilitynothostility civility team pledge here s marybethwest prsa thank much</t>
  </si>
  <si>
    <t>unomaha cc sachakopp mhilt81 uno_prssa communo instagram #humilitynothostility</t>
  </si>
  <si>
    <t>pledge here s civility marybethwest prsa thank much worked really</t>
  </si>
  <si>
    <t>unomaha cc sachakopp mhilt81 #humilitynothostility uno_prssa communo instagram</t>
  </si>
  <si>
    <t>marybethwest,prsa  prsa,thank  thank,much  much,team  team,worked  worked,really  really,hard  hard,campaign  campaign,re  re,glad</t>
  </si>
  <si>
    <t>communo,instagram  communo,unomaha  unomaha,instagram  instagram,cc  cc,sachakopp  sachakopp,mhilt81  #humilitynothostility,uno_prssa  uno_prssa,communo</t>
  </si>
  <si>
    <t>disagreeing</t>
  </si>
  <si>
    <t>disrespecting</t>
  </si>
  <si>
    <t>promote</t>
  </si>
  <si>
    <t>meaningful</t>
  </si>
  <si>
    <t>relationships</t>
  </si>
  <si>
    <t>differences</t>
  </si>
  <si>
    <t>beliefs</t>
  </si>
  <si>
    <t>G1: #humilitynothostility uno_prssa communo instagram unomaha cc sachakopp mhilt81</t>
  </si>
  <si>
    <t>G2: #humilitynothostility civility pledge team here s join president taking believe</t>
  </si>
  <si>
    <t>Edge Weight▓1▓2▓0▓True▓Green▓Red▓▓Edge Weight▓2▓2▓0▓5▓10▓False▓Edge Weight▓1▓2▓0▓16▓6▓False▓▓0▓0▓0▓True▓Black▓Black▓▓Followers▓127▓107950▓0▓162▓1000▓False▓Followers▓127▓34739893▓0▓100▓70▓False▓▓0▓0▓0▓0▓0▓False▓▓0▓0▓0▓0▓0▓False</t>
  </si>
  <si>
    <t>GraphSource░TwitterSearch▓GraphTerm░HumilityNotHostility▓ImportDescription░The graph represents a network of 12 Twitter users whose recent tweets contained "HumilityNotHostility", or who were replied to or mentioned in those tweets, taken from a data set limited to a maximum of 18,000 tweets.  The network was obtained from Twitter on Saturday, 13 March 2021 at 16:41 UTC.
The tweets in the network were tweeted over the 1-day, 17-hour, 27-minute period from Monday, 08 March 2021 at 06:02 UTC to Tuesday, 09 March 2021 at 23:29 UTC.
There is an edge for each "replies-to" relationship in a tweet, an edge for each "mentions" relationship in a tweet, and a self-loop edge for each tweet that is not a "replies-to" or "mentions".▓ImportSuggestedTitle░HumilityNotHostility Twitter NodeXL SNA Map and Report for Saturday, 13 March 2021 at 16:41 UTC▓ImportSuggestedFileNameNoExtension░2021-03-13 16-41-25 NodeXL Twitter Search HumilityNotHostility▓GroupingDescription░The graph's vertices were grouped by cluster using the Clauset-Newman-Moore cluster algorithm.▓LayoutAlgorithm░The graph was laid out using the Harel-Koren Fast Multiscale layout algorithm.▓GraphDirectedness░The graph is directed.</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</si>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</sst>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2" borderId="1" xfId="20" applyNumberFormat="1" applyFont="1" applyAlignment="1">
      <alignment/>
    </xf>
    <xf numFmtId="0" fontId="0" fillId="0" borderId="7" xfId="0" applyFill="1" applyBorder="1" applyAlignment="1">
      <alignment/>
    </xf>
    <xf numFmtId="1" fontId="0" fillId="4" borderId="1" xfId="24" applyNumberFormat="1" applyBorder="1" applyAlignment="1">
      <alignment/>
    </xf>
    <xf numFmtId="167" fontId="0" fillId="4" borderId="1" xfId="24" applyNumberFormat="1" applyBorder="1" applyAlignment="1">
      <alignment/>
    </xf>
    <xf numFmtId="0" fontId="0" fillId="0" borderId="2"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2" xfId="24" applyNumberFormat="1" applyBorder="1" applyAlignment="1">
      <alignment/>
    </xf>
    <xf numFmtId="167" fontId="0" fillId="4" borderId="12" xfId="24" applyNumberFormat="1" applyBorder="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10" fillId="0" borderId="2" xfId="28" applyFill="1" applyBorder="1" applyAlignment="1">
      <alignment/>
    </xf>
    <xf numFmtId="14" fontId="0" fillId="0" borderId="0" xfId="0" applyNumberFormat="1" applyFill="1" applyAlignment="1">
      <alignment/>
    </xf>
    <xf numFmtId="0" fontId="0" fillId="0" borderId="0" xfId="0" applyFill="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7" xfId="0" applyFill="1" applyBorder="1" applyAlignment="1" quotePrefix="1">
      <alignment/>
    </xf>
    <xf numFmtId="0" fontId="10" fillId="3" borderId="12" xfId="28" applyNumberFormat="1"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49" fontId="0" fillId="0" borderId="0" xfId="0" applyNumberFormat="1" applyFill="1" applyAlignment="1">
      <alignment/>
    </xf>
    <xf numFmtId="167" fontId="0" fillId="0" borderId="0" xfId="0" applyNumberFormat="1" applyAlignment="1" quotePrefix="1">
      <alignment/>
    </xf>
    <xf numFmtId="0" fontId="0" fillId="0" borderId="7" xfId="22" applyFont="1" applyBorder="1" applyAlignment="1">
      <alignment/>
    </xf>
    <xf numFmtId="0" fontId="0" fillId="0" borderId="0" xfId="22" applyFont="1" applyBorder="1" applyAlignment="1">
      <alignment/>
    </xf>
    <xf numFmtId="0" fontId="0" fillId="3" borderId="1" xfId="27"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898329"/>
        <c:axId val="26084962"/>
      </c:barChart>
      <c:catAx>
        <c:axId val="2898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84962"/>
        <c:crosses val="autoZero"/>
        <c:auto val="1"/>
        <c:lblOffset val="100"/>
        <c:noMultiLvlLbl val="0"/>
      </c:catAx>
      <c:valAx>
        <c:axId val="2608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3438067"/>
        <c:axId val="32507148"/>
      </c:barChart>
      <c:catAx>
        <c:axId val="334380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07148"/>
        <c:crosses val="autoZero"/>
        <c:auto val="1"/>
        <c:lblOffset val="100"/>
        <c:noMultiLvlLbl val="0"/>
      </c:catAx>
      <c:valAx>
        <c:axId val="32507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38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4128877"/>
        <c:axId val="15833302"/>
      </c:barChart>
      <c:catAx>
        <c:axId val="241288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33302"/>
        <c:crosses val="autoZero"/>
        <c:auto val="1"/>
        <c:lblOffset val="100"/>
        <c:noMultiLvlLbl val="0"/>
      </c:catAx>
      <c:valAx>
        <c:axId val="1583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8281991"/>
        <c:axId val="7429056"/>
      </c:barChart>
      <c:catAx>
        <c:axId val="82819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29056"/>
        <c:crosses val="autoZero"/>
        <c:auto val="1"/>
        <c:lblOffset val="100"/>
        <c:noMultiLvlLbl val="0"/>
      </c:catAx>
      <c:valAx>
        <c:axId val="74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66861505"/>
        <c:axId val="64882634"/>
      </c:barChart>
      <c:catAx>
        <c:axId val="66861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82634"/>
        <c:crosses val="autoZero"/>
        <c:auto val="1"/>
        <c:lblOffset val="100"/>
        <c:noMultiLvlLbl val="0"/>
      </c:catAx>
      <c:valAx>
        <c:axId val="64882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1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7072795"/>
        <c:axId val="21001972"/>
      </c:barChart>
      <c:catAx>
        <c:axId val="470727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01972"/>
        <c:crosses val="autoZero"/>
        <c:auto val="1"/>
        <c:lblOffset val="100"/>
        <c:noMultiLvlLbl val="0"/>
      </c:catAx>
      <c:valAx>
        <c:axId val="2100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4800021"/>
        <c:axId val="23438142"/>
      </c:barChart>
      <c:catAx>
        <c:axId val="548000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38142"/>
        <c:crosses val="autoZero"/>
        <c:auto val="1"/>
        <c:lblOffset val="100"/>
        <c:noMultiLvlLbl val="0"/>
      </c:catAx>
      <c:valAx>
        <c:axId val="234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00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9616687"/>
        <c:axId val="19441320"/>
      </c:barChart>
      <c:catAx>
        <c:axId val="96166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41320"/>
        <c:crosses val="autoZero"/>
        <c:auto val="1"/>
        <c:lblOffset val="100"/>
        <c:noMultiLvlLbl val="0"/>
      </c:catAx>
      <c:valAx>
        <c:axId val="1944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0754153"/>
        <c:axId val="31243058"/>
      </c:barChart>
      <c:catAx>
        <c:axId val="40754153"/>
        <c:scaling>
          <c:orientation val="minMax"/>
        </c:scaling>
        <c:axPos val="b"/>
        <c:delete val="1"/>
        <c:majorTickMark val="out"/>
        <c:minorTickMark val="none"/>
        <c:tickLblPos val="none"/>
        <c:crossAx val="31243058"/>
        <c:crosses val="autoZero"/>
        <c:auto val="1"/>
        <c:lblOffset val="100"/>
        <c:noMultiLvlLbl val="0"/>
      </c:catAx>
      <c:valAx>
        <c:axId val="31243058"/>
        <c:scaling>
          <c:orientation val="minMax"/>
        </c:scaling>
        <c:axPos val="l"/>
        <c:delete val="1"/>
        <c:majorTickMark val="out"/>
        <c:minorTickMark val="none"/>
        <c:tickLblPos val="none"/>
        <c:crossAx val="407541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pweirdopodca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artman2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lleninalo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no_prs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hilt8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mmu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achakop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oma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nstagr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prs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rybethwes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28" totalsRowShown="0" headerRowDxfId="337" dataDxfId="336">
  <autoFilter ref="A2:BU28"/>
  <tableColumns count="73">
    <tableColumn id="1" name="Vertex 1" dataDxfId="258"/>
    <tableColumn id="2" name="Vertex 2" dataDxfId="256"/>
    <tableColumn id="3" name="Color" dataDxfId="257"/>
    <tableColumn id="4" name="Width" dataDxfId="335"/>
    <tableColumn id="11" name="Style" dataDxfId="334"/>
    <tableColumn id="5" name="Opacity" dataDxfId="333"/>
    <tableColumn id="6" name="Visibility" dataDxfId="332"/>
    <tableColumn id="10" name="Label" dataDxfId="331"/>
    <tableColumn id="12" name="Label Text Color" dataDxfId="330"/>
    <tableColumn id="13" name="Label Font Size" dataDxfId="329"/>
    <tableColumn id="14" name="Reciprocated?" dataDxfId="163"/>
    <tableColumn id="7" name="ID" dataDxfId="328"/>
    <tableColumn id="9" name="Dynamic Filter" dataDxfId="327"/>
    <tableColumn id="8" name="Add Your Own Columns Here" dataDxfId="255"/>
    <tableColumn id="15" name="Relationship" dataDxfId="254"/>
    <tableColumn id="16" name="Relationship Date (UTC)" dataDxfId="253"/>
    <tableColumn id="17" name="Tweet" dataDxfId="252"/>
    <tableColumn id="18" name="URLs in Tweet" dataDxfId="251"/>
    <tableColumn id="19" name="Domains in Tweet" dataDxfId="250"/>
    <tableColumn id="20" name="Hashtags in Tweet" dataDxfId="249"/>
    <tableColumn id="21" name="Tweet Date (UTC)" dataDxfId="247"/>
    <tableColumn id="22" name="Twitter Page for Tweet" dataDxfId="246"/>
    <tableColumn id="23" name="Latitude" dataDxfId="245"/>
    <tableColumn id="24" name="Longitude" dataDxfId="244"/>
    <tableColumn id="25" name="Imported ID" dataDxfId="243"/>
    <tableColumn id="26" name="In-Reply-To Tweet ID" dataDxfId="241"/>
    <tableColumn id="27" name="Edge Weight" dataDxfId="242"/>
    <tableColumn id="28" name="Sentiment List #1: Positive Word Count" dataDxfId="326"/>
    <tableColumn id="29" name="Sentiment List #1: Positive Word Percentage (%)" dataDxfId="325"/>
    <tableColumn id="30" name="Sentiment List #2: Negative Word Count" dataDxfId="324"/>
    <tableColumn id="31" name="Sentiment List #2: Negative Word Percentage (%)" dataDxfId="323"/>
    <tableColumn id="32" name="Sentiment List #3: (Add your own word list) Word Count" dataDxfId="322"/>
    <tableColumn id="33" name="Sentiment List #3: (Add your own word list) Word Percentage (%)" dataDxfId="46"/>
    <tableColumn id="34" name="Non-categorized Word Count" dataDxfId="45"/>
    <tableColumn id="35" name="Non-categorized Word Percentage (%)" dataDxfId="44"/>
    <tableColumn id="36" name="Edge Content Word Count" dataDxfId="42"/>
    <tableColumn id="37" name="Media in Tweet" dataDxfId="43"/>
    <tableColumn id="38" name="Tweet Image File" dataDxfId="240"/>
    <tableColumn id="39" name="Favorited" dataDxfId="239"/>
    <tableColumn id="40" name="Favorite Count" dataDxfId="238"/>
    <tableColumn id="41" name="In-Reply-To User ID" dataDxfId="237"/>
    <tableColumn id="42" name="Is Quote Status" dataDxfId="236"/>
    <tableColumn id="43" name="Language" dataDxfId="235"/>
    <tableColumn id="44" name="Possibly Sensitive" dataDxfId="234"/>
    <tableColumn id="45" name="Quoted Status ID" dataDxfId="233"/>
    <tableColumn id="46" name="Retweeted" dataDxfId="232"/>
    <tableColumn id="47" name="Retweet Count" dataDxfId="231"/>
    <tableColumn id="48" name="Retweet ID" dataDxfId="230"/>
    <tableColumn id="49" name="Source" dataDxfId="229"/>
    <tableColumn id="50" name="Truncated" dataDxfId="228"/>
    <tableColumn id="51" name="Unified Twitter ID" dataDxfId="227"/>
    <tableColumn id="52" name="Imported Tweet Type" dataDxfId="226"/>
    <tableColumn id="53" name="Added By Extended Analysis" dataDxfId="225"/>
    <tableColumn id="54" name="Corrected By Extended Analysis" dataDxfId="224"/>
    <tableColumn id="55" name="Place Bounding Box" dataDxfId="223"/>
    <tableColumn id="56" name="Place Country" dataDxfId="222"/>
    <tableColumn id="57" name="Place Country Code" dataDxfId="221"/>
    <tableColumn id="58" name="Place Full Name" dataDxfId="220"/>
    <tableColumn id="59" name="Place ID" dataDxfId="219"/>
    <tableColumn id="60" name="Place Name" dataDxfId="218"/>
    <tableColumn id="61" name="Place Type" dataDxfId="217"/>
    <tableColumn id="62" name="Place URL" dataDxfId="181"/>
    <tableColumn id="63" name="Vertex 1 Group" dataDxfId="180">
      <calculatedColumnFormula>REPLACE(INDEX(GroupVertices[Group], MATCH(Edges[[#This Row],[Vertex 1]],GroupVertices[Vertex],0)),1,1,"")</calculatedColumnFormula>
    </tableColumn>
    <tableColumn id="64" name="Vertex 2 Group" dataDxfId="178">
      <calculatedColumnFormula>REPLACE(INDEX(GroupVertices[Group], MATCH(Edges[[#This Row],[Vertex 2]],GroupVertices[Vertex],0)),1,1,"")</calculatedColumnFormula>
    </tableColumn>
    <tableColumn id="65" name="Date" dataDxfId="179"/>
    <tableColumn id="66" name="Time" dataDxfId="248"/>
    <tableColumn id="67" name="Tweet Hash" dataDxfId="53"/>
    <tableColumn id="68" name="Sentiment List #1: List1 Word Count" dataDxfId="52"/>
    <tableColumn id="69" name="Sentiment List #1: List1 Word Percentage (%)" dataDxfId="51"/>
    <tableColumn id="70" name="Sentiment List #2: List2 Word Count" dataDxfId="50"/>
    <tableColumn id="71" name="Sentiment List #2: List2 Word Percentage (%)" dataDxfId="49"/>
    <tableColumn id="72" name="Sentiment List #3: List3 Word Count" dataDxfId="48"/>
    <tableColumn id="73" name="Sentiment List #3: List3 Word Percentage (%)" dataDxfId="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72" dataDxfId="271">
  <autoFilter ref="A2:C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162" dataDxfId="161">
  <autoFilter ref="A1:F2"/>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153" dataDxfId="152">
  <autoFilter ref="A5:F6"/>
  <tableColumns count="6">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0" totalsRowShown="0" headerRowDxfId="144" dataDxfId="143">
  <autoFilter ref="A9:F10"/>
  <tableColumns count="6">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3:F23" totalsRowShown="0" headerRowDxfId="135" dataDxfId="134">
  <autoFilter ref="A13:F23"/>
  <tableColumns count="6">
    <tableColumn id="1" name="Top Words in Tweet in Entire Graph" dataDxfId="133"/>
    <tableColumn id="2" name="Entire Graph Count" dataDxfId="132"/>
    <tableColumn id="3" name="Top Words in Tweet in G1" dataDxfId="131"/>
    <tableColumn id="4" name="G1 Count" dataDxfId="130"/>
    <tableColumn id="5" name="Top Words in Tweet in G2" dataDxfId="129"/>
    <tableColumn id="6" name="G2 Count" dataDxfId="1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6:F36" totalsRowShown="0" headerRowDxfId="126" dataDxfId="125">
  <autoFilter ref="A26:F36"/>
  <tableColumns count="6">
    <tableColumn id="1" name="Top Word Pairs in Tweet in Entire Graph" dataDxfId="124"/>
    <tableColumn id="2" name="Entire Graph Count" dataDxfId="123"/>
    <tableColumn id="3" name="Top Word Pairs in Tweet in G1" dataDxfId="122"/>
    <tableColumn id="4" name="G1 Count" dataDxfId="121"/>
    <tableColumn id="5" name="Top Word Pairs in Tweet in G2" dataDxfId="120"/>
    <tableColumn id="6" name="G2 Count" dataDxfId="11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9:F40" totalsRowShown="0" headerRowDxfId="117" dataDxfId="116">
  <autoFilter ref="A39:F40"/>
  <tableColumns count="6">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3:F50" totalsRowShown="0" headerRowDxfId="114" dataDxfId="113">
  <autoFilter ref="A43:F50"/>
  <tableColumns count="6">
    <tableColumn id="1" name="Top Mentioned in Entire Graph" dataDxfId="112"/>
    <tableColumn id="2" name="Entire Graph Count" dataDxfId="109"/>
    <tableColumn id="3" name="Top Mentioned in G1" dataDxfId="108"/>
    <tableColumn id="4" name="G1 Count" dataDxfId="104"/>
    <tableColumn id="5" name="Top Mentioned in G2" dataDxfId="103"/>
    <tableColumn id="6" name="G2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3:F63" totalsRowShown="0" headerRowDxfId="99" dataDxfId="98">
  <autoFilter ref="A53:F63"/>
  <tableColumns count="6">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4" totalsRowShown="0" headerRowDxfId="321" dataDxfId="320">
  <autoFilter ref="A2:CA14"/>
  <sortState ref="A3:BJ18">
    <sortCondition descending="1" sortBy="value" ref="V3:V18"/>
  </sortState>
  <tableColumns count="79">
    <tableColumn id="1" name="Vertex" dataDxfId="319"/>
    <tableColumn id="62" name="Subgraph" dataDxfId="318"/>
    <tableColumn id="2" name="Color" dataDxfId="317"/>
    <tableColumn id="5" name="Shape" dataDxfId="316"/>
    <tableColumn id="6" name="Size" dataDxfId="315"/>
    <tableColumn id="4" name="Opacity" dataDxfId="197"/>
    <tableColumn id="7" name="Image File" dataDxfId="195"/>
    <tableColumn id="3" name="Visibility" dataDxfId="196"/>
    <tableColumn id="10" name="Label" dataDxfId="314"/>
    <tableColumn id="16" name="Label Fill Color" dataDxfId="313"/>
    <tableColumn id="9" name="Label Position" dataDxfId="191"/>
    <tableColumn id="8" name="Tooltip" dataDxfId="189"/>
    <tableColumn id="18" name="Layout Order" dataDxfId="190"/>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7"/>
    <tableColumn id="28" name="Dynamic Filter" dataDxfId="306"/>
    <tableColumn id="17" name="Add Your Own Columns Here" dataDxfId="216"/>
    <tableColumn id="30" name="Name" dataDxfId="215"/>
    <tableColumn id="31" name="Followed" dataDxfId="214"/>
    <tableColumn id="32" name="Followers" dataDxfId="213"/>
    <tableColumn id="33" name="Tweets" dataDxfId="212"/>
    <tableColumn id="34" name="Favorites" dataDxfId="211"/>
    <tableColumn id="35" name="Time Zone UTC Offset (Seconds)" dataDxfId="210"/>
    <tableColumn id="36" name="Description" dataDxfId="209"/>
    <tableColumn id="37" name="Location" dataDxfId="208"/>
    <tableColumn id="38" name="Web" dataDxfId="207"/>
    <tableColumn id="39" name="Time Zone" dataDxfId="206"/>
    <tableColumn id="40" name="Joined Twitter Date (UTC)" dataDxfId="205"/>
    <tableColumn id="41" name="Profile Banner Url" dataDxfId="204"/>
    <tableColumn id="42" name="Default Profile" dataDxfId="203"/>
    <tableColumn id="43" name="Default Profile Image" dataDxfId="202"/>
    <tableColumn id="44" name="Geo Enabled" dataDxfId="201"/>
    <tableColumn id="45" name="Language" dataDxfId="200"/>
    <tableColumn id="46" name="Listed Count" dataDxfId="199"/>
    <tableColumn id="47" name="Profile Background Image Url" dataDxfId="198"/>
    <tableColumn id="48" name="Verified" dataDxfId="194"/>
    <tableColumn id="49" name="Custom Menu Item Text" dataDxfId="193"/>
    <tableColumn id="50" name="Custom Menu Item Action" dataDxfId="192"/>
    <tableColumn id="51" name="Tweeted Search Term?" dataDxfId="88"/>
    <tableColumn id="52" name="Top URLs in Tweet by Count" dataDxfId="87"/>
    <tableColumn id="53" name="Top URLs in Tweet by Salience" dataDxfId="86"/>
    <tableColumn id="54" name="Top Domains in Tweet by Count" dataDxfId="85"/>
    <tableColumn id="55" name="Top Domains in Tweet by Salience" dataDxfId="84"/>
    <tableColumn id="56" name="Top Hashtags in Tweet by Count" dataDxfId="83"/>
    <tableColumn id="57" name="Top Hashtags in Tweet by Salience" dataDxfId="82"/>
    <tableColumn id="58" name="Top Words in Tweet by Count" dataDxfId="81"/>
    <tableColumn id="59" name="Top Words in Tweet by Salience" dataDxfId="80"/>
    <tableColumn id="60" name="Top Word Pairs in Tweet by Count" dataDxfId="79"/>
    <tableColumn id="61" name="Top Word Pairs in Tweet by Salience" dataDxfId="77"/>
    <tableColumn id="63" name="Sentiment List #1: Positive Word Count" dataDxfId="78"/>
    <tableColumn id="64" name="Sentiment List #1: Positive Word Percentage (%)" dataDxfId="305"/>
    <tableColumn id="65" name="Sentiment List #2: Negative Word Count" dataDxfId="304"/>
    <tableColumn id="66" name="Sentiment List #2: Negative Word Percentage (%)" dataDxfId="303"/>
    <tableColumn id="67" name="Sentiment List #3: (Add your own word list) Word Count" dataDxfId="302"/>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 id="73" name="User ID" dataDxfId="41"/>
    <tableColumn id="74" name="Sentiment List #1: List1 Word Count" dataDxfId="40"/>
    <tableColumn id="75" name="Sentiment List #1: List1 Word Percentage (%)" dataDxfId="39"/>
    <tableColumn id="76" name="Sentiment List #2: List2 Word Count" dataDxfId="38"/>
    <tableColumn id="77" name="Sentiment List #2: List2 Word Percentage (%)" dataDxfId="37"/>
    <tableColumn id="78" name="Sentiment List #3: List3 Word Count" dataDxfId="36"/>
    <tableColumn id="79" name="Sentiment List #3: List3 Word Percentage (%)" dataDxfId="3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0" totalsRowShown="0" headerRowDxfId="76" dataDxfId="75">
  <autoFilter ref="A1:G70"/>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7" totalsRowShown="0" headerRowDxfId="67" dataDxfId="66">
  <autoFilter ref="A1:L5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70" dataDxfId="269">
  <autoFilter ref="A1:D407"/>
  <tableColumns count="4">
    <tableColumn id="1" name="VertexID" dataDxfId="268"/>
    <tableColumn id="2" name="Word" dataDxfId="267"/>
    <tableColumn id="3" name="Imported ID" dataDxfId="266"/>
    <tableColumn id="4" name="Date" dataDxfId="265"/>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64" dataDxfId="263">
  <autoFilter ref="A1:B176"/>
  <tableColumns count="2">
    <tableColumn id="1" name="Word" dataDxfId="262"/>
    <tableColumn id="2" name="List" dataDxfId="261"/>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60" dataDxfId="259">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4" totalsRowShown="0" headerRowDxfId="301">
  <autoFilter ref="A2:AU4"/>
  <tableColumns count="47">
    <tableColumn id="1" name="Group" dataDxfId="188"/>
    <tableColumn id="2" name="Vertex Color" dataDxfId="187"/>
    <tableColumn id="3" name="Vertex Shape" dataDxfId="185"/>
    <tableColumn id="22" name="Visibility" dataDxfId="186"/>
    <tableColumn id="4" name="Collapsed?"/>
    <tableColumn id="18" name="Label" dataDxfId="300"/>
    <tableColumn id="20" name="Collapsed X"/>
    <tableColumn id="21" name="Collapsed Y"/>
    <tableColumn id="6" name="ID" dataDxfId="299"/>
    <tableColumn id="19" name="Collapsed Properties" dataDxfId="177"/>
    <tableColumn id="5" name="Vertices" dataDxfId="176"/>
    <tableColumn id="7" name="Unique Edges" dataDxfId="175"/>
    <tableColumn id="8" name="Edges With Duplicates" dataDxfId="174"/>
    <tableColumn id="9" name="Total Edges" dataDxfId="173"/>
    <tableColumn id="10" name="Self-Loops" dataDxfId="172"/>
    <tableColumn id="24" name="Reciprocated Vertex Pair Ratio" dataDxfId="171"/>
    <tableColumn id="25" name="Reciprocated Edge Ratio" dataDxfId="170"/>
    <tableColumn id="11" name="Connected Components" dataDxfId="169"/>
    <tableColumn id="12" name="Single-Vertex Connected Components" dataDxfId="168"/>
    <tableColumn id="13" name="Maximum Vertices in a Connected Component" dataDxfId="167"/>
    <tableColumn id="14" name="Maximum Edges in a Connected Component" dataDxfId="166"/>
    <tableColumn id="15" name="Maximum Geodesic Distance (Diameter)" dataDxfId="165"/>
    <tableColumn id="16" name="Average Geodesic Distance" dataDxfId="164"/>
    <tableColumn id="17" name="Graph Density" dataDxfId="154"/>
    <tableColumn id="23" name="Top URLs in Tweet" dataDxfId="145"/>
    <tableColumn id="26" name="Top Domains in Tweet" dataDxfId="136"/>
    <tableColumn id="27" name="Top Hashtags in Tweet" dataDxfId="127"/>
    <tableColumn id="28" name="Top Words in Tweet" dataDxfId="118"/>
    <tableColumn id="29" name="Top Word Pairs in Tweet" dataDxfId="101"/>
    <tableColumn id="30" name="Top Replied-To in Tweet" dataDxfId="100"/>
    <tableColumn id="31" name="Top Mentioned in Tweet" dataDxfId="91"/>
    <tableColumn id="32" name="Top Tweeters" dataDxfId="89"/>
    <tableColumn id="33" name="Sentiment List #1: Positive Word Count" dataDxfId="90"/>
    <tableColumn id="34" name="Sentiment List #1: Positive Word Percentage (%)" dataDxfId="298"/>
    <tableColumn id="35" name="Sentiment List #2: Negative Word Count" dataDxfId="297"/>
    <tableColumn id="36" name="Sentiment List #2: Negative Word Percentage (%)" dataDxfId="296"/>
    <tableColumn id="37" name="Sentiment List #3: (Add your own word list) Word Count" dataDxfId="295"/>
    <tableColumn id="38" name="Sentiment List #3: (Add your own word list) Word Percentage (%)" dataDxfId="24"/>
    <tableColumn id="39" name="Non-categorized Word Count" dataDxfId="23"/>
    <tableColumn id="40" name="Non-categorized Word Percentage (%)" dataDxfId="22"/>
    <tableColumn id="41" name="Group Content Word Count" dataDxfId="20"/>
    <tableColumn id="42" name="Sentiment List #1: List1 Word Count" dataDxfId="21"/>
    <tableColumn id="43" name="Sentiment List #1: List1 Word Percentage (%)" dataDxfId="29"/>
    <tableColumn id="44" name="Sentiment List #2: List2 Word Count" dataDxfId="28"/>
    <tableColumn id="45" name="Sentiment List #2: List2 Word Percentage (%)" dataDxfId="27"/>
    <tableColumn id="46" name="Sentiment List #3: List3 Word Count" dataDxfId="26"/>
    <tableColumn id="47" name="Sentiment List #3: List3 Word Percentage (%)" dataDxfId="2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94" dataDxfId="293">
  <autoFilter ref="A1:C13"/>
  <tableColumns count="3">
    <tableColumn id="1" name="Group" dataDxfId="184"/>
    <tableColumn id="2" name="Vertex" dataDxfId="183"/>
    <tableColumn id="3" name="Vertex ID" dataDxfId="18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Vertex y"/>
    <tableColumn id="2" name="Not Availabl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7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witter.com/uno_prssa/status/1369036305666088967" TargetMode="External" /><Relationship Id="rId2" Type="http://schemas.openxmlformats.org/officeDocument/2006/relationships/hyperlink" Target="https://twitter.com/uno_prssa/status/1369036305666088967"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9286"/>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8.8515625" style="0" bestFit="1" customWidth="1"/>
    <col min="68" max="68" width="19.7109375" style="0" bestFit="1" customWidth="1"/>
    <col min="69" max="69" width="24.28125" style="0" bestFit="1" customWidth="1"/>
    <col min="70" max="70" width="19.7109375" style="0" bestFit="1" customWidth="1"/>
    <col min="71" max="71" width="24.28125" style="0" bestFit="1" customWidth="1"/>
    <col min="72" max="72" width="19.7109375" style="0" bestFit="1" customWidth="1"/>
    <col min="73" max="73" width="24.28125" style="0" bestFit="1" customWidth="1"/>
  </cols>
  <sheetData>
    <row r="1" spans="3:14" ht="15">
      <c r="C1" s="16" t="s">
        <v>39</v>
      </c>
      <c r="D1" s="17"/>
      <c r="E1" s="17"/>
      <c r="F1" s="17"/>
      <c r="G1" s="16"/>
      <c r="H1" s="14" t="s">
        <v>43</v>
      </c>
      <c r="I1" s="50"/>
      <c r="J1" s="50"/>
      <c r="K1" s="33" t="s">
        <v>42</v>
      </c>
      <c r="L1" s="18" t="s">
        <v>40</v>
      </c>
      <c r="M1" s="18"/>
      <c r="N1" s="15" t="s">
        <v>41</v>
      </c>
    </row>
    <row r="2" spans="1:73" ht="30" customHeight="1">
      <c r="A2" s="95" t="s">
        <v>0</v>
      </c>
      <c r="B2" s="95" t="s">
        <v>1</v>
      </c>
      <c r="C2" s="13" t="s">
        <v>2</v>
      </c>
      <c r="D2" s="13" t="s">
        <v>3</v>
      </c>
      <c r="E2" s="13" t="s">
        <v>130</v>
      </c>
      <c r="F2" s="13" t="s">
        <v>4</v>
      </c>
      <c r="G2" s="13" t="s">
        <v>11</v>
      </c>
      <c r="H2" s="11" t="s">
        <v>46</v>
      </c>
      <c r="I2" s="13" t="s">
        <v>160</v>
      </c>
      <c r="J2" s="13" t="s">
        <v>161</v>
      </c>
      <c r="K2" s="13" t="s">
        <v>164</v>
      </c>
      <c r="L2" s="13" t="s">
        <v>12</v>
      </c>
      <c r="M2" s="13" t="s">
        <v>38</v>
      </c>
      <c r="N2" s="13" t="s">
        <v>26</v>
      </c>
      <c r="O2" s="63" t="s">
        <v>182</v>
      </c>
      <c r="P2" s="63" t="s">
        <v>183</v>
      </c>
      <c r="Q2" s="63" t="s">
        <v>184</v>
      </c>
      <c r="R2" s="63" t="s">
        <v>185</v>
      </c>
      <c r="S2" s="63" t="s">
        <v>186</v>
      </c>
      <c r="T2" s="63" t="s">
        <v>187</v>
      </c>
      <c r="U2" s="63" t="s">
        <v>188</v>
      </c>
      <c r="V2" s="63" t="s">
        <v>189</v>
      </c>
      <c r="W2" s="63" t="s">
        <v>190</v>
      </c>
      <c r="X2" s="63" t="s">
        <v>191</v>
      </c>
      <c r="Y2" s="63" t="s">
        <v>192</v>
      </c>
      <c r="Z2" s="63" t="s">
        <v>193</v>
      </c>
      <c r="AA2" t="s">
        <v>216</v>
      </c>
      <c r="AB2" s="52" t="s">
        <v>260</v>
      </c>
      <c r="AC2" s="52" t="s">
        <v>261</v>
      </c>
      <c r="AD2" s="52" t="s">
        <v>262</v>
      </c>
      <c r="AE2" s="52" t="s">
        <v>263</v>
      </c>
      <c r="AF2" s="52" t="s">
        <v>264</v>
      </c>
      <c r="AG2" s="52" t="s">
        <v>265</v>
      </c>
      <c r="AH2" s="52" t="s">
        <v>266</v>
      </c>
      <c r="AI2" s="52" t="s">
        <v>267</v>
      </c>
      <c r="AJ2" s="52" t="s">
        <v>268</v>
      </c>
      <c r="AK2" s="63" t="s">
        <v>271</v>
      </c>
      <c r="AL2" s="63" t="s">
        <v>272</v>
      </c>
      <c r="AM2" s="63" t="s">
        <v>273</v>
      </c>
      <c r="AN2" s="63" t="s">
        <v>274</v>
      </c>
      <c r="AO2" s="63" t="s">
        <v>275</v>
      </c>
      <c r="AP2" s="63" t="s">
        <v>276</v>
      </c>
      <c r="AQ2" s="63" t="s">
        <v>209</v>
      </c>
      <c r="AR2" s="63" t="s">
        <v>277</v>
      </c>
      <c r="AS2" s="63" t="s">
        <v>278</v>
      </c>
      <c r="AT2" s="63" t="s">
        <v>279</v>
      </c>
      <c r="AU2" s="63" t="s">
        <v>280</v>
      </c>
      <c r="AV2" s="63" t="s">
        <v>281</v>
      </c>
      <c r="AW2" s="63" t="s">
        <v>282</v>
      </c>
      <c r="AX2" s="63" t="s">
        <v>283</v>
      </c>
      <c r="AY2" s="63" t="s">
        <v>284</v>
      </c>
      <c r="AZ2" s="63" t="s">
        <v>285</v>
      </c>
      <c r="BA2" s="63" t="s">
        <v>286</v>
      </c>
      <c r="BB2" s="63" t="s">
        <v>287</v>
      </c>
      <c r="BC2" s="63" t="s">
        <v>288</v>
      </c>
      <c r="BD2" s="63" t="s">
        <v>289</v>
      </c>
      <c r="BE2" s="63" t="s">
        <v>290</v>
      </c>
      <c r="BF2" s="63" t="s">
        <v>291</v>
      </c>
      <c r="BG2" s="63" t="s">
        <v>292</v>
      </c>
      <c r="BH2" s="63" t="s">
        <v>293</v>
      </c>
      <c r="BI2" s="63" t="s">
        <v>294</v>
      </c>
      <c r="BJ2" s="63" t="s">
        <v>295</v>
      </c>
      <c r="BK2" s="13" t="s">
        <v>297</v>
      </c>
      <c r="BL2" s="13" t="s">
        <v>298</v>
      </c>
      <c r="BM2" s="63" t="s">
        <v>305</v>
      </c>
      <c r="BN2" s="63" t="s">
        <v>306</v>
      </c>
      <c r="BO2" s="13" t="s">
        <v>665</v>
      </c>
      <c r="BP2" s="52" t="s">
        <v>685</v>
      </c>
      <c r="BQ2" s="52" t="s">
        <v>686</v>
      </c>
      <c r="BR2" s="52" t="s">
        <v>687</v>
      </c>
      <c r="BS2" s="52" t="s">
        <v>688</v>
      </c>
      <c r="BT2" s="52" t="s">
        <v>689</v>
      </c>
      <c r="BU2" s="52" t="s">
        <v>690</v>
      </c>
    </row>
    <row r="3" spans="1:73" ht="15" customHeight="1">
      <c r="A3" s="62" t="s">
        <v>749</v>
      </c>
      <c r="B3" s="62" t="s">
        <v>334</v>
      </c>
      <c r="C3" s="78" t="s">
        <v>722</v>
      </c>
      <c r="D3" s="83">
        <v>5</v>
      </c>
      <c r="E3" s="84" t="s">
        <v>132</v>
      </c>
      <c r="F3" s="85">
        <v>16</v>
      </c>
      <c r="G3" s="78"/>
      <c r="H3" s="70"/>
      <c r="I3" s="86"/>
      <c r="J3" s="86"/>
      <c r="K3" s="34" t="s">
        <v>65</v>
      </c>
      <c r="L3" s="87">
        <v>3</v>
      </c>
      <c r="M3" s="87"/>
      <c r="N3" s="88"/>
      <c r="O3" s="63" t="s">
        <v>691</v>
      </c>
      <c r="P3" s="65">
        <v>44264.14738425926</v>
      </c>
      <c r="Q3" s="63" t="s">
        <v>756</v>
      </c>
      <c r="R3" s="66" t="str">
        <f>HYPERLINK("https://twitter.com/uno_prssa/status/1369036305666088967")</f>
        <v>https://twitter.com/uno_prssa/status/1369036305666088967</v>
      </c>
      <c r="S3" s="63" t="s">
        <v>729</v>
      </c>
      <c r="T3" s="67" t="s">
        <v>762</v>
      </c>
      <c r="U3" s="65">
        <v>44264.14738425926</v>
      </c>
      <c r="V3" s="66" t="str">
        <f>HYPERLINK("https://twitter.com/mpweirdopodcast/status/1369128870591537152")</f>
        <v>https://twitter.com/mpweirdopodcast/status/1369128870591537152</v>
      </c>
      <c r="W3" s="63"/>
      <c r="X3" s="63"/>
      <c r="Y3" s="67" t="s">
        <v>782</v>
      </c>
      <c r="Z3" s="67"/>
      <c r="AA3" s="63">
        <v>1</v>
      </c>
      <c r="AB3" s="48"/>
      <c r="AC3" s="49"/>
      <c r="AD3" s="48"/>
      <c r="AE3" s="49"/>
      <c r="AF3" s="48"/>
      <c r="AG3" s="49"/>
      <c r="AH3" s="48">
        <v>1</v>
      </c>
      <c r="AI3" s="49">
        <v>100</v>
      </c>
      <c r="AJ3" s="48">
        <v>1</v>
      </c>
      <c r="AK3" s="66"/>
      <c r="AL3" s="66" t="str">
        <f>HYPERLINK("https://pbs.twimg.com/profile_images/1254077898870358017/QVTx6zPH_normal.jpg")</f>
        <v>https://pbs.twimg.com/profile_images/1254077898870358017/QVTx6zPH_normal.jpg</v>
      </c>
      <c r="AM3" s="63" t="b">
        <v>0</v>
      </c>
      <c r="AN3" s="63">
        <v>0</v>
      </c>
      <c r="AO3" s="67" t="s">
        <v>693</v>
      </c>
      <c r="AP3" s="63" t="b">
        <v>1</v>
      </c>
      <c r="AQ3" s="63" t="s">
        <v>725</v>
      </c>
      <c r="AR3" s="63"/>
      <c r="AS3" s="67" t="s">
        <v>781</v>
      </c>
      <c r="AT3" s="63" t="b">
        <v>0</v>
      </c>
      <c r="AU3" s="63">
        <v>2</v>
      </c>
      <c r="AV3" s="67" t="s">
        <v>778</v>
      </c>
      <c r="AW3" s="67" t="s">
        <v>695</v>
      </c>
      <c r="AX3" s="63" t="b">
        <v>0</v>
      </c>
      <c r="AY3" s="67" t="s">
        <v>778</v>
      </c>
      <c r="AZ3" s="63" t="s">
        <v>184</v>
      </c>
      <c r="BA3" s="63">
        <v>0</v>
      </c>
      <c r="BB3" s="63">
        <v>0</v>
      </c>
      <c r="BC3" s="63"/>
      <c r="BD3" s="63"/>
      <c r="BE3" s="63"/>
      <c r="BF3" s="63"/>
      <c r="BG3" s="63"/>
      <c r="BH3" s="63"/>
      <c r="BI3" s="63"/>
      <c r="BJ3" s="66"/>
      <c r="BK3" s="63" t="str">
        <f>REPLACE(INDEX(GroupVertices[Group],MATCH(Edges[[#This Row],[Vertex 1]],GroupVertices[Vertex],0)),1,1,"")</f>
        <v>1</v>
      </c>
      <c r="BL3" s="63" t="str">
        <f>REPLACE(INDEX(GroupVertices[Group],MATCH(Edges[[#This Row],[Vertex 2]],GroupVertices[Vertex],0)),1,1,"")</f>
        <v>1</v>
      </c>
      <c r="BM3" s="97">
        <v>44264</v>
      </c>
      <c r="BN3" s="98" t="s">
        <v>771</v>
      </c>
      <c r="BO3" s="67"/>
      <c r="BP3" s="82">
        <v>0</v>
      </c>
      <c r="BQ3" s="94">
        <v>0</v>
      </c>
      <c r="BR3" s="82">
        <v>0</v>
      </c>
      <c r="BS3" s="94">
        <v>0</v>
      </c>
      <c r="BT3" s="82">
        <v>0</v>
      </c>
      <c r="BU3" s="94">
        <v>0</v>
      </c>
    </row>
    <row r="4" spans="1:73" ht="15" customHeight="1">
      <c r="A4" s="62" t="s">
        <v>745</v>
      </c>
      <c r="B4" s="62" t="s">
        <v>334</v>
      </c>
      <c r="C4" s="78" t="s">
        <v>722</v>
      </c>
      <c r="D4" s="83">
        <v>5</v>
      </c>
      <c r="E4" s="84" t="s">
        <v>132</v>
      </c>
      <c r="F4" s="85">
        <v>16</v>
      </c>
      <c r="G4" s="78"/>
      <c r="H4" s="70"/>
      <c r="I4" s="86"/>
      <c r="J4" s="86"/>
      <c r="K4" s="34" t="s">
        <v>65</v>
      </c>
      <c r="L4" s="101">
        <v>4</v>
      </c>
      <c r="M4" s="101"/>
      <c r="N4" s="88"/>
      <c r="O4" s="64" t="s">
        <v>691</v>
      </c>
      <c r="P4" s="115">
        <v>44264.15356481481</v>
      </c>
      <c r="Q4" s="64" t="s">
        <v>756</v>
      </c>
      <c r="R4" s="117" t="str">
        <f>HYPERLINK("https://twitter.com/uno_prssa/status/1369036305666088967")</f>
        <v>https://twitter.com/uno_prssa/status/1369036305666088967</v>
      </c>
      <c r="S4" s="64" t="s">
        <v>729</v>
      </c>
      <c r="T4" s="121" t="s">
        <v>762</v>
      </c>
      <c r="U4" s="115">
        <v>44264.15356481481</v>
      </c>
      <c r="V4" s="117" t="str">
        <f>HYPERLINK("https://twitter.com/thartman2u/status/1369131108844109824")</f>
        <v>https://twitter.com/thartman2u/status/1369131108844109824</v>
      </c>
      <c r="W4" s="64"/>
      <c r="X4" s="64"/>
      <c r="Y4" s="121" t="s">
        <v>772</v>
      </c>
      <c r="Z4" s="64"/>
      <c r="AA4" s="102">
        <v>1</v>
      </c>
      <c r="AB4" s="103"/>
      <c r="AC4" s="104"/>
      <c r="AD4" s="103"/>
      <c r="AE4" s="104"/>
      <c r="AF4" s="103"/>
      <c r="AG4" s="104"/>
      <c r="AH4" s="48">
        <v>1</v>
      </c>
      <c r="AI4" s="49">
        <v>100</v>
      </c>
      <c r="AJ4" s="48">
        <v>1</v>
      </c>
      <c r="AK4" s="105"/>
      <c r="AL4" s="117" t="str">
        <f>HYPERLINK("https://pbs.twimg.com/profile_images/875946540715659264/FDOf-UKL_normal.jpg")</f>
        <v>https://pbs.twimg.com/profile_images/875946540715659264/FDOf-UKL_normal.jpg</v>
      </c>
      <c r="AM4" s="64" t="b">
        <v>0</v>
      </c>
      <c r="AN4" s="64">
        <v>0</v>
      </c>
      <c r="AO4" s="121" t="s">
        <v>693</v>
      </c>
      <c r="AP4" s="64" t="b">
        <v>1</v>
      </c>
      <c r="AQ4" s="64" t="s">
        <v>725</v>
      </c>
      <c r="AR4" s="64"/>
      <c r="AS4" s="121" t="s">
        <v>781</v>
      </c>
      <c r="AT4" s="64" t="b">
        <v>0</v>
      </c>
      <c r="AU4" s="64">
        <v>2</v>
      </c>
      <c r="AV4" s="121" t="s">
        <v>778</v>
      </c>
      <c r="AW4" s="121" t="s">
        <v>695</v>
      </c>
      <c r="AX4" s="64" t="b">
        <v>0</v>
      </c>
      <c r="AY4" s="121" t="s">
        <v>778</v>
      </c>
      <c r="AZ4" s="64" t="s">
        <v>184</v>
      </c>
      <c r="BA4" s="64">
        <v>0</v>
      </c>
      <c r="BB4" s="64">
        <v>0</v>
      </c>
      <c r="BC4" s="64"/>
      <c r="BD4" s="64"/>
      <c r="BE4" s="64"/>
      <c r="BF4" s="64"/>
      <c r="BG4" s="64"/>
      <c r="BH4" s="64"/>
      <c r="BI4" s="64"/>
      <c r="BJ4" s="64"/>
      <c r="BK4" s="63" t="str">
        <f>REPLACE(INDEX(GroupVertices[Group],MATCH(Edges[[#This Row],[Vertex 1]],GroupVertices[Vertex],0)),1,1,"")</f>
        <v>1</v>
      </c>
      <c r="BL4" s="63" t="str">
        <f>REPLACE(INDEX(GroupVertices[Group],MATCH(Edges[[#This Row],[Vertex 2]],GroupVertices[Vertex],0)),1,1,"")</f>
        <v>1</v>
      </c>
      <c r="BM4" s="120">
        <v>44264</v>
      </c>
      <c r="BN4" s="121" t="s">
        <v>731</v>
      </c>
      <c r="BO4" s="102"/>
      <c r="BP4" s="48">
        <v>0</v>
      </c>
      <c r="BQ4" s="49">
        <v>0</v>
      </c>
      <c r="BR4" s="48">
        <v>0</v>
      </c>
      <c r="BS4" s="49">
        <v>0</v>
      </c>
      <c r="BT4" s="48">
        <v>0</v>
      </c>
      <c r="BU4" s="49">
        <v>0</v>
      </c>
    </row>
    <row r="5" spans="1:73" ht="15">
      <c r="A5" s="62" t="s">
        <v>746</v>
      </c>
      <c r="B5" s="62" t="s">
        <v>748</v>
      </c>
      <c r="C5" s="78" t="s">
        <v>722</v>
      </c>
      <c r="D5" s="83">
        <v>5</v>
      </c>
      <c r="E5" s="84" t="s">
        <v>132</v>
      </c>
      <c r="F5" s="85">
        <v>16</v>
      </c>
      <c r="G5" s="78"/>
      <c r="H5" s="70"/>
      <c r="I5" s="86"/>
      <c r="J5" s="86"/>
      <c r="K5" s="34" t="s">
        <v>65</v>
      </c>
      <c r="L5" s="101">
        <v>5</v>
      </c>
      <c r="M5" s="101"/>
      <c r="N5" s="88"/>
      <c r="O5" s="64" t="s">
        <v>691</v>
      </c>
      <c r="P5" s="115">
        <v>44264.44008101852</v>
      </c>
      <c r="Q5" s="64" t="s">
        <v>757</v>
      </c>
      <c r="R5" s="64"/>
      <c r="S5" s="64"/>
      <c r="T5" s="121" t="s">
        <v>762</v>
      </c>
      <c r="U5" s="115">
        <v>44264.44008101852</v>
      </c>
      <c r="V5" s="117" t="str">
        <f>HYPERLINK("https://twitter.com/elleninalove/status/1369234938910961665")</f>
        <v>https://twitter.com/elleninalove/status/1369234938910961665</v>
      </c>
      <c r="W5" s="64"/>
      <c r="X5" s="64"/>
      <c r="Y5" s="121" t="s">
        <v>773</v>
      </c>
      <c r="Z5" s="64"/>
      <c r="AA5" s="102">
        <v>1</v>
      </c>
      <c r="AB5" s="103"/>
      <c r="AC5" s="104"/>
      <c r="AD5" s="103"/>
      <c r="AE5" s="104"/>
      <c r="AF5" s="103"/>
      <c r="AG5" s="104"/>
      <c r="AH5" s="48">
        <v>35</v>
      </c>
      <c r="AI5" s="49">
        <v>100</v>
      </c>
      <c r="AJ5" s="48">
        <v>35</v>
      </c>
      <c r="AK5" s="119" t="str">
        <f>HYPERLINK("https://pbs.twimg.com/media/Ev_LQa8WEAgY5rc.jpg")</f>
        <v>https://pbs.twimg.com/media/Ev_LQa8WEAgY5rc.jpg</v>
      </c>
      <c r="AL5" s="117" t="str">
        <f>HYPERLINK("https://pbs.twimg.com/media/Ev_LQa8WEAgY5rc.jpg")</f>
        <v>https://pbs.twimg.com/media/Ev_LQa8WEAgY5rc.jpg</v>
      </c>
      <c r="AM5" s="64" t="b">
        <v>0</v>
      </c>
      <c r="AN5" s="64">
        <v>0</v>
      </c>
      <c r="AO5" s="121" t="s">
        <v>693</v>
      </c>
      <c r="AP5" s="64" t="b">
        <v>0</v>
      </c>
      <c r="AQ5" s="64" t="s">
        <v>694</v>
      </c>
      <c r="AR5" s="64"/>
      <c r="AS5" s="121" t="s">
        <v>693</v>
      </c>
      <c r="AT5" s="64" t="b">
        <v>0</v>
      </c>
      <c r="AU5" s="64">
        <v>1</v>
      </c>
      <c r="AV5" s="121" t="s">
        <v>781</v>
      </c>
      <c r="AW5" s="121" t="s">
        <v>695</v>
      </c>
      <c r="AX5" s="64" t="b">
        <v>0</v>
      </c>
      <c r="AY5" s="121" t="s">
        <v>781</v>
      </c>
      <c r="AZ5" s="64" t="s">
        <v>184</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20">
        <v>44264</v>
      </c>
      <c r="BN5" s="121" t="s">
        <v>763</v>
      </c>
      <c r="BO5" s="102"/>
      <c r="BP5" s="48">
        <v>0</v>
      </c>
      <c r="BQ5" s="49">
        <v>0</v>
      </c>
      <c r="BR5" s="48">
        <v>0</v>
      </c>
      <c r="BS5" s="49">
        <v>0</v>
      </c>
      <c r="BT5" s="48">
        <v>0</v>
      </c>
      <c r="BU5" s="49">
        <v>0</v>
      </c>
    </row>
    <row r="6" spans="1:73" ht="15">
      <c r="A6" s="62" t="s">
        <v>334</v>
      </c>
      <c r="B6" s="62" t="s">
        <v>750</v>
      </c>
      <c r="C6" s="78" t="s">
        <v>722</v>
      </c>
      <c r="D6" s="83">
        <v>5</v>
      </c>
      <c r="E6" s="84" t="s">
        <v>132</v>
      </c>
      <c r="F6" s="85">
        <v>16</v>
      </c>
      <c r="G6" s="78"/>
      <c r="H6" s="70"/>
      <c r="I6" s="86"/>
      <c r="J6" s="86"/>
      <c r="K6" s="34" t="s">
        <v>65</v>
      </c>
      <c r="L6" s="101">
        <v>6</v>
      </c>
      <c r="M6" s="101"/>
      <c r="N6" s="88"/>
      <c r="O6" s="64" t="s">
        <v>692</v>
      </c>
      <c r="P6" s="115">
        <v>44264.14010416667</v>
      </c>
      <c r="Q6" s="64" t="s">
        <v>758</v>
      </c>
      <c r="R6" s="64"/>
      <c r="S6" s="64"/>
      <c r="T6" s="121" t="s">
        <v>762</v>
      </c>
      <c r="U6" s="115">
        <v>44264.14010416667</v>
      </c>
      <c r="V6" s="117" t="str">
        <f>HYPERLINK("https://twitter.com/jeremyhl/status/1369126232009367552")</f>
        <v>https://twitter.com/jeremyhl/status/1369126232009367552</v>
      </c>
      <c r="W6" s="64"/>
      <c r="X6" s="64"/>
      <c r="Y6" s="121" t="s">
        <v>774</v>
      </c>
      <c r="Z6" s="64"/>
      <c r="AA6" s="102">
        <v>1</v>
      </c>
      <c r="AB6" s="103"/>
      <c r="AC6" s="104"/>
      <c r="AD6" s="103"/>
      <c r="AE6" s="104"/>
      <c r="AF6" s="103"/>
      <c r="AG6" s="104"/>
      <c r="AH6" s="48"/>
      <c r="AI6" s="49"/>
      <c r="AJ6" s="48"/>
      <c r="AK6" s="119" t="str">
        <f>HYPERLINK("https://pbs.twimg.com/media/EwAdDSCWQAE5vxJ.jpg")</f>
        <v>https://pbs.twimg.com/media/EwAdDSCWQAE5vxJ.jpg</v>
      </c>
      <c r="AL6" s="117" t="str">
        <f>HYPERLINK("https://pbs.twimg.com/media/EwAdDSCWQAE5vxJ.jpg")</f>
        <v>https://pbs.twimg.com/media/EwAdDSCWQAE5vxJ.jpg</v>
      </c>
      <c r="AM6" s="64" t="b">
        <v>0</v>
      </c>
      <c r="AN6" s="64">
        <v>1</v>
      </c>
      <c r="AO6" s="121" t="s">
        <v>693</v>
      </c>
      <c r="AP6" s="64" t="b">
        <v>0</v>
      </c>
      <c r="AQ6" s="64" t="s">
        <v>725</v>
      </c>
      <c r="AR6" s="64"/>
      <c r="AS6" s="121" t="s">
        <v>693</v>
      </c>
      <c r="AT6" s="64" t="b">
        <v>0</v>
      </c>
      <c r="AU6" s="64">
        <v>1</v>
      </c>
      <c r="AV6" s="121" t="s">
        <v>693</v>
      </c>
      <c r="AW6" s="121" t="s">
        <v>695</v>
      </c>
      <c r="AX6" s="64" t="b">
        <v>0</v>
      </c>
      <c r="AY6" s="121" t="s">
        <v>774</v>
      </c>
      <c r="AZ6" s="64" t="s">
        <v>184</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20">
        <v>44264</v>
      </c>
      <c r="BN6" s="121" t="s">
        <v>764</v>
      </c>
      <c r="BO6" s="102"/>
      <c r="BP6" s="48"/>
      <c r="BQ6" s="49"/>
      <c r="BR6" s="48"/>
      <c r="BS6" s="49"/>
      <c r="BT6" s="48"/>
      <c r="BU6" s="49"/>
    </row>
    <row r="7" spans="1:73" ht="15">
      <c r="A7" s="62" t="s">
        <v>747</v>
      </c>
      <c r="B7" s="62" t="s">
        <v>750</v>
      </c>
      <c r="C7" s="78" t="s">
        <v>722</v>
      </c>
      <c r="D7" s="83">
        <v>5</v>
      </c>
      <c r="E7" s="84" t="s">
        <v>132</v>
      </c>
      <c r="F7" s="85">
        <v>16</v>
      </c>
      <c r="G7" s="78"/>
      <c r="H7" s="70"/>
      <c r="I7" s="86"/>
      <c r="J7" s="86"/>
      <c r="K7" s="34" t="s">
        <v>65</v>
      </c>
      <c r="L7" s="101">
        <v>7</v>
      </c>
      <c r="M7" s="101"/>
      <c r="N7" s="88"/>
      <c r="O7" s="64" t="s">
        <v>726</v>
      </c>
      <c r="P7" s="115">
        <v>44264.14131944445</v>
      </c>
      <c r="Q7" s="64" t="s">
        <v>758</v>
      </c>
      <c r="R7" s="64"/>
      <c r="S7" s="64"/>
      <c r="T7" s="121" t="s">
        <v>762</v>
      </c>
      <c r="U7" s="115">
        <v>44264.14131944445</v>
      </c>
      <c r="V7" s="117" t="str">
        <f>HYPERLINK("https://twitter.com/communo/status/1369126672004440066")</f>
        <v>https://twitter.com/communo/status/1369126672004440066</v>
      </c>
      <c r="W7" s="64"/>
      <c r="X7" s="64"/>
      <c r="Y7" s="121" t="s">
        <v>775</v>
      </c>
      <c r="Z7" s="64"/>
      <c r="AA7" s="102">
        <v>1</v>
      </c>
      <c r="AB7" s="103"/>
      <c r="AC7" s="104"/>
      <c r="AD7" s="103"/>
      <c r="AE7" s="104"/>
      <c r="AF7" s="103"/>
      <c r="AG7" s="104"/>
      <c r="AH7" s="48"/>
      <c r="AI7" s="49"/>
      <c r="AJ7" s="48"/>
      <c r="AK7" s="119" t="str">
        <f>HYPERLINK("https://pbs.twimg.com/media/EwAdDSCWQAE5vxJ.jpg")</f>
        <v>https://pbs.twimg.com/media/EwAdDSCWQAE5vxJ.jpg</v>
      </c>
      <c r="AL7" s="117" t="str">
        <f>HYPERLINK("https://pbs.twimg.com/media/EwAdDSCWQAE5vxJ.jpg")</f>
        <v>https://pbs.twimg.com/media/EwAdDSCWQAE5vxJ.jpg</v>
      </c>
      <c r="AM7" s="64" t="b">
        <v>0</v>
      </c>
      <c r="AN7" s="64">
        <v>0</v>
      </c>
      <c r="AO7" s="121" t="s">
        <v>693</v>
      </c>
      <c r="AP7" s="64" t="b">
        <v>0</v>
      </c>
      <c r="AQ7" s="64" t="s">
        <v>725</v>
      </c>
      <c r="AR7" s="64"/>
      <c r="AS7" s="121" t="s">
        <v>693</v>
      </c>
      <c r="AT7" s="64" t="b">
        <v>0</v>
      </c>
      <c r="AU7" s="64">
        <v>1</v>
      </c>
      <c r="AV7" s="121" t="s">
        <v>774</v>
      </c>
      <c r="AW7" s="121" t="s">
        <v>695</v>
      </c>
      <c r="AX7" s="64" t="b">
        <v>0</v>
      </c>
      <c r="AY7" s="121" t="s">
        <v>774</v>
      </c>
      <c r="AZ7" s="64" t="s">
        <v>184</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20">
        <v>44264</v>
      </c>
      <c r="BN7" s="121" t="s">
        <v>765</v>
      </c>
      <c r="BO7" s="102"/>
      <c r="BP7" s="48"/>
      <c r="BQ7" s="49"/>
      <c r="BR7" s="48"/>
      <c r="BS7" s="49"/>
      <c r="BT7" s="48"/>
      <c r="BU7" s="49"/>
    </row>
    <row r="8" spans="1:73" ht="15">
      <c r="A8" s="62" t="s">
        <v>334</v>
      </c>
      <c r="B8" s="62" t="s">
        <v>751</v>
      </c>
      <c r="C8" s="78" t="s">
        <v>722</v>
      </c>
      <c r="D8" s="83">
        <v>5</v>
      </c>
      <c r="E8" s="84" t="s">
        <v>132</v>
      </c>
      <c r="F8" s="85">
        <v>16</v>
      </c>
      <c r="G8" s="78"/>
      <c r="H8" s="70"/>
      <c r="I8" s="86"/>
      <c r="J8" s="86"/>
      <c r="K8" s="34" t="s">
        <v>65</v>
      </c>
      <c r="L8" s="101">
        <v>8</v>
      </c>
      <c r="M8" s="101"/>
      <c r="N8" s="88"/>
      <c r="O8" s="64" t="s">
        <v>692</v>
      </c>
      <c r="P8" s="115">
        <v>44264.14010416667</v>
      </c>
      <c r="Q8" s="64" t="s">
        <v>758</v>
      </c>
      <c r="R8" s="64"/>
      <c r="S8" s="64"/>
      <c r="T8" s="121" t="s">
        <v>762</v>
      </c>
      <c r="U8" s="115">
        <v>44264.14010416667</v>
      </c>
      <c r="V8" s="117" t="str">
        <f>HYPERLINK("https://twitter.com/jeremyhl/status/1369126232009367552")</f>
        <v>https://twitter.com/jeremyhl/status/1369126232009367552</v>
      </c>
      <c r="W8" s="64"/>
      <c r="X8" s="64"/>
      <c r="Y8" s="121" t="s">
        <v>774</v>
      </c>
      <c r="Z8" s="64"/>
      <c r="AA8" s="102">
        <v>1</v>
      </c>
      <c r="AB8" s="103"/>
      <c r="AC8" s="104"/>
      <c r="AD8" s="103"/>
      <c r="AE8" s="104"/>
      <c r="AF8" s="103"/>
      <c r="AG8" s="104"/>
      <c r="AH8" s="48"/>
      <c r="AI8" s="49"/>
      <c r="AJ8" s="48"/>
      <c r="AK8" s="119" t="str">
        <f>HYPERLINK("https://pbs.twimg.com/media/EwAdDSCWQAE5vxJ.jpg")</f>
        <v>https://pbs.twimg.com/media/EwAdDSCWQAE5vxJ.jpg</v>
      </c>
      <c r="AL8" s="117" t="str">
        <f>HYPERLINK("https://pbs.twimg.com/media/EwAdDSCWQAE5vxJ.jpg")</f>
        <v>https://pbs.twimg.com/media/EwAdDSCWQAE5vxJ.jpg</v>
      </c>
      <c r="AM8" s="64" t="b">
        <v>0</v>
      </c>
      <c r="AN8" s="64">
        <v>1</v>
      </c>
      <c r="AO8" s="121" t="s">
        <v>693</v>
      </c>
      <c r="AP8" s="64" t="b">
        <v>0</v>
      </c>
      <c r="AQ8" s="64" t="s">
        <v>725</v>
      </c>
      <c r="AR8" s="64"/>
      <c r="AS8" s="121" t="s">
        <v>693</v>
      </c>
      <c r="AT8" s="64" t="b">
        <v>0</v>
      </c>
      <c r="AU8" s="64">
        <v>1</v>
      </c>
      <c r="AV8" s="121" t="s">
        <v>693</v>
      </c>
      <c r="AW8" s="121" t="s">
        <v>695</v>
      </c>
      <c r="AX8" s="64" t="b">
        <v>0</v>
      </c>
      <c r="AY8" s="121" t="s">
        <v>774</v>
      </c>
      <c r="AZ8" s="64" t="s">
        <v>184</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0">
        <v>44264</v>
      </c>
      <c r="BN8" s="121" t="s">
        <v>764</v>
      </c>
      <c r="BO8" s="102"/>
      <c r="BP8" s="48"/>
      <c r="BQ8" s="49"/>
      <c r="BR8" s="48"/>
      <c r="BS8" s="49"/>
      <c r="BT8" s="48"/>
      <c r="BU8" s="49"/>
    </row>
    <row r="9" spans="1:73" ht="15">
      <c r="A9" s="62" t="s">
        <v>747</v>
      </c>
      <c r="B9" s="62" t="s">
        <v>751</v>
      </c>
      <c r="C9" s="78" t="s">
        <v>722</v>
      </c>
      <c r="D9" s="83">
        <v>5</v>
      </c>
      <c r="E9" s="84" t="s">
        <v>132</v>
      </c>
      <c r="F9" s="85">
        <v>16</v>
      </c>
      <c r="G9" s="78"/>
      <c r="H9" s="70"/>
      <c r="I9" s="86"/>
      <c r="J9" s="86"/>
      <c r="K9" s="34" t="s">
        <v>65</v>
      </c>
      <c r="L9" s="101">
        <v>9</v>
      </c>
      <c r="M9" s="101"/>
      <c r="N9" s="88"/>
      <c r="O9" s="64" t="s">
        <v>726</v>
      </c>
      <c r="P9" s="115">
        <v>44264.14131944445</v>
      </c>
      <c r="Q9" s="64" t="s">
        <v>758</v>
      </c>
      <c r="R9" s="64"/>
      <c r="S9" s="64"/>
      <c r="T9" s="121" t="s">
        <v>762</v>
      </c>
      <c r="U9" s="115">
        <v>44264.14131944445</v>
      </c>
      <c r="V9" s="117" t="str">
        <f>HYPERLINK("https://twitter.com/communo/status/1369126672004440066")</f>
        <v>https://twitter.com/communo/status/1369126672004440066</v>
      </c>
      <c r="W9" s="64"/>
      <c r="X9" s="64"/>
      <c r="Y9" s="121" t="s">
        <v>775</v>
      </c>
      <c r="Z9" s="64"/>
      <c r="AA9" s="102">
        <v>1</v>
      </c>
      <c r="AB9" s="103"/>
      <c r="AC9" s="104"/>
      <c r="AD9" s="103"/>
      <c r="AE9" s="104"/>
      <c r="AF9" s="103"/>
      <c r="AG9" s="104"/>
      <c r="AH9" s="48"/>
      <c r="AI9" s="49"/>
      <c r="AJ9" s="48"/>
      <c r="AK9" s="119" t="str">
        <f>HYPERLINK("https://pbs.twimg.com/media/EwAdDSCWQAE5vxJ.jpg")</f>
        <v>https://pbs.twimg.com/media/EwAdDSCWQAE5vxJ.jpg</v>
      </c>
      <c r="AL9" s="117" t="str">
        <f>HYPERLINK("https://pbs.twimg.com/media/EwAdDSCWQAE5vxJ.jpg")</f>
        <v>https://pbs.twimg.com/media/EwAdDSCWQAE5vxJ.jpg</v>
      </c>
      <c r="AM9" s="64" t="b">
        <v>0</v>
      </c>
      <c r="AN9" s="64">
        <v>0</v>
      </c>
      <c r="AO9" s="121" t="s">
        <v>693</v>
      </c>
      <c r="AP9" s="64" t="b">
        <v>0</v>
      </c>
      <c r="AQ9" s="64" t="s">
        <v>725</v>
      </c>
      <c r="AR9" s="64"/>
      <c r="AS9" s="121" t="s">
        <v>693</v>
      </c>
      <c r="AT9" s="64" t="b">
        <v>0</v>
      </c>
      <c r="AU9" s="64">
        <v>1</v>
      </c>
      <c r="AV9" s="121" t="s">
        <v>774</v>
      </c>
      <c r="AW9" s="121" t="s">
        <v>695</v>
      </c>
      <c r="AX9" s="64" t="b">
        <v>0</v>
      </c>
      <c r="AY9" s="121" t="s">
        <v>774</v>
      </c>
      <c r="AZ9" s="64" t="s">
        <v>184</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0">
        <v>44264</v>
      </c>
      <c r="BN9" s="121" t="s">
        <v>765</v>
      </c>
      <c r="BO9" s="102"/>
      <c r="BP9" s="48"/>
      <c r="BQ9" s="49"/>
      <c r="BR9" s="48"/>
      <c r="BS9" s="49"/>
      <c r="BT9" s="48"/>
      <c r="BU9" s="49"/>
    </row>
    <row r="10" spans="1:73" ht="15">
      <c r="A10" s="62" t="s">
        <v>334</v>
      </c>
      <c r="B10" s="62" t="s">
        <v>752</v>
      </c>
      <c r="C10" s="78" t="s">
        <v>722</v>
      </c>
      <c r="D10" s="83">
        <v>5</v>
      </c>
      <c r="E10" s="84" t="s">
        <v>132</v>
      </c>
      <c r="F10" s="85">
        <v>16</v>
      </c>
      <c r="G10" s="78"/>
      <c r="H10" s="70"/>
      <c r="I10" s="86"/>
      <c r="J10" s="86"/>
      <c r="K10" s="34" t="s">
        <v>65</v>
      </c>
      <c r="L10" s="101">
        <v>10</v>
      </c>
      <c r="M10" s="101"/>
      <c r="N10" s="88"/>
      <c r="O10" s="64" t="s">
        <v>692</v>
      </c>
      <c r="P10" s="115">
        <v>44264.14010416667</v>
      </c>
      <c r="Q10" s="64" t="s">
        <v>758</v>
      </c>
      <c r="R10" s="64"/>
      <c r="S10" s="64"/>
      <c r="T10" s="121" t="s">
        <v>762</v>
      </c>
      <c r="U10" s="115">
        <v>44264.14010416667</v>
      </c>
      <c r="V10" s="117" t="str">
        <f>HYPERLINK("https://twitter.com/jeremyhl/status/1369126232009367552")</f>
        <v>https://twitter.com/jeremyhl/status/1369126232009367552</v>
      </c>
      <c r="W10" s="64"/>
      <c r="X10" s="64"/>
      <c r="Y10" s="121" t="s">
        <v>774</v>
      </c>
      <c r="Z10" s="64"/>
      <c r="AA10" s="102">
        <v>1</v>
      </c>
      <c r="AB10" s="103"/>
      <c r="AC10" s="104"/>
      <c r="AD10" s="103"/>
      <c r="AE10" s="104"/>
      <c r="AF10" s="103"/>
      <c r="AG10" s="104"/>
      <c r="AH10" s="48"/>
      <c r="AI10" s="49"/>
      <c r="AJ10" s="48"/>
      <c r="AK10" s="119" t="str">
        <f>HYPERLINK("https://pbs.twimg.com/media/EwAdDSCWQAE5vxJ.jpg")</f>
        <v>https://pbs.twimg.com/media/EwAdDSCWQAE5vxJ.jpg</v>
      </c>
      <c r="AL10" s="117" t="str">
        <f>HYPERLINK("https://pbs.twimg.com/media/EwAdDSCWQAE5vxJ.jpg")</f>
        <v>https://pbs.twimg.com/media/EwAdDSCWQAE5vxJ.jpg</v>
      </c>
      <c r="AM10" s="64" t="b">
        <v>0</v>
      </c>
      <c r="AN10" s="64">
        <v>1</v>
      </c>
      <c r="AO10" s="121" t="s">
        <v>693</v>
      </c>
      <c r="AP10" s="64" t="b">
        <v>0</v>
      </c>
      <c r="AQ10" s="64" t="s">
        <v>725</v>
      </c>
      <c r="AR10" s="64"/>
      <c r="AS10" s="121" t="s">
        <v>693</v>
      </c>
      <c r="AT10" s="64" t="b">
        <v>0</v>
      </c>
      <c r="AU10" s="64">
        <v>1</v>
      </c>
      <c r="AV10" s="121" t="s">
        <v>693</v>
      </c>
      <c r="AW10" s="121" t="s">
        <v>695</v>
      </c>
      <c r="AX10" s="64" t="b">
        <v>0</v>
      </c>
      <c r="AY10" s="121" t="s">
        <v>774</v>
      </c>
      <c r="AZ10" s="64" t="s">
        <v>184</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1</v>
      </c>
      <c r="BM10" s="120">
        <v>44264</v>
      </c>
      <c r="BN10" s="121" t="s">
        <v>764</v>
      </c>
      <c r="BO10" s="102"/>
      <c r="BP10" s="48"/>
      <c r="BQ10" s="49"/>
      <c r="BR10" s="48"/>
      <c r="BS10" s="49"/>
      <c r="BT10" s="48"/>
      <c r="BU10" s="49"/>
    </row>
    <row r="11" spans="1:73" ht="15">
      <c r="A11" s="62" t="s">
        <v>747</v>
      </c>
      <c r="B11" s="62" t="s">
        <v>752</v>
      </c>
      <c r="C11" s="78" t="s">
        <v>722</v>
      </c>
      <c r="D11" s="83">
        <v>5</v>
      </c>
      <c r="E11" s="84" t="s">
        <v>132</v>
      </c>
      <c r="F11" s="85">
        <v>16</v>
      </c>
      <c r="G11" s="78"/>
      <c r="H11" s="70"/>
      <c r="I11" s="86"/>
      <c r="J11" s="86"/>
      <c r="K11" s="34" t="s">
        <v>65</v>
      </c>
      <c r="L11" s="101">
        <v>11</v>
      </c>
      <c r="M11" s="101"/>
      <c r="N11" s="88"/>
      <c r="O11" s="64" t="s">
        <v>726</v>
      </c>
      <c r="P11" s="115">
        <v>44264.14131944445</v>
      </c>
      <c r="Q11" s="64" t="s">
        <v>758</v>
      </c>
      <c r="R11" s="64"/>
      <c r="S11" s="64"/>
      <c r="T11" s="121" t="s">
        <v>762</v>
      </c>
      <c r="U11" s="115">
        <v>44264.14131944445</v>
      </c>
      <c r="V11" s="117" t="str">
        <f>HYPERLINK("https://twitter.com/communo/status/1369126672004440066")</f>
        <v>https://twitter.com/communo/status/1369126672004440066</v>
      </c>
      <c r="W11" s="64"/>
      <c r="X11" s="64"/>
      <c r="Y11" s="121" t="s">
        <v>775</v>
      </c>
      <c r="Z11" s="64"/>
      <c r="AA11" s="102">
        <v>1</v>
      </c>
      <c r="AB11" s="103"/>
      <c r="AC11" s="104"/>
      <c r="AD11" s="103"/>
      <c r="AE11" s="104"/>
      <c r="AF11" s="103"/>
      <c r="AG11" s="104"/>
      <c r="AH11" s="48"/>
      <c r="AI11" s="49"/>
      <c r="AJ11" s="48"/>
      <c r="AK11" s="119" t="str">
        <f>HYPERLINK("https://pbs.twimg.com/media/EwAdDSCWQAE5vxJ.jpg")</f>
        <v>https://pbs.twimg.com/media/EwAdDSCWQAE5vxJ.jpg</v>
      </c>
      <c r="AL11" s="117" t="str">
        <f>HYPERLINK("https://pbs.twimg.com/media/EwAdDSCWQAE5vxJ.jpg")</f>
        <v>https://pbs.twimg.com/media/EwAdDSCWQAE5vxJ.jpg</v>
      </c>
      <c r="AM11" s="64" t="b">
        <v>0</v>
      </c>
      <c r="AN11" s="64">
        <v>0</v>
      </c>
      <c r="AO11" s="121" t="s">
        <v>693</v>
      </c>
      <c r="AP11" s="64" t="b">
        <v>0</v>
      </c>
      <c r="AQ11" s="64" t="s">
        <v>725</v>
      </c>
      <c r="AR11" s="64"/>
      <c r="AS11" s="121" t="s">
        <v>693</v>
      </c>
      <c r="AT11" s="64" t="b">
        <v>0</v>
      </c>
      <c r="AU11" s="64">
        <v>1</v>
      </c>
      <c r="AV11" s="121" t="s">
        <v>774</v>
      </c>
      <c r="AW11" s="121" t="s">
        <v>695</v>
      </c>
      <c r="AX11" s="64" t="b">
        <v>0</v>
      </c>
      <c r="AY11" s="121" t="s">
        <v>774</v>
      </c>
      <c r="AZ11" s="64" t="s">
        <v>184</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1</v>
      </c>
      <c r="BM11" s="120">
        <v>44264</v>
      </c>
      <c r="BN11" s="121" t="s">
        <v>765</v>
      </c>
      <c r="BO11" s="102"/>
      <c r="BP11" s="48"/>
      <c r="BQ11" s="49"/>
      <c r="BR11" s="48"/>
      <c r="BS11" s="49"/>
      <c r="BT11" s="48"/>
      <c r="BU11" s="49"/>
    </row>
    <row r="12" spans="1:73" ht="15">
      <c r="A12" s="62" t="s">
        <v>334</v>
      </c>
      <c r="B12" s="62" t="s">
        <v>753</v>
      </c>
      <c r="C12" s="78" t="s">
        <v>723</v>
      </c>
      <c r="D12" s="83">
        <v>5</v>
      </c>
      <c r="E12" s="84" t="s">
        <v>136</v>
      </c>
      <c r="F12" s="85">
        <v>6</v>
      </c>
      <c r="G12" s="78"/>
      <c r="H12" s="70"/>
      <c r="I12" s="86"/>
      <c r="J12" s="86"/>
      <c r="K12" s="34" t="s">
        <v>65</v>
      </c>
      <c r="L12" s="101">
        <v>12</v>
      </c>
      <c r="M12" s="101"/>
      <c r="N12" s="88"/>
      <c r="O12" s="64" t="s">
        <v>692</v>
      </c>
      <c r="P12" s="115">
        <v>44264.14010416667</v>
      </c>
      <c r="Q12" s="64" t="s">
        <v>758</v>
      </c>
      <c r="R12" s="64"/>
      <c r="S12" s="64"/>
      <c r="T12" s="121" t="s">
        <v>762</v>
      </c>
      <c r="U12" s="115">
        <v>44264.14010416667</v>
      </c>
      <c r="V12" s="117" t="str">
        <f>HYPERLINK("https://twitter.com/jeremyhl/status/1369126232009367552")</f>
        <v>https://twitter.com/jeremyhl/status/1369126232009367552</v>
      </c>
      <c r="W12" s="64"/>
      <c r="X12" s="64"/>
      <c r="Y12" s="121" t="s">
        <v>774</v>
      </c>
      <c r="Z12" s="64"/>
      <c r="AA12" s="102">
        <v>2</v>
      </c>
      <c r="AB12" s="103"/>
      <c r="AC12" s="104"/>
      <c r="AD12" s="103"/>
      <c r="AE12" s="104"/>
      <c r="AF12" s="103"/>
      <c r="AG12" s="104"/>
      <c r="AH12" s="48">
        <v>8</v>
      </c>
      <c r="AI12" s="49">
        <v>100</v>
      </c>
      <c r="AJ12" s="48">
        <v>8</v>
      </c>
      <c r="AK12" s="119" t="str">
        <f>HYPERLINK("https://pbs.twimg.com/media/EwAdDSCWQAE5vxJ.jpg")</f>
        <v>https://pbs.twimg.com/media/EwAdDSCWQAE5vxJ.jpg</v>
      </c>
      <c r="AL12" s="117" t="str">
        <f>HYPERLINK("https://pbs.twimg.com/media/EwAdDSCWQAE5vxJ.jpg")</f>
        <v>https://pbs.twimg.com/media/EwAdDSCWQAE5vxJ.jpg</v>
      </c>
      <c r="AM12" s="64" t="b">
        <v>0</v>
      </c>
      <c r="AN12" s="64">
        <v>1</v>
      </c>
      <c r="AO12" s="121" t="s">
        <v>693</v>
      </c>
      <c r="AP12" s="64" t="b">
        <v>0</v>
      </c>
      <c r="AQ12" s="64" t="s">
        <v>725</v>
      </c>
      <c r="AR12" s="64"/>
      <c r="AS12" s="121" t="s">
        <v>693</v>
      </c>
      <c r="AT12" s="64" t="b">
        <v>0</v>
      </c>
      <c r="AU12" s="64">
        <v>1</v>
      </c>
      <c r="AV12" s="121" t="s">
        <v>693</v>
      </c>
      <c r="AW12" s="121" t="s">
        <v>695</v>
      </c>
      <c r="AX12" s="64" t="b">
        <v>0</v>
      </c>
      <c r="AY12" s="121" t="s">
        <v>774</v>
      </c>
      <c r="AZ12" s="64" t="s">
        <v>184</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20">
        <v>44264</v>
      </c>
      <c r="BN12" s="121" t="s">
        <v>764</v>
      </c>
      <c r="BO12" s="102"/>
      <c r="BP12" s="48">
        <v>0</v>
      </c>
      <c r="BQ12" s="49">
        <v>0</v>
      </c>
      <c r="BR12" s="48">
        <v>0</v>
      </c>
      <c r="BS12" s="49">
        <v>0</v>
      </c>
      <c r="BT12" s="48">
        <v>0</v>
      </c>
      <c r="BU12" s="49">
        <v>0</v>
      </c>
    </row>
    <row r="13" spans="1:73" ht="15">
      <c r="A13" s="62" t="s">
        <v>334</v>
      </c>
      <c r="B13" s="62" t="s">
        <v>753</v>
      </c>
      <c r="C13" s="78" t="s">
        <v>723</v>
      </c>
      <c r="D13" s="83">
        <v>5</v>
      </c>
      <c r="E13" s="84" t="s">
        <v>136</v>
      </c>
      <c r="F13" s="85">
        <v>6</v>
      </c>
      <c r="G13" s="78"/>
      <c r="H13" s="70"/>
      <c r="I13" s="86"/>
      <c r="J13" s="86"/>
      <c r="K13" s="34" t="s">
        <v>65</v>
      </c>
      <c r="L13" s="101">
        <v>13</v>
      </c>
      <c r="M13" s="101"/>
      <c r="N13" s="88"/>
      <c r="O13" s="64" t="s">
        <v>692</v>
      </c>
      <c r="P13" s="115">
        <v>44264.49875</v>
      </c>
      <c r="Q13" s="64" t="s">
        <v>759</v>
      </c>
      <c r="R13" s="64"/>
      <c r="S13" s="64"/>
      <c r="T13" s="121" t="s">
        <v>762</v>
      </c>
      <c r="U13" s="115">
        <v>44264.49875</v>
      </c>
      <c r="V13" s="117" t="str">
        <f>HYPERLINK("https://twitter.com/jeremyhl/status/1369256200743817223")</f>
        <v>https://twitter.com/jeremyhl/status/1369256200743817223</v>
      </c>
      <c r="W13" s="64"/>
      <c r="X13" s="64"/>
      <c r="Y13" s="121" t="s">
        <v>776</v>
      </c>
      <c r="Z13" s="64"/>
      <c r="AA13" s="102">
        <v>2</v>
      </c>
      <c r="AB13" s="103"/>
      <c r="AC13" s="104"/>
      <c r="AD13" s="103"/>
      <c r="AE13" s="104"/>
      <c r="AF13" s="103"/>
      <c r="AG13" s="104"/>
      <c r="AH13" s="48">
        <v>4</v>
      </c>
      <c r="AI13" s="49">
        <v>100</v>
      </c>
      <c r="AJ13" s="48">
        <v>4</v>
      </c>
      <c r="AK13" s="119" t="str">
        <f>HYPERLINK("https://pbs.twimg.com/media/EwCTQcvXIAgkumm.jpg")</f>
        <v>https://pbs.twimg.com/media/EwCTQcvXIAgkumm.jpg</v>
      </c>
      <c r="AL13" s="117" t="str">
        <f>HYPERLINK("https://pbs.twimg.com/media/EwCTQcvXIAgkumm.jpg")</f>
        <v>https://pbs.twimg.com/media/EwCTQcvXIAgkumm.jpg</v>
      </c>
      <c r="AM13" s="64" t="b">
        <v>0</v>
      </c>
      <c r="AN13" s="64">
        <v>1</v>
      </c>
      <c r="AO13" s="121" t="s">
        <v>693</v>
      </c>
      <c r="AP13" s="64" t="b">
        <v>0</v>
      </c>
      <c r="AQ13" s="64" t="s">
        <v>725</v>
      </c>
      <c r="AR13" s="64"/>
      <c r="AS13" s="121" t="s">
        <v>693</v>
      </c>
      <c r="AT13" s="64" t="b">
        <v>0</v>
      </c>
      <c r="AU13" s="64">
        <v>1</v>
      </c>
      <c r="AV13" s="121" t="s">
        <v>693</v>
      </c>
      <c r="AW13" s="121" t="s">
        <v>695</v>
      </c>
      <c r="AX13" s="64" t="b">
        <v>0</v>
      </c>
      <c r="AY13" s="121" t="s">
        <v>776</v>
      </c>
      <c r="AZ13" s="64" t="s">
        <v>184</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20">
        <v>44264</v>
      </c>
      <c r="BN13" s="121" t="s">
        <v>766</v>
      </c>
      <c r="BO13" s="102"/>
      <c r="BP13" s="48">
        <v>0</v>
      </c>
      <c r="BQ13" s="49">
        <v>0</v>
      </c>
      <c r="BR13" s="48">
        <v>0</v>
      </c>
      <c r="BS13" s="49">
        <v>0</v>
      </c>
      <c r="BT13" s="48">
        <v>0</v>
      </c>
      <c r="BU13" s="49">
        <v>0</v>
      </c>
    </row>
    <row r="14" spans="1:73" ht="15">
      <c r="A14" s="62" t="s">
        <v>747</v>
      </c>
      <c r="B14" s="62" t="s">
        <v>753</v>
      </c>
      <c r="C14" s="78" t="s">
        <v>723</v>
      </c>
      <c r="D14" s="83">
        <v>5</v>
      </c>
      <c r="E14" s="84" t="s">
        <v>136</v>
      </c>
      <c r="F14" s="85">
        <v>6</v>
      </c>
      <c r="G14" s="78"/>
      <c r="H14" s="70"/>
      <c r="I14" s="86"/>
      <c r="J14" s="86"/>
      <c r="K14" s="34" t="s">
        <v>65</v>
      </c>
      <c r="L14" s="101">
        <v>14</v>
      </c>
      <c r="M14" s="101"/>
      <c r="N14" s="88"/>
      <c r="O14" s="64" t="s">
        <v>726</v>
      </c>
      <c r="P14" s="115">
        <v>44264.14131944445</v>
      </c>
      <c r="Q14" s="64" t="s">
        <v>758</v>
      </c>
      <c r="R14" s="64"/>
      <c r="S14" s="64"/>
      <c r="T14" s="121" t="s">
        <v>762</v>
      </c>
      <c r="U14" s="115">
        <v>44264.14131944445</v>
      </c>
      <c r="V14" s="117" t="str">
        <f>HYPERLINK("https://twitter.com/communo/status/1369126672004440066")</f>
        <v>https://twitter.com/communo/status/1369126672004440066</v>
      </c>
      <c r="W14" s="64"/>
      <c r="X14" s="64"/>
      <c r="Y14" s="121" t="s">
        <v>775</v>
      </c>
      <c r="Z14" s="64"/>
      <c r="AA14" s="102">
        <v>2</v>
      </c>
      <c r="AB14" s="103"/>
      <c r="AC14" s="104"/>
      <c r="AD14" s="103"/>
      <c r="AE14" s="104"/>
      <c r="AF14" s="103"/>
      <c r="AG14" s="104"/>
      <c r="AH14" s="48">
        <v>8</v>
      </c>
      <c r="AI14" s="49">
        <v>100</v>
      </c>
      <c r="AJ14" s="48">
        <v>8</v>
      </c>
      <c r="AK14" s="119" t="str">
        <f>HYPERLINK("https://pbs.twimg.com/media/EwAdDSCWQAE5vxJ.jpg")</f>
        <v>https://pbs.twimg.com/media/EwAdDSCWQAE5vxJ.jpg</v>
      </c>
      <c r="AL14" s="117" t="str">
        <f>HYPERLINK("https://pbs.twimg.com/media/EwAdDSCWQAE5vxJ.jpg")</f>
        <v>https://pbs.twimg.com/media/EwAdDSCWQAE5vxJ.jpg</v>
      </c>
      <c r="AM14" s="64" t="b">
        <v>0</v>
      </c>
      <c r="AN14" s="64">
        <v>0</v>
      </c>
      <c r="AO14" s="121" t="s">
        <v>693</v>
      </c>
      <c r="AP14" s="64" t="b">
        <v>0</v>
      </c>
      <c r="AQ14" s="64" t="s">
        <v>725</v>
      </c>
      <c r="AR14" s="64"/>
      <c r="AS14" s="121" t="s">
        <v>693</v>
      </c>
      <c r="AT14" s="64" t="b">
        <v>0</v>
      </c>
      <c r="AU14" s="64">
        <v>1</v>
      </c>
      <c r="AV14" s="121" t="s">
        <v>774</v>
      </c>
      <c r="AW14" s="121" t="s">
        <v>695</v>
      </c>
      <c r="AX14" s="64" t="b">
        <v>0</v>
      </c>
      <c r="AY14" s="121" t="s">
        <v>774</v>
      </c>
      <c r="AZ14" s="64" t="s">
        <v>184</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c r="BM14" s="120">
        <v>44264</v>
      </c>
      <c r="BN14" s="121" t="s">
        <v>765</v>
      </c>
      <c r="BO14" s="102"/>
      <c r="BP14" s="48">
        <v>0</v>
      </c>
      <c r="BQ14" s="49">
        <v>0</v>
      </c>
      <c r="BR14" s="48">
        <v>0</v>
      </c>
      <c r="BS14" s="49">
        <v>0</v>
      </c>
      <c r="BT14" s="48">
        <v>0</v>
      </c>
      <c r="BU14" s="49">
        <v>0</v>
      </c>
    </row>
    <row r="15" spans="1:73" ht="15">
      <c r="A15" s="62" t="s">
        <v>747</v>
      </c>
      <c r="B15" s="62" t="s">
        <v>753</v>
      </c>
      <c r="C15" s="78" t="s">
        <v>723</v>
      </c>
      <c r="D15" s="83">
        <v>5</v>
      </c>
      <c r="E15" s="84" t="s">
        <v>136</v>
      </c>
      <c r="F15" s="85">
        <v>6</v>
      </c>
      <c r="G15" s="78"/>
      <c r="H15" s="70"/>
      <c r="I15" s="86"/>
      <c r="J15" s="86"/>
      <c r="K15" s="34" t="s">
        <v>65</v>
      </c>
      <c r="L15" s="101">
        <v>15</v>
      </c>
      <c r="M15" s="101"/>
      <c r="N15" s="88"/>
      <c r="O15" s="64" t="s">
        <v>726</v>
      </c>
      <c r="P15" s="115">
        <v>44264.49922453704</v>
      </c>
      <c r="Q15" s="64" t="s">
        <v>759</v>
      </c>
      <c r="R15" s="64"/>
      <c r="S15" s="64"/>
      <c r="T15" s="121" t="s">
        <v>762</v>
      </c>
      <c r="U15" s="115">
        <v>44264.49922453704</v>
      </c>
      <c r="V15" s="117" t="str">
        <f>HYPERLINK("https://twitter.com/communo/status/1369256373352079360")</f>
        <v>https://twitter.com/communo/status/1369256373352079360</v>
      </c>
      <c r="W15" s="64"/>
      <c r="X15" s="64"/>
      <c r="Y15" s="121" t="s">
        <v>777</v>
      </c>
      <c r="Z15" s="64"/>
      <c r="AA15" s="102">
        <v>2</v>
      </c>
      <c r="AB15" s="103"/>
      <c r="AC15" s="104"/>
      <c r="AD15" s="103"/>
      <c r="AE15" s="104"/>
      <c r="AF15" s="103"/>
      <c r="AG15" s="104"/>
      <c r="AH15" s="48">
        <v>4</v>
      </c>
      <c r="AI15" s="49">
        <v>100</v>
      </c>
      <c r="AJ15" s="48">
        <v>4</v>
      </c>
      <c r="AK15" s="119" t="str">
        <f>HYPERLINK("https://pbs.twimg.com/media/EwCTQcvXIAgkumm.jpg")</f>
        <v>https://pbs.twimg.com/media/EwCTQcvXIAgkumm.jpg</v>
      </c>
      <c r="AL15" s="117" t="str">
        <f>HYPERLINK("https://pbs.twimg.com/media/EwCTQcvXIAgkumm.jpg")</f>
        <v>https://pbs.twimg.com/media/EwCTQcvXIAgkumm.jpg</v>
      </c>
      <c r="AM15" s="64" t="b">
        <v>0</v>
      </c>
      <c r="AN15" s="64">
        <v>0</v>
      </c>
      <c r="AO15" s="121" t="s">
        <v>693</v>
      </c>
      <c r="AP15" s="64" t="b">
        <v>0</v>
      </c>
      <c r="AQ15" s="64" t="s">
        <v>725</v>
      </c>
      <c r="AR15" s="64"/>
      <c r="AS15" s="121" t="s">
        <v>693</v>
      </c>
      <c r="AT15" s="64" t="b">
        <v>0</v>
      </c>
      <c r="AU15" s="64">
        <v>1</v>
      </c>
      <c r="AV15" s="121" t="s">
        <v>776</v>
      </c>
      <c r="AW15" s="121" t="s">
        <v>695</v>
      </c>
      <c r="AX15" s="64" t="b">
        <v>0</v>
      </c>
      <c r="AY15" s="121" t="s">
        <v>776</v>
      </c>
      <c r="AZ15" s="64" t="s">
        <v>184</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0">
        <v>44264</v>
      </c>
      <c r="BN15" s="121" t="s">
        <v>767</v>
      </c>
      <c r="BO15" s="102"/>
      <c r="BP15" s="48">
        <v>0</v>
      </c>
      <c r="BQ15" s="49">
        <v>0</v>
      </c>
      <c r="BR15" s="48">
        <v>0</v>
      </c>
      <c r="BS15" s="49">
        <v>0</v>
      </c>
      <c r="BT15" s="48">
        <v>0</v>
      </c>
      <c r="BU15" s="49">
        <v>0</v>
      </c>
    </row>
    <row r="16" spans="1:73" ht="15">
      <c r="A16" s="62" t="s">
        <v>334</v>
      </c>
      <c r="B16" s="62" t="s">
        <v>747</v>
      </c>
      <c r="C16" s="78" t="s">
        <v>723</v>
      </c>
      <c r="D16" s="83">
        <v>5</v>
      </c>
      <c r="E16" s="84" t="s">
        <v>136</v>
      </c>
      <c r="F16" s="85">
        <v>6</v>
      </c>
      <c r="G16" s="78"/>
      <c r="H16" s="70"/>
      <c r="I16" s="86"/>
      <c r="J16" s="86"/>
      <c r="K16" s="34" t="s">
        <v>66</v>
      </c>
      <c r="L16" s="101">
        <v>16</v>
      </c>
      <c r="M16" s="101"/>
      <c r="N16" s="88"/>
      <c r="O16" s="64" t="s">
        <v>692</v>
      </c>
      <c r="P16" s="115">
        <v>44264.14010416667</v>
      </c>
      <c r="Q16" s="64" t="s">
        <v>758</v>
      </c>
      <c r="R16" s="64"/>
      <c r="S16" s="64"/>
      <c r="T16" s="121" t="s">
        <v>762</v>
      </c>
      <c r="U16" s="115">
        <v>44264.14010416667</v>
      </c>
      <c r="V16" s="117" t="str">
        <f>HYPERLINK("https://twitter.com/jeremyhl/status/1369126232009367552")</f>
        <v>https://twitter.com/jeremyhl/status/1369126232009367552</v>
      </c>
      <c r="W16" s="64"/>
      <c r="X16" s="64"/>
      <c r="Y16" s="121" t="s">
        <v>774</v>
      </c>
      <c r="Z16" s="64"/>
      <c r="AA16" s="102">
        <v>2</v>
      </c>
      <c r="AB16" s="103"/>
      <c r="AC16" s="104"/>
      <c r="AD16" s="103"/>
      <c r="AE16" s="104"/>
      <c r="AF16" s="103"/>
      <c r="AG16" s="104"/>
      <c r="AH16" s="48"/>
      <c r="AI16" s="49"/>
      <c r="AJ16" s="48"/>
      <c r="AK16" s="119" t="str">
        <f>HYPERLINK("https://pbs.twimg.com/media/EwAdDSCWQAE5vxJ.jpg")</f>
        <v>https://pbs.twimg.com/media/EwAdDSCWQAE5vxJ.jpg</v>
      </c>
      <c r="AL16" s="117" t="str">
        <f>HYPERLINK("https://pbs.twimg.com/media/EwAdDSCWQAE5vxJ.jpg")</f>
        <v>https://pbs.twimg.com/media/EwAdDSCWQAE5vxJ.jpg</v>
      </c>
      <c r="AM16" s="64" t="b">
        <v>0</v>
      </c>
      <c r="AN16" s="64">
        <v>1</v>
      </c>
      <c r="AO16" s="121" t="s">
        <v>693</v>
      </c>
      <c r="AP16" s="64" t="b">
        <v>0</v>
      </c>
      <c r="AQ16" s="64" t="s">
        <v>725</v>
      </c>
      <c r="AR16" s="64"/>
      <c r="AS16" s="121" t="s">
        <v>693</v>
      </c>
      <c r="AT16" s="64" t="b">
        <v>0</v>
      </c>
      <c r="AU16" s="64">
        <v>1</v>
      </c>
      <c r="AV16" s="121" t="s">
        <v>693</v>
      </c>
      <c r="AW16" s="121" t="s">
        <v>695</v>
      </c>
      <c r="AX16" s="64" t="b">
        <v>0</v>
      </c>
      <c r="AY16" s="121" t="s">
        <v>774</v>
      </c>
      <c r="AZ16" s="64" t="s">
        <v>184</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c r="BM16" s="120">
        <v>44264</v>
      </c>
      <c r="BN16" s="121" t="s">
        <v>764</v>
      </c>
      <c r="BO16" s="102"/>
      <c r="BP16" s="48"/>
      <c r="BQ16" s="49"/>
      <c r="BR16" s="48"/>
      <c r="BS16" s="49"/>
      <c r="BT16" s="48"/>
      <c r="BU16" s="49"/>
    </row>
    <row r="17" spans="1:73" ht="15">
      <c r="A17" s="62" t="s">
        <v>334</v>
      </c>
      <c r="B17" s="62" t="s">
        <v>748</v>
      </c>
      <c r="C17" s="78" t="s">
        <v>723</v>
      </c>
      <c r="D17" s="83">
        <v>5</v>
      </c>
      <c r="E17" s="84" t="s">
        <v>136</v>
      </c>
      <c r="F17" s="85">
        <v>6</v>
      </c>
      <c r="G17" s="78"/>
      <c r="H17" s="70"/>
      <c r="I17" s="86"/>
      <c r="J17" s="86"/>
      <c r="K17" s="34" t="s">
        <v>65</v>
      </c>
      <c r="L17" s="101">
        <v>17</v>
      </c>
      <c r="M17" s="101"/>
      <c r="N17" s="88"/>
      <c r="O17" s="64" t="s">
        <v>692</v>
      </c>
      <c r="P17" s="115">
        <v>44264.14010416667</v>
      </c>
      <c r="Q17" s="64" t="s">
        <v>758</v>
      </c>
      <c r="R17" s="64"/>
      <c r="S17" s="64"/>
      <c r="T17" s="121" t="s">
        <v>762</v>
      </c>
      <c r="U17" s="115">
        <v>44264.14010416667</v>
      </c>
      <c r="V17" s="117" t="str">
        <f>HYPERLINK("https://twitter.com/jeremyhl/status/1369126232009367552")</f>
        <v>https://twitter.com/jeremyhl/status/1369126232009367552</v>
      </c>
      <c r="W17" s="64"/>
      <c r="X17" s="64"/>
      <c r="Y17" s="121" t="s">
        <v>774</v>
      </c>
      <c r="Z17" s="64"/>
      <c r="AA17" s="102">
        <v>2</v>
      </c>
      <c r="AB17" s="103"/>
      <c r="AC17" s="104"/>
      <c r="AD17" s="103"/>
      <c r="AE17" s="104"/>
      <c r="AF17" s="103"/>
      <c r="AG17" s="104"/>
      <c r="AH17" s="48"/>
      <c r="AI17" s="49"/>
      <c r="AJ17" s="48"/>
      <c r="AK17" s="119" t="str">
        <f>HYPERLINK("https://pbs.twimg.com/media/EwAdDSCWQAE5vxJ.jpg")</f>
        <v>https://pbs.twimg.com/media/EwAdDSCWQAE5vxJ.jpg</v>
      </c>
      <c r="AL17" s="117" t="str">
        <f>HYPERLINK("https://pbs.twimg.com/media/EwAdDSCWQAE5vxJ.jpg")</f>
        <v>https://pbs.twimg.com/media/EwAdDSCWQAE5vxJ.jpg</v>
      </c>
      <c r="AM17" s="64" t="b">
        <v>0</v>
      </c>
      <c r="AN17" s="64">
        <v>1</v>
      </c>
      <c r="AO17" s="121" t="s">
        <v>693</v>
      </c>
      <c r="AP17" s="64" t="b">
        <v>0</v>
      </c>
      <c r="AQ17" s="64" t="s">
        <v>725</v>
      </c>
      <c r="AR17" s="64"/>
      <c r="AS17" s="121" t="s">
        <v>693</v>
      </c>
      <c r="AT17" s="64" t="b">
        <v>0</v>
      </c>
      <c r="AU17" s="64">
        <v>1</v>
      </c>
      <c r="AV17" s="121" t="s">
        <v>693</v>
      </c>
      <c r="AW17" s="121" t="s">
        <v>695</v>
      </c>
      <c r="AX17" s="64" t="b">
        <v>0</v>
      </c>
      <c r="AY17" s="121" t="s">
        <v>774</v>
      </c>
      <c r="AZ17" s="64" t="s">
        <v>184</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2</v>
      </c>
      <c r="BM17" s="120">
        <v>44264</v>
      </c>
      <c r="BN17" s="121" t="s">
        <v>764</v>
      </c>
      <c r="BO17" s="102"/>
      <c r="BP17" s="48"/>
      <c r="BQ17" s="49"/>
      <c r="BR17" s="48"/>
      <c r="BS17" s="49"/>
      <c r="BT17" s="48"/>
      <c r="BU17" s="49"/>
    </row>
    <row r="18" spans="1:73" ht="15">
      <c r="A18" s="62" t="s">
        <v>334</v>
      </c>
      <c r="B18" s="62" t="s">
        <v>334</v>
      </c>
      <c r="C18" s="78" t="s">
        <v>722</v>
      </c>
      <c r="D18" s="83">
        <v>5</v>
      </c>
      <c r="E18" s="84" t="s">
        <v>132</v>
      </c>
      <c r="F18" s="85">
        <v>16</v>
      </c>
      <c r="G18" s="78"/>
      <c r="H18" s="70"/>
      <c r="I18" s="86"/>
      <c r="J18" s="86"/>
      <c r="K18" s="34" t="s">
        <v>65</v>
      </c>
      <c r="L18" s="101">
        <v>18</v>
      </c>
      <c r="M18" s="101"/>
      <c r="N18" s="88"/>
      <c r="O18" s="64" t="s">
        <v>184</v>
      </c>
      <c r="P18" s="115">
        <v>44264.142430555556</v>
      </c>
      <c r="Q18" s="64" t="s">
        <v>756</v>
      </c>
      <c r="R18" s="117" t="str">
        <f>HYPERLINK("https://twitter.com/uno_prssa/status/1369036305666088967")</f>
        <v>https://twitter.com/uno_prssa/status/1369036305666088967</v>
      </c>
      <c r="S18" s="64" t="s">
        <v>729</v>
      </c>
      <c r="T18" s="121" t="s">
        <v>762</v>
      </c>
      <c r="U18" s="115">
        <v>44264.142430555556</v>
      </c>
      <c r="V18" s="117" t="str">
        <f>HYPERLINK("https://twitter.com/jeremyhl/status/1369127075001602052")</f>
        <v>https://twitter.com/jeremyhl/status/1369127075001602052</v>
      </c>
      <c r="W18" s="64"/>
      <c r="X18" s="64"/>
      <c r="Y18" s="121" t="s">
        <v>778</v>
      </c>
      <c r="Z18" s="64"/>
      <c r="AA18" s="102">
        <v>1</v>
      </c>
      <c r="AB18" s="103"/>
      <c r="AC18" s="104"/>
      <c r="AD18" s="103"/>
      <c r="AE18" s="104"/>
      <c r="AF18" s="103"/>
      <c r="AG18" s="104"/>
      <c r="AH18" s="48">
        <v>1</v>
      </c>
      <c r="AI18" s="49">
        <v>100</v>
      </c>
      <c r="AJ18" s="48">
        <v>1</v>
      </c>
      <c r="AK18" s="105"/>
      <c r="AL18" s="117" t="str">
        <f>HYPERLINK("https://pbs.twimg.com/profile_images/912667889395798022/pMoB2qc8_normal.jpg")</f>
        <v>https://pbs.twimg.com/profile_images/912667889395798022/pMoB2qc8_normal.jpg</v>
      </c>
      <c r="AM18" s="64" t="b">
        <v>0</v>
      </c>
      <c r="AN18" s="64">
        <v>3</v>
      </c>
      <c r="AO18" s="121" t="s">
        <v>693</v>
      </c>
      <c r="AP18" s="64" t="b">
        <v>1</v>
      </c>
      <c r="AQ18" s="64" t="s">
        <v>725</v>
      </c>
      <c r="AR18" s="64"/>
      <c r="AS18" s="121" t="s">
        <v>781</v>
      </c>
      <c r="AT18" s="64" t="b">
        <v>0</v>
      </c>
      <c r="AU18" s="64">
        <v>2</v>
      </c>
      <c r="AV18" s="121" t="s">
        <v>693</v>
      </c>
      <c r="AW18" s="121" t="s">
        <v>695</v>
      </c>
      <c r="AX18" s="64" t="b">
        <v>0</v>
      </c>
      <c r="AY18" s="121" t="s">
        <v>778</v>
      </c>
      <c r="AZ18" s="64" t="s">
        <v>184</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c r="BM18" s="120">
        <v>44264</v>
      </c>
      <c r="BN18" s="121" t="s">
        <v>768</v>
      </c>
      <c r="BO18" s="102"/>
      <c r="BP18" s="48">
        <v>0</v>
      </c>
      <c r="BQ18" s="49">
        <v>0</v>
      </c>
      <c r="BR18" s="48">
        <v>0</v>
      </c>
      <c r="BS18" s="49">
        <v>0</v>
      </c>
      <c r="BT18" s="48">
        <v>0</v>
      </c>
      <c r="BU18" s="49">
        <v>0</v>
      </c>
    </row>
    <row r="19" spans="1:73" ht="15">
      <c r="A19" s="62" t="s">
        <v>334</v>
      </c>
      <c r="B19" s="62" t="s">
        <v>747</v>
      </c>
      <c r="C19" s="78" t="s">
        <v>723</v>
      </c>
      <c r="D19" s="83">
        <v>5</v>
      </c>
      <c r="E19" s="84" t="s">
        <v>136</v>
      </c>
      <c r="F19" s="85">
        <v>6</v>
      </c>
      <c r="G19" s="78"/>
      <c r="H19" s="70"/>
      <c r="I19" s="86"/>
      <c r="J19" s="86"/>
      <c r="K19" s="34" t="s">
        <v>66</v>
      </c>
      <c r="L19" s="101">
        <v>19</v>
      </c>
      <c r="M19" s="101"/>
      <c r="N19" s="88"/>
      <c r="O19" s="64" t="s">
        <v>692</v>
      </c>
      <c r="P19" s="115">
        <v>44264.49875</v>
      </c>
      <c r="Q19" s="64" t="s">
        <v>759</v>
      </c>
      <c r="R19" s="64"/>
      <c r="S19" s="64"/>
      <c r="T19" s="121" t="s">
        <v>762</v>
      </c>
      <c r="U19" s="115">
        <v>44264.49875</v>
      </c>
      <c r="V19" s="117" t="str">
        <f>HYPERLINK("https://twitter.com/jeremyhl/status/1369256200743817223")</f>
        <v>https://twitter.com/jeremyhl/status/1369256200743817223</v>
      </c>
      <c r="W19" s="64"/>
      <c r="X19" s="64"/>
      <c r="Y19" s="121" t="s">
        <v>776</v>
      </c>
      <c r="Z19" s="64"/>
      <c r="AA19" s="102">
        <v>2</v>
      </c>
      <c r="AB19" s="103"/>
      <c r="AC19" s="104"/>
      <c r="AD19" s="103"/>
      <c r="AE19" s="104"/>
      <c r="AF19" s="103"/>
      <c r="AG19" s="104"/>
      <c r="AH19" s="48"/>
      <c r="AI19" s="49"/>
      <c r="AJ19" s="48"/>
      <c r="AK19" s="119" t="str">
        <f>HYPERLINK("https://pbs.twimg.com/media/EwCTQcvXIAgkumm.jpg")</f>
        <v>https://pbs.twimg.com/media/EwCTQcvXIAgkumm.jpg</v>
      </c>
      <c r="AL19" s="117" t="str">
        <f>HYPERLINK("https://pbs.twimg.com/media/EwCTQcvXIAgkumm.jpg")</f>
        <v>https://pbs.twimg.com/media/EwCTQcvXIAgkumm.jpg</v>
      </c>
      <c r="AM19" s="64" t="b">
        <v>0</v>
      </c>
      <c r="AN19" s="64">
        <v>1</v>
      </c>
      <c r="AO19" s="121" t="s">
        <v>693</v>
      </c>
      <c r="AP19" s="64" t="b">
        <v>0</v>
      </c>
      <c r="AQ19" s="64" t="s">
        <v>725</v>
      </c>
      <c r="AR19" s="64"/>
      <c r="AS19" s="121" t="s">
        <v>693</v>
      </c>
      <c r="AT19" s="64" t="b">
        <v>0</v>
      </c>
      <c r="AU19" s="64">
        <v>1</v>
      </c>
      <c r="AV19" s="121" t="s">
        <v>693</v>
      </c>
      <c r="AW19" s="121" t="s">
        <v>695</v>
      </c>
      <c r="AX19" s="64" t="b">
        <v>0</v>
      </c>
      <c r="AY19" s="121" t="s">
        <v>776</v>
      </c>
      <c r="AZ19" s="64" t="s">
        <v>184</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0">
        <v>44264</v>
      </c>
      <c r="BN19" s="121" t="s">
        <v>766</v>
      </c>
      <c r="BO19" s="102"/>
      <c r="BP19" s="48"/>
      <c r="BQ19" s="49"/>
      <c r="BR19" s="48"/>
      <c r="BS19" s="49"/>
      <c r="BT19" s="48"/>
      <c r="BU19" s="49"/>
    </row>
    <row r="20" spans="1:73" ht="15">
      <c r="A20" s="62" t="s">
        <v>334</v>
      </c>
      <c r="B20" s="62" t="s">
        <v>748</v>
      </c>
      <c r="C20" s="78" t="s">
        <v>723</v>
      </c>
      <c r="D20" s="83">
        <v>5</v>
      </c>
      <c r="E20" s="84" t="s">
        <v>136</v>
      </c>
      <c r="F20" s="85">
        <v>6</v>
      </c>
      <c r="G20" s="78"/>
      <c r="H20" s="70"/>
      <c r="I20" s="86"/>
      <c r="J20" s="86"/>
      <c r="K20" s="34" t="s">
        <v>65</v>
      </c>
      <c r="L20" s="101">
        <v>20</v>
      </c>
      <c r="M20" s="101"/>
      <c r="N20" s="88"/>
      <c r="O20" s="64" t="s">
        <v>692</v>
      </c>
      <c r="P20" s="115">
        <v>44264.49875</v>
      </c>
      <c r="Q20" s="64" t="s">
        <v>759</v>
      </c>
      <c r="R20" s="64"/>
      <c r="S20" s="64"/>
      <c r="T20" s="121" t="s">
        <v>762</v>
      </c>
      <c r="U20" s="115">
        <v>44264.49875</v>
      </c>
      <c r="V20" s="117" t="str">
        <f>HYPERLINK("https://twitter.com/jeremyhl/status/1369256200743817223")</f>
        <v>https://twitter.com/jeremyhl/status/1369256200743817223</v>
      </c>
      <c r="W20" s="64"/>
      <c r="X20" s="64"/>
      <c r="Y20" s="121" t="s">
        <v>776</v>
      </c>
      <c r="Z20" s="64"/>
      <c r="AA20" s="102">
        <v>2</v>
      </c>
      <c r="AB20" s="103"/>
      <c r="AC20" s="104"/>
      <c r="AD20" s="103"/>
      <c r="AE20" s="104"/>
      <c r="AF20" s="103"/>
      <c r="AG20" s="104"/>
      <c r="AH20" s="48"/>
      <c r="AI20" s="49"/>
      <c r="AJ20" s="48"/>
      <c r="AK20" s="119" t="str">
        <f>HYPERLINK("https://pbs.twimg.com/media/EwCTQcvXIAgkumm.jpg")</f>
        <v>https://pbs.twimg.com/media/EwCTQcvXIAgkumm.jpg</v>
      </c>
      <c r="AL20" s="117" t="str">
        <f>HYPERLINK("https://pbs.twimg.com/media/EwCTQcvXIAgkumm.jpg")</f>
        <v>https://pbs.twimg.com/media/EwCTQcvXIAgkumm.jpg</v>
      </c>
      <c r="AM20" s="64" t="b">
        <v>0</v>
      </c>
      <c r="AN20" s="64">
        <v>1</v>
      </c>
      <c r="AO20" s="121" t="s">
        <v>693</v>
      </c>
      <c r="AP20" s="64" t="b">
        <v>0</v>
      </c>
      <c r="AQ20" s="64" t="s">
        <v>725</v>
      </c>
      <c r="AR20" s="64"/>
      <c r="AS20" s="121" t="s">
        <v>693</v>
      </c>
      <c r="AT20" s="64" t="b">
        <v>0</v>
      </c>
      <c r="AU20" s="64">
        <v>1</v>
      </c>
      <c r="AV20" s="121" t="s">
        <v>693</v>
      </c>
      <c r="AW20" s="121" t="s">
        <v>695</v>
      </c>
      <c r="AX20" s="64" t="b">
        <v>0</v>
      </c>
      <c r="AY20" s="121" t="s">
        <v>776</v>
      </c>
      <c r="AZ20" s="64" t="s">
        <v>184</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2</v>
      </c>
      <c r="BM20" s="120">
        <v>44264</v>
      </c>
      <c r="BN20" s="121" t="s">
        <v>766</v>
      </c>
      <c r="BO20" s="102"/>
      <c r="BP20" s="48"/>
      <c r="BQ20" s="49"/>
      <c r="BR20" s="48"/>
      <c r="BS20" s="49"/>
      <c r="BT20" s="48"/>
      <c r="BU20" s="49"/>
    </row>
    <row r="21" spans="1:73" ht="15">
      <c r="A21" s="62" t="s">
        <v>747</v>
      </c>
      <c r="B21" s="62" t="s">
        <v>334</v>
      </c>
      <c r="C21" s="78" t="s">
        <v>723</v>
      </c>
      <c r="D21" s="83">
        <v>5</v>
      </c>
      <c r="E21" s="84" t="s">
        <v>136</v>
      </c>
      <c r="F21" s="85">
        <v>6</v>
      </c>
      <c r="G21" s="78"/>
      <c r="H21" s="70"/>
      <c r="I21" s="86"/>
      <c r="J21" s="86"/>
      <c r="K21" s="34" t="s">
        <v>66</v>
      </c>
      <c r="L21" s="101">
        <v>21</v>
      </c>
      <c r="M21" s="101"/>
      <c r="N21" s="88"/>
      <c r="O21" s="64" t="s">
        <v>691</v>
      </c>
      <c r="P21" s="115">
        <v>44264.14131944445</v>
      </c>
      <c r="Q21" s="64" t="s">
        <v>758</v>
      </c>
      <c r="R21" s="64"/>
      <c r="S21" s="64"/>
      <c r="T21" s="121" t="s">
        <v>762</v>
      </c>
      <c r="U21" s="115">
        <v>44264.14131944445</v>
      </c>
      <c r="V21" s="117" t="str">
        <f>HYPERLINK("https://twitter.com/communo/status/1369126672004440066")</f>
        <v>https://twitter.com/communo/status/1369126672004440066</v>
      </c>
      <c r="W21" s="64"/>
      <c r="X21" s="64"/>
      <c r="Y21" s="121" t="s">
        <v>775</v>
      </c>
      <c r="Z21" s="64"/>
      <c r="AA21" s="102">
        <v>2</v>
      </c>
      <c r="AB21" s="103"/>
      <c r="AC21" s="104"/>
      <c r="AD21" s="103"/>
      <c r="AE21" s="104"/>
      <c r="AF21" s="103"/>
      <c r="AG21" s="104"/>
      <c r="AH21" s="48"/>
      <c r="AI21" s="49"/>
      <c r="AJ21" s="48"/>
      <c r="AK21" s="119" t="str">
        <f>HYPERLINK("https://pbs.twimg.com/media/EwAdDSCWQAE5vxJ.jpg")</f>
        <v>https://pbs.twimg.com/media/EwAdDSCWQAE5vxJ.jpg</v>
      </c>
      <c r="AL21" s="117" t="str">
        <f>HYPERLINK("https://pbs.twimg.com/media/EwAdDSCWQAE5vxJ.jpg")</f>
        <v>https://pbs.twimg.com/media/EwAdDSCWQAE5vxJ.jpg</v>
      </c>
      <c r="AM21" s="64" t="b">
        <v>0</v>
      </c>
      <c r="AN21" s="64">
        <v>0</v>
      </c>
      <c r="AO21" s="121" t="s">
        <v>693</v>
      </c>
      <c r="AP21" s="64" t="b">
        <v>0</v>
      </c>
      <c r="AQ21" s="64" t="s">
        <v>725</v>
      </c>
      <c r="AR21" s="64"/>
      <c r="AS21" s="121" t="s">
        <v>693</v>
      </c>
      <c r="AT21" s="64" t="b">
        <v>0</v>
      </c>
      <c r="AU21" s="64">
        <v>1</v>
      </c>
      <c r="AV21" s="121" t="s">
        <v>774</v>
      </c>
      <c r="AW21" s="121" t="s">
        <v>695</v>
      </c>
      <c r="AX21" s="64" t="b">
        <v>0</v>
      </c>
      <c r="AY21" s="121" t="s">
        <v>774</v>
      </c>
      <c r="AZ21" s="64" t="s">
        <v>184</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c r="BM21" s="120">
        <v>44264</v>
      </c>
      <c r="BN21" s="121" t="s">
        <v>765</v>
      </c>
      <c r="BO21" s="102"/>
      <c r="BP21" s="48"/>
      <c r="BQ21" s="49"/>
      <c r="BR21" s="48"/>
      <c r="BS21" s="49"/>
      <c r="BT21" s="48"/>
      <c r="BU21" s="49"/>
    </row>
    <row r="22" spans="1:73" ht="15">
      <c r="A22" s="62" t="s">
        <v>747</v>
      </c>
      <c r="B22" s="62" t="s">
        <v>334</v>
      </c>
      <c r="C22" s="78" t="s">
        <v>723</v>
      </c>
      <c r="D22" s="83">
        <v>5</v>
      </c>
      <c r="E22" s="84" t="s">
        <v>136</v>
      </c>
      <c r="F22" s="85">
        <v>6</v>
      </c>
      <c r="G22" s="78"/>
      <c r="H22" s="70"/>
      <c r="I22" s="86"/>
      <c r="J22" s="86"/>
      <c r="K22" s="34" t="s">
        <v>66</v>
      </c>
      <c r="L22" s="101">
        <v>22</v>
      </c>
      <c r="M22" s="101"/>
      <c r="N22" s="88"/>
      <c r="O22" s="64" t="s">
        <v>691</v>
      </c>
      <c r="P22" s="115">
        <v>44264.49922453704</v>
      </c>
      <c r="Q22" s="64" t="s">
        <v>759</v>
      </c>
      <c r="R22" s="64"/>
      <c r="S22" s="64"/>
      <c r="T22" s="121" t="s">
        <v>762</v>
      </c>
      <c r="U22" s="115">
        <v>44264.49922453704</v>
      </c>
      <c r="V22" s="117" t="str">
        <f>HYPERLINK("https://twitter.com/communo/status/1369256373352079360")</f>
        <v>https://twitter.com/communo/status/1369256373352079360</v>
      </c>
      <c r="W22" s="64"/>
      <c r="X22" s="64"/>
      <c r="Y22" s="121" t="s">
        <v>777</v>
      </c>
      <c r="Z22" s="64"/>
      <c r="AA22" s="102">
        <v>2</v>
      </c>
      <c r="AB22" s="103"/>
      <c r="AC22" s="104"/>
      <c r="AD22" s="103"/>
      <c r="AE22" s="104"/>
      <c r="AF22" s="103"/>
      <c r="AG22" s="104"/>
      <c r="AH22" s="48"/>
      <c r="AI22" s="49"/>
      <c r="AJ22" s="48"/>
      <c r="AK22" s="119" t="str">
        <f>HYPERLINK("https://pbs.twimg.com/media/EwCTQcvXIAgkumm.jpg")</f>
        <v>https://pbs.twimg.com/media/EwCTQcvXIAgkumm.jpg</v>
      </c>
      <c r="AL22" s="117" t="str">
        <f>HYPERLINK("https://pbs.twimg.com/media/EwCTQcvXIAgkumm.jpg")</f>
        <v>https://pbs.twimg.com/media/EwCTQcvXIAgkumm.jpg</v>
      </c>
      <c r="AM22" s="64" t="b">
        <v>0</v>
      </c>
      <c r="AN22" s="64">
        <v>0</v>
      </c>
      <c r="AO22" s="121" t="s">
        <v>693</v>
      </c>
      <c r="AP22" s="64" t="b">
        <v>0</v>
      </c>
      <c r="AQ22" s="64" t="s">
        <v>725</v>
      </c>
      <c r="AR22" s="64"/>
      <c r="AS22" s="121" t="s">
        <v>693</v>
      </c>
      <c r="AT22" s="64" t="b">
        <v>0</v>
      </c>
      <c r="AU22" s="64">
        <v>1</v>
      </c>
      <c r="AV22" s="121" t="s">
        <v>776</v>
      </c>
      <c r="AW22" s="121" t="s">
        <v>695</v>
      </c>
      <c r="AX22" s="64" t="b">
        <v>0</v>
      </c>
      <c r="AY22" s="121" t="s">
        <v>776</v>
      </c>
      <c r="AZ22" s="64" t="s">
        <v>184</v>
      </c>
      <c r="BA22" s="64">
        <v>0</v>
      </c>
      <c r="BB22" s="64">
        <v>0</v>
      </c>
      <c r="BC22" s="64"/>
      <c r="BD22" s="64"/>
      <c r="BE22" s="64"/>
      <c r="BF22" s="64"/>
      <c r="BG22" s="64"/>
      <c r="BH22" s="64"/>
      <c r="BI22" s="64"/>
      <c r="BJ22" s="64"/>
      <c r="BK22" s="63" t="str">
        <f>REPLACE(INDEX(GroupVertices[Group],MATCH(Edges[[#This Row],[Vertex 1]],GroupVertices[Vertex],0)),1,1,"")</f>
        <v>1</v>
      </c>
      <c r="BL22" s="63" t="str">
        <f>REPLACE(INDEX(GroupVertices[Group],MATCH(Edges[[#This Row],[Vertex 2]],GroupVertices[Vertex],0)),1,1,"")</f>
        <v>1</v>
      </c>
      <c r="BM22" s="120">
        <v>44264</v>
      </c>
      <c r="BN22" s="121" t="s">
        <v>767</v>
      </c>
      <c r="BO22" s="102"/>
      <c r="BP22" s="48"/>
      <c r="BQ22" s="49"/>
      <c r="BR22" s="48"/>
      <c r="BS22" s="49"/>
      <c r="BT22" s="48"/>
      <c r="BU22" s="49"/>
    </row>
    <row r="23" spans="1:73" ht="15">
      <c r="A23" s="62" t="s">
        <v>747</v>
      </c>
      <c r="B23" s="62" t="s">
        <v>748</v>
      </c>
      <c r="C23" s="78" t="s">
        <v>723</v>
      </c>
      <c r="D23" s="83">
        <v>5</v>
      </c>
      <c r="E23" s="84" t="s">
        <v>136</v>
      </c>
      <c r="F23" s="85">
        <v>6</v>
      </c>
      <c r="G23" s="78"/>
      <c r="H23" s="70"/>
      <c r="I23" s="86"/>
      <c r="J23" s="86"/>
      <c r="K23" s="34" t="s">
        <v>65</v>
      </c>
      <c r="L23" s="101">
        <v>23</v>
      </c>
      <c r="M23" s="101"/>
      <c r="N23" s="88"/>
      <c r="O23" s="64" t="s">
        <v>726</v>
      </c>
      <c r="P23" s="115">
        <v>44264.14131944445</v>
      </c>
      <c r="Q23" s="64" t="s">
        <v>758</v>
      </c>
      <c r="R23" s="64"/>
      <c r="S23" s="64"/>
      <c r="T23" s="121" t="s">
        <v>762</v>
      </c>
      <c r="U23" s="115">
        <v>44264.14131944445</v>
      </c>
      <c r="V23" s="117" t="str">
        <f>HYPERLINK("https://twitter.com/communo/status/1369126672004440066")</f>
        <v>https://twitter.com/communo/status/1369126672004440066</v>
      </c>
      <c r="W23" s="64"/>
      <c r="X23" s="64"/>
      <c r="Y23" s="121" t="s">
        <v>775</v>
      </c>
      <c r="Z23" s="64"/>
      <c r="AA23" s="102">
        <v>2</v>
      </c>
      <c r="AB23" s="103"/>
      <c r="AC23" s="104"/>
      <c r="AD23" s="103"/>
      <c r="AE23" s="104"/>
      <c r="AF23" s="103"/>
      <c r="AG23" s="104"/>
      <c r="AH23" s="48"/>
      <c r="AI23" s="49"/>
      <c r="AJ23" s="48"/>
      <c r="AK23" s="119" t="str">
        <f>HYPERLINK("https://pbs.twimg.com/media/EwAdDSCWQAE5vxJ.jpg")</f>
        <v>https://pbs.twimg.com/media/EwAdDSCWQAE5vxJ.jpg</v>
      </c>
      <c r="AL23" s="117" t="str">
        <f>HYPERLINK("https://pbs.twimg.com/media/EwAdDSCWQAE5vxJ.jpg")</f>
        <v>https://pbs.twimg.com/media/EwAdDSCWQAE5vxJ.jpg</v>
      </c>
      <c r="AM23" s="64" t="b">
        <v>0</v>
      </c>
      <c r="AN23" s="64">
        <v>0</v>
      </c>
      <c r="AO23" s="121" t="s">
        <v>693</v>
      </c>
      <c r="AP23" s="64" t="b">
        <v>0</v>
      </c>
      <c r="AQ23" s="64" t="s">
        <v>725</v>
      </c>
      <c r="AR23" s="64"/>
      <c r="AS23" s="121" t="s">
        <v>693</v>
      </c>
      <c r="AT23" s="64" t="b">
        <v>0</v>
      </c>
      <c r="AU23" s="64">
        <v>1</v>
      </c>
      <c r="AV23" s="121" t="s">
        <v>774</v>
      </c>
      <c r="AW23" s="121" t="s">
        <v>695</v>
      </c>
      <c r="AX23" s="64" t="b">
        <v>0</v>
      </c>
      <c r="AY23" s="121" t="s">
        <v>774</v>
      </c>
      <c r="AZ23" s="64" t="s">
        <v>184</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2</v>
      </c>
      <c r="BM23" s="120">
        <v>44264</v>
      </c>
      <c r="BN23" s="121" t="s">
        <v>765</v>
      </c>
      <c r="BO23" s="102"/>
      <c r="BP23" s="48"/>
      <c r="BQ23" s="49"/>
      <c r="BR23" s="48"/>
      <c r="BS23" s="49"/>
      <c r="BT23" s="48"/>
      <c r="BU23" s="49"/>
    </row>
    <row r="24" spans="1:73" ht="15">
      <c r="A24" s="62" t="s">
        <v>747</v>
      </c>
      <c r="B24" s="62" t="s">
        <v>748</v>
      </c>
      <c r="C24" s="78" t="s">
        <v>723</v>
      </c>
      <c r="D24" s="83">
        <v>5</v>
      </c>
      <c r="E24" s="84" t="s">
        <v>136</v>
      </c>
      <c r="F24" s="85">
        <v>6</v>
      </c>
      <c r="G24" s="78"/>
      <c r="H24" s="70"/>
      <c r="I24" s="86"/>
      <c r="J24" s="86"/>
      <c r="K24" s="34" t="s">
        <v>65</v>
      </c>
      <c r="L24" s="101">
        <v>24</v>
      </c>
      <c r="M24" s="101"/>
      <c r="N24" s="88"/>
      <c r="O24" s="64" t="s">
        <v>726</v>
      </c>
      <c r="P24" s="115">
        <v>44264.49922453704</v>
      </c>
      <c r="Q24" s="64" t="s">
        <v>759</v>
      </c>
      <c r="R24" s="64"/>
      <c r="S24" s="64"/>
      <c r="T24" s="121" t="s">
        <v>762</v>
      </c>
      <c r="U24" s="115">
        <v>44264.49922453704</v>
      </c>
      <c r="V24" s="117" t="str">
        <f>HYPERLINK("https://twitter.com/communo/status/1369256373352079360")</f>
        <v>https://twitter.com/communo/status/1369256373352079360</v>
      </c>
      <c r="W24" s="64"/>
      <c r="X24" s="64"/>
      <c r="Y24" s="121" t="s">
        <v>777</v>
      </c>
      <c r="Z24" s="64"/>
      <c r="AA24" s="102">
        <v>2</v>
      </c>
      <c r="AB24" s="103"/>
      <c r="AC24" s="104"/>
      <c r="AD24" s="103"/>
      <c r="AE24" s="104"/>
      <c r="AF24" s="103"/>
      <c r="AG24" s="104"/>
      <c r="AH24" s="48"/>
      <c r="AI24" s="49"/>
      <c r="AJ24" s="48"/>
      <c r="AK24" s="119" t="str">
        <f>HYPERLINK("https://pbs.twimg.com/media/EwCTQcvXIAgkumm.jpg")</f>
        <v>https://pbs.twimg.com/media/EwCTQcvXIAgkumm.jpg</v>
      </c>
      <c r="AL24" s="117" t="str">
        <f>HYPERLINK("https://pbs.twimg.com/media/EwCTQcvXIAgkumm.jpg")</f>
        <v>https://pbs.twimg.com/media/EwCTQcvXIAgkumm.jpg</v>
      </c>
      <c r="AM24" s="64" t="b">
        <v>0</v>
      </c>
      <c r="AN24" s="64">
        <v>0</v>
      </c>
      <c r="AO24" s="121" t="s">
        <v>693</v>
      </c>
      <c r="AP24" s="64" t="b">
        <v>0</v>
      </c>
      <c r="AQ24" s="64" t="s">
        <v>725</v>
      </c>
      <c r="AR24" s="64"/>
      <c r="AS24" s="121" t="s">
        <v>693</v>
      </c>
      <c r="AT24" s="64" t="b">
        <v>0</v>
      </c>
      <c r="AU24" s="64">
        <v>1</v>
      </c>
      <c r="AV24" s="121" t="s">
        <v>776</v>
      </c>
      <c r="AW24" s="121" t="s">
        <v>695</v>
      </c>
      <c r="AX24" s="64" t="b">
        <v>0</v>
      </c>
      <c r="AY24" s="121" t="s">
        <v>776</v>
      </c>
      <c r="AZ24" s="64" t="s">
        <v>184</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2</v>
      </c>
      <c r="BM24" s="120">
        <v>44264</v>
      </c>
      <c r="BN24" s="121" t="s">
        <v>767</v>
      </c>
      <c r="BO24" s="102"/>
      <c r="BP24" s="48"/>
      <c r="BQ24" s="49"/>
      <c r="BR24" s="48"/>
      <c r="BS24" s="49"/>
      <c r="BT24" s="48"/>
      <c r="BU24" s="49"/>
    </row>
    <row r="25" spans="1:73" ht="15">
      <c r="A25" s="62" t="s">
        <v>748</v>
      </c>
      <c r="B25" s="62" t="s">
        <v>754</v>
      </c>
      <c r="C25" s="78" t="s">
        <v>722</v>
      </c>
      <c r="D25" s="83">
        <v>5</v>
      </c>
      <c r="E25" s="84" t="s">
        <v>132</v>
      </c>
      <c r="F25" s="85">
        <v>16</v>
      </c>
      <c r="G25" s="78"/>
      <c r="H25" s="70"/>
      <c r="I25" s="86"/>
      <c r="J25" s="86"/>
      <c r="K25" s="34" t="s">
        <v>65</v>
      </c>
      <c r="L25" s="101">
        <v>25</v>
      </c>
      <c r="M25" s="101"/>
      <c r="N25" s="88"/>
      <c r="O25" s="64" t="s">
        <v>692</v>
      </c>
      <c r="P25" s="115">
        <v>44264.97898148148</v>
      </c>
      <c r="Q25" s="64" t="s">
        <v>760</v>
      </c>
      <c r="R25" s="64"/>
      <c r="S25" s="64"/>
      <c r="T25" s="121" t="s">
        <v>762</v>
      </c>
      <c r="U25" s="115">
        <v>44264.97898148148</v>
      </c>
      <c r="V25" s="117" t="str">
        <f>HYPERLINK("https://twitter.com/uno_prssa/status/1369430231438794756")</f>
        <v>https://twitter.com/uno_prssa/status/1369430231438794756</v>
      </c>
      <c r="W25" s="64"/>
      <c r="X25" s="64"/>
      <c r="Y25" s="121" t="s">
        <v>779</v>
      </c>
      <c r="Z25" s="121" t="s">
        <v>783</v>
      </c>
      <c r="AA25" s="102">
        <v>1</v>
      </c>
      <c r="AB25" s="103"/>
      <c r="AC25" s="104"/>
      <c r="AD25" s="103"/>
      <c r="AE25" s="104"/>
      <c r="AF25" s="103"/>
      <c r="AG25" s="104"/>
      <c r="AH25" s="48"/>
      <c r="AI25" s="49"/>
      <c r="AJ25" s="48"/>
      <c r="AK25" s="105"/>
      <c r="AL25" s="117" t="str">
        <f>HYPERLINK("https://pbs.twimg.com/profile_images/672198420770066433/G8n7esME_normal.jpg")</f>
        <v>https://pbs.twimg.com/profile_images/672198420770066433/G8n7esME_normal.jpg</v>
      </c>
      <c r="AM25" s="64" t="b">
        <v>0</v>
      </c>
      <c r="AN25" s="64">
        <v>1</v>
      </c>
      <c r="AO25" s="121" t="s">
        <v>784</v>
      </c>
      <c r="AP25" s="64" t="b">
        <v>0</v>
      </c>
      <c r="AQ25" s="64" t="s">
        <v>694</v>
      </c>
      <c r="AR25" s="64"/>
      <c r="AS25" s="121" t="s">
        <v>693</v>
      </c>
      <c r="AT25" s="64" t="b">
        <v>0</v>
      </c>
      <c r="AU25" s="64">
        <v>0</v>
      </c>
      <c r="AV25" s="121" t="s">
        <v>693</v>
      </c>
      <c r="AW25" s="121" t="s">
        <v>695</v>
      </c>
      <c r="AX25" s="64" t="b">
        <v>0</v>
      </c>
      <c r="AY25" s="121" t="s">
        <v>783</v>
      </c>
      <c r="AZ25" s="64" t="s">
        <v>184</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20">
        <v>44264</v>
      </c>
      <c r="BN25" s="121" t="s">
        <v>769</v>
      </c>
      <c r="BO25" s="102"/>
      <c r="BP25" s="48"/>
      <c r="BQ25" s="49"/>
      <c r="BR25" s="48"/>
      <c r="BS25" s="49"/>
      <c r="BT25" s="48"/>
      <c r="BU25" s="49"/>
    </row>
    <row r="26" spans="1:73" ht="15">
      <c r="A26" s="62" t="s">
        <v>748</v>
      </c>
      <c r="B26" s="62" t="s">
        <v>755</v>
      </c>
      <c r="C26" s="78" t="s">
        <v>722</v>
      </c>
      <c r="D26" s="83">
        <v>5</v>
      </c>
      <c r="E26" s="84" t="s">
        <v>132</v>
      </c>
      <c r="F26" s="85">
        <v>16</v>
      </c>
      <c r="G26" s="78"/>
      <c r="H26" s="70"/>
      <c r="I26" s="86"/>
      <c r="J26" s="86"/>
      <c r="K26" s="34" t="s">
        <v>65</v>
      </c>
      <c r="L26" s="101">
        <v>26</v>
      </c>
      <c r="M26" s="101"/>
      <c r="N26" s="88"/>
      <c r="O26" s="64" t="s">
        <v>724</v>
      </c>
      <c r="P26" s="115">
        <v>44264.97898148148</v>
      </c>
      <c r="Q26" s="64" t="s">
        <v>760</v>
      </c>
      <c r="R26" s="64"/>
      <c r="S26" s="64"/>
      <c r="T26" s="121" t="s">
        <v>762</v>
      </c>
      <c r="U26" s="115">
        <v>44264.97898148148</v>
      </c>
      <c r="V26" s="117" t="str">
        <f>HYPERLINK("https://twitter.com/uno_prssa/status/1369430231438794756")</f>
        <v>https://twitter.com/uno_prssa/status/1369430231438794756</v>
      </c>
      <c r="W26" s="64"/>
      <c r="X26" s="64"/>
      <c r="Y26" s="121" t="s">
        <v>779</v>
      </c>
      <c r="Z26" s="121" t="s">
        <v>783</v>
      </c>
      <c r="AA26" s="102">
        <v>1</v>
      </c>
      <c r="AB26" s="103"/>
      <c r="AC26" s="104"/>
      <c r="AD26" s="103"/>
      <c r="AE26" s="104"/>
      <c r="AF26" s="103"/>
      <c r="AG26" s="104"/>
      <c r="AH26" s="48">
        <v>24</v>
      </c>
      <c r="AI26" s="49">
        <v>100</v>
      </c>
      <c r="AJ26" s="48">
        <v>24</v>
      </c>
      <c r="AK26" s="105"/>
      <c r="AL26" s="117" t="str">
        <f>HYPERLINK("https://pbs.twimg.com/profile_images/672198420770066433/G8n7esME_normal.jpg")</f>
        <v>https://pbs.twimg.com/profile_images/672198420770066433/G8n7esME_normal.jpg</v>
      </c>
      <c r="AM26" s="64" t="b">
        <v>0</v>
      </c>
      <c r="AN26" s="64">
        <v>1</v>
      </c>
      <c r="AO26" s="121" t="s">
        <v>784</v>
      </c>
      <c r="AP26" s="64" t="b">
        <v>0</v>
      </c>
      <c r="AQ26" s="64" t="s">
        <v>694</v>
      </c>
      <c r="AR26" s="64"/>
      <c r="AS26" s="121" t="s">
        <v>693</v>
      </c>
      <c r="AT26" s="64" t="b">
        <v>0</v>
      </c>
      <c r="AU26" s="64">
        <v>0</v>
      </c>
      <c r="AV26" s="121" t="s">
        <v>693</v>
      </c>
      <c r="AW26" s="121" t="s">
        <v>695</v>
      </c>
      <c r="AX26" s="64" t="b">
        <v>0</v>
      </c>
      <c r="AY26" s="121" t="s">
        <v>783</v>
      </c>
      <c r="AZ26" s="64" t="s">
        <v>184</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20">
        <v>44264</v>
      </c>
      <c r="BN26" s="121" t="s">
        <v>769</v>
      </c>
      <c r="BO26" s="102"/>
      <c r="BP26" s="48">
        <v>0</v>
      </c>
      <c r="BQ26" s="49">
        <v>0</v>
      </c>
      <c r="BR26" s="48">
        <v>0</v>
      </c>
      <c r="BS26" s="49">
        <v>0</v>
      </c>
      <c r="BT26" s="48">
        <v>0</v>
      </c>
      <c r="BU26" s="49">
        <v>0</v>
      </c>
    </row>
    <row r="27" spans="1:73" ht="15">
      <c r="A27" s="62" t="s">
        <v>748</v>
      </c>
      <c r="B27" s="62" t="s">
        <v>748</v>
      </c>
      <c r="C27" s="78" t="s">
        <v>723</v>
      </c>
      <c r="D27" s="83">
        <v>5</v>
      </c>
      <c r="E27" s="84" t="s">
        <v>136</v>
      </c>
      <c r="F27" s="85">
        <v>6</v>
      </c>
      <c r="G27" s="78"/>
      <c r="H27" s="70"/>
      <c r="I27" s="86"/>
      <c r="J27" s="86"/>
      <c r="K27" s="34" t="s">
        <v>65</v>
      </c>
      <c r="L27" s="101">
        <v>27</v>
      </c>
      <c r="M27" s="101"/>
      <c r="N27" s="88"/>
      <c r="O27" s="64" t="s">
        <v>184</v>
      </c>
      <c r="P27" s="115">
        <v>44263.251863425925</v>
      </c>
      <c r="Q27" s="64" t="s">
        <v>761</v>
      </c>
      <c r="R27" s="64"/>
      <c r="S27" s="64"/>
      <c r="T27" s="121" t="s">
        <v>762</v>
      </c>
      <c r="U27" s="115">
        <v>44263.251863425925</v>
      </c>
      <c r="V27" s="117" t="str">
        <f>HYPERLINK("https://twitter.com/uno_prssa/status/1368804343277907970")</f>
        <v>https://twitter.com/uno_prssa/status/1368804343277907970</v>
      </c>
      <c r="W27" s="64"/>
      <c r="X27" s="64"/>
      <c r="Y27" s="121" t="s">
        <v>780</v>
      </c>
      <c r="Z27" s="64"/>
      <c r="AA27" s="102">
        <v>2</v>
      </c>
      <c r="AB27" s="103"/>
      <c r="AC27" s="104"/>
      <c r="AD27" s="103"/>
      <c r="AE27" s="104"/>
      <c r="AF27" s="103"/>
      <c r="AG27" s="104"/>
      <c r="AH27" s="48">
        <v>45</v>
      </c>
      <c r="AI27" s="49">
        <v>100</v>
      </c>
      <c r="AJ27" s="48">
        <v>45</v>
      </c>
      <c r="AK27" s="119" t="str">
        <f>HYPERLINK("https://pbs.twimg.com/media/Ev74S2jWQAAjBwD.jpg")</f>
        <v>https://pbs.twimg.com/media/Ev74S2jWQAAjBwD.jpg</v>
      </c>
      <c r="AL27" s="117" t="str">
        <f>HYPERLINK("https://pbs.twimg.com/media/Ev74S2jWQAAjBwD.jpg")</f>
        <v>https://pbs.twimg.com/media/Ev74S2jWQAAjBwD.jpg</v>
      </c>
      <c r="AM27" s="64" t="b">
        <v>0</v>
      </c>
      <c r="AN27" s="64">
        <v>2</v>
      </c>
      <c r="AO27" s="121" t="s">
        <v>693</v>
      </c>
      <c r="AP27" s="64" t="b">
        <v>0</v>
      </c>
      <c r="AQ27" s="64" t="s">
        <v>694</v>
      </c>
      <c r="AR27" s="64"/>
      <c r="AS27" s="121" t="s">
        <v>693</v>
      </c>
      <c r="AT27" s="64" t="b">
        <v>0</v>
      </c>
      <c r="AU27" s="64">
        <v>0</v>
      </c>
      <c r="AV27" s="121" t="s">
        <v>693</v>
      </c>
      <c r="AW27" s="121" t="s">
        <v>695</v>
      </c>
      <c r="AX27" s="64" t="b">
        <v>0</v>
      </c>
      <c r="AY27" s="121" t="s">
        <v>780</v>
      </c>
      <c r="AZ27" s="64" t="s">
        <v>184</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20">
        <v>44263</v>
      </c>
      <c r="BN27" s="121" t="s">
        <v>730</v>
      </c>
      <c r="BO27" s="102"/>
      <c r="BP27" s="48">
        <v>0</v>
      </c>
      <c r="BQ27" s="49">
        <v>0</v>
      </c>
      <c r="BR27" s="48">
        <v>0</v>
      </c>
      <c r="BS27" s="49">
        <v>0</v>
      </c>
      <c r="BT27" s="48">
        <v>0</v>
      </c>
      <c r="BU27" s="49">
        <v>0</v>
      </c>
    </row>
    <row r="28" spans="1:73" ht="15">
      <c r="A28" s="62" t="s">
        <v>748</v>
      </c>
      <c r="B28" s="62" t="s">
        <v>748</v>
      </c>
      <c r="C28" s="78" t="s">
        <v>723</v>
      </c>
      <c r="D28" s="83">
        <v>5</v>
      </c>
      <c r="E28" s="84" t="s">
        <v>136</v>
      </c>
      <c r="F28" s="85">
        <v>6</v>
      </c>
      <c r="G28" s="78"/>
      <c r="H28" s="70"/>
      <c r="I28" s="86"/>
      <c r="J28" s="86"/>
      <c r="K28" s="34" t="s">
        <v>65</v>
      </c>
      <c r="L28" s="101">
        <v>28</v>
      </c>
      <c r="M28" s="101"/>
      <c r="N28" s="88"/>
      <c r="O28" s="64" t="s">
        <v>184</v>
      </c>
      <c r="P28" s="115">
        <v>44263.89195601852</v>
      </c>
      <c r="Q28" s="64" t="s">
        <v>757</v>
      </c>
      <c r="R28" s="64"/>
      <c r="S28" s="64"/>
      <c r="T28" s="121" t="s">
        <v>762</v>
      </c>
      <c r="U28" s="115">
        <v>44263.89195601852</v>
      </c>
      <c r="V28" s="117" t="str">
        <f>HYPERLINK("https://twitter.com/uno_prssa/status/1369036305666088967")</f>
        <v>https://twitter.com/uno_prssa/status/1369036305666088967</v>
      </c>
      <c r="W28" s="64"/>
      <c r="X28" s="64"/>
      <c r="Y28" s="121" t="s">
        <v>781</v>
      </c>
      <c r="Z28" s="64"/>
      <c r="AA28" s="102">
        <v>2</v>
      </c>
      <c r="AB28" s="103"/>
      <c r="AC28" s="104"/>
      <c r="AD28" s="103"/>
      <c r="AE28" s="104"/>
      <c r="AF28" s="103"/>
      <c r="AG28" s="104"/>
      <c r="AH28" s="48">
        <v>35</v>
      </c>
      <c r="AI28" s="49">
        <v>100</v>
      </c>
      <c r="AJ28" s="48">
        <v>35</v>
      </c>
      <c r="AK28" s="119" t="str">
        <f>HYPERLINK("https://pbs.twimg.com/media/Ev_LQa8WEAgY5rc.jpg")</f>
        <v>https://pbs.twimg.com/media/Ev_LQa8WEAgY5rc.jpg</v>
      </c>
      <c r="AL28" s="117" t="str">
        <f>HYPERLINK("https://pbs.twimg.com/media/Ev_LQa8WEAgY5rc.jpg")</f>
        <v>https://pbs.twimg.com/media/Ev_LQa8WEAgY5rc.jpg</v>
      </c>
      <c r="AM28" s="64" t="b">
        <v>0</v>
      </c>
      <c r="AN28" s="64">
        <v>4</v>
      </c>
      <c r="AO28" s="121" t="s">
        <v>693</v>
      </c>
      <c r="AP28" s="64" t="b">
        <v>0</v>
      </c>
      <c r="AQ28" s="64" t="s">
        <v>694</v>
      </c>
      <c r="AR28" s="64"/>
      <c r="AS28" s="121" t="s">
        <v>693</v>
      </c>
      <c r="AT28" s="64" t="b">
        <v>0</v>
      </c>
      <c r="AU28" s="64">
        <v>1</v>
      </c>
      <c r="AV28" s="121" t="s">
        <v>693</v>
      </c>
      <c r="AW28" s="121" t="s">
        <v>696</v>
      </c>
      <c r="AX28" s="64" t="b">
        <v>0</v>
      </c>
      <c r="AY28" s="121" t="s">
        <v>781</v>
      </c>
      <c r="AZ28" s="64" t="s">
        <v>184</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20">
        <v>44263</v>
      </c>
      <c r="BN28" s="121" t="s">
        <v>770</v>
      </c>
      <c r="BO28" s="102"/>
      <c r="BP28" s="48">
        <v>0</v>
      </c>
      <c r="BQ28" s="49">
        <v>0</v>
      </c>
      <c r="BR28" s="48">
        <v>0</v>
      </c>
      <c r="BS28" s="49">
        <v>0</v>
      </c>
      <c r="BT28" s="48">
        <v>0</v>
      </c>
      <c r="BU28" s="49">
        <v>0</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row r="12780" spans="1:11" ht="15">
      <c r="A12780"/>
      <c r="B12780"/>
      <c r="C12780"/>
      <c r="D12780"/>
      <c r="E12780"/>
      <c r="F12780"/>
      <c r="G12780"/>
      <c r="H12780"/>
      <c r="I12780"/>
      <c r="J12780"/>
      <c r="K12780"/>
    </row>
    <row r="12781" spans="1:11" ht="15">
      <c r="A12781"/>
      <c r="B12781"/>
      <c r="C12781"/>
      <c r="D12781"/>
      <c r="E12781"/>
      <c r="F12781"/>
      <c r="G12781"/>
      <c r="H12781"/>
      <c r="I12781"/>
      <c r="J12781"/>
      <c r="K12781"/>
    </row>
    <row r="12782" spans="1:11" ht="15">
      <c r="A12782"/>
      <c r="B12782"/>
      <c r="C12782"/>
      <c r="D12782"/>
      <c r="E12782"/>
      <c r="F12782"/>
      <c r="G12782"/>
      <c r="H12782"/>
      <c r="I12782"/>
      <c r="J12782"/>
      <c r="K12782"/>
    </row>
    <row r="12783" spans="1:11" ht="15">
      <c r="A12783"/>
      <c r="B12783"/>
      <c r="C12783"/>
      <c r="D12783"/>
      <c r="E12783"/>
      <c r="F12783"/>
      <c r="G12783"/>
      <c r="H12783"/>
      <c r="I12783"/>
      <c r="J12783"/>
      <c r="K12783"/>
    </row>
    <row r="12784" spans="1:11" ht="15">
      <c r="A12784"/>
      <c r="B12784"/>
      <c r="C12784"/>
      <c r="D12784"/>
      <c r="E12784"/>
      <c r="F12784"/>
      <c r="G12784"/>
      <c r="H12784"/>
      <c r="I12784"/>
      <c r="J12784"/>
      <c r="K12784"/>
    </row>
    <row r="12785" spans="1:11" ht="15">
      <c r="A12785"/>
      <c r="B12785"/>
      <c r="C12785"/>
      <c r="D12785"/>
      <c r="E12785"/>
      <c r="F12785"/>
      <c r="G12785"/>
      <c r="H12785"/>
      <c r="I12785"/>
      <c r="J12785"/>
      <c r="K12785"/>
    </row>
    <row r="12786" spans="1:11" ht="15">
      <c r="A12786"/>
      <c r="B12786"/>
      <c r="C12786"/>
      <c r="D12786"/>
      <c r="E12786"/>
      <c r="F12786"/>
      <c r="G12786"/>
      <c r="H12786"/>
      <c r="I12786"/>
      <c r="J12786"/>
      <c r="K12786"/>
    </row>
    <row r="12787" spans="1:11" ht="15">
      <c r="A12787"/>
      <c r="B12787"/>
      <c r="C12787"/>
      <c r="D12787"/>
      <c r="E12787"/>
      <c r="F12787"/>
      <c r="G12787"/>
      <c r="H12787"/>
      <c r="I12787"/>
      <c r="J12787"/>
      <c r="K12787"/>
    </row>
    <row r="12788" spans="1:11" ht="15">
      <c r="A12788"/>
      <c r="B12788"/>
      <c r="C12788"/>
      <c r="D12788"/>
      <c r="E12788"/>
      <c r="F12788"/>
      <c r="G12788"/>
      <c r="H12788"/>
      <c r="I12788"/>
      <c r="J12788"/>
      <c r="K12788"/>
    </row>
    <row r="12789" spans="1:11" ht="15">
      <c r="A12789"/>
      <c r="B12789"/>
      <c r="C12789"/>
      <c r="D12789"/>
      <c r="E12789"/>
      <c r="F12789"/>
      <c r="G12789"/>
      <c r="H12789"/>
      <c r="I12789"/>
      <c r="J12789"/>
      <c r="K12789"/>
    </row>
    <row r="12790" spans="1:11" ht="15">
      <c r="A12790"/>
      <c r="B12790"/>
      <c r="C12790"/>
      <c r="D12790"/>
      <c r="E12790"/>
      <c r="F12790"/>
      <c r="G12790"/>
      <c r="H12790"/>
      <c r="I12790"/>
      <c r="J12790"/>
      <c r="K12790"/>
    </row>
    <row r="12791" spans="1:11" ht="15">
      <c r="A12791"/>
      <c r="B12791"/>
      <c r="C12791"/>
      <c r="D12791"/>
      <c r="E12791"/>
      <c r="F12791"/>
      <c r="G12791"/>
      <c r="H12791"/>
      <c r="I12791"/>
      <c r="J12791"/>
      <c r="K12791"/>
    </row>
    <row r="12792" spans="1:11" ht="15">
      <c r="A12792"/>
      <c r="B12792"/>
      <c r="C12792"/>
      <c r="D12792"/>
      <c r="E12792"/>
      <c r="F12792"/>
      <c r="G12792"/>
      <c r="H12792"/>
      <c r="I12792"/>
      <c r="J12792"/>
      <c r="K12792"/>
    </row>
    <row r="12793" spans="1:11" ht="15">
      <c r="A12793"/>
      <c r="B12793"/>
      <c r="C12793"/>
      <c r="D12793"/>
      <c r="E12793"/>
      <c r="F12793"/>
      <c r="G12793"/>
      <c r="H12793"/>
      <c r="I12793"/>
      <c r="J12793"/>
      <c r="K12793"/>
    </row>
    <row r="12794" spans="1:11" ht="15">
      <c r="A12794"/>
      <c r="B12794"/>
      <c r="C12794"/>
      <c r="D12794"/>
      <c r="E12794"/>
      <c r="F12794"/>
      <c r="G12794"/>
      <c r="H12794"/>
      <c r="I12794"/>
      <c r="J12794"/>
      <c r="K12794"/>
    </row>
    <row r="12795" spans="1:11" ht="15">
      <c r="A12795"/>
      <c r="B12795"/>
      <c r="C12795"/>
      <c r="D12795"/>
      <c r="E12795"/>
      <c r="F12795"/>
      <c r="G12795"/>
      <c r="H12795"/>
      <c r="I12795"/>
      <c r="J12795"/>
      <c r="K12795"/>
    </row>
    <row r="12796" spans="1:11" ht="15">
      <c r="A12796"/>
      <c r="B12796"/>
      <c r="C12796"/>
      <c r="D12796"/>
      <c r="E12796"/>
      <c r="F12796"/>
      <c r="G12796"/>
      <c r="H12796"/>
      <c r="I12796"/>
      <c r="J12796"/>
      <c r="K12796"/>
    </row>
    <row r="12797" spans="1:11" ht="15">
      <c r="A12797"/>
      <c r="B12797"/>
      <c r="C12797"/>
      <c r="D12797"/>
      <c r="E12797"/>
      <c r="F12797"/>
      <c r="G12797"/>
      <c r="H12797"/>
      <c r="I12797"/>
      <c r="J12797"/>
      <c r="K12797"/>
    </row>
    <row r="12798" spans="1:11" ht="15">
      <c r="A12798"/>
      <c r="B12798"/>
      <c r="C12798"/>
      <c r="D12798"/>
      <c r="E12798"/>
      <c r="F12798"/>
      <c r="G12798"/>
      <c r="H12798"/>
      <c r="I12798"/>
      <c r="J12798"/>
      <c r="K12798"/>
    </row>
    <row r="12799" spans="1:11" ht="15">
      <c r="A12799"/>
      <c r="B12799"/>
      <c r="C12799"/>
      <c r="D12799"/>
      <c r="E12799"/>
      <c r="F12799"/>
      <c r="G12799"/>
      <c r="H12799"/>
      <c r="I12799"/>
      <c r="J12799"/>
      <c r="K12799"/>
    </row>
    <row r="12800" spans="1:11" ht="15">
      <c r="A12800"/>
      <c r="B12800"/>
      <c r="C12800"/>
      <c r="D12800"/>
      <c r="E12800"/>
      <c r="F12800"/>
      <c r="G12800"/>
      <c r="H12800"/>
      <c r="I12800"/>
      <c r="J12800"/>
      <c r="K12800"/>
    </row>
    <row r="12801" spans="1:11" ht="15">
      <c r="A12801"/>
      <c r="B12801"/>
      <c r="C12801"/>
      <c r="D12801"/>
      <c r="E12801"/>
      <c r="F12801"/>
      <c r="G12801"/>
      <c r="H12801"/>
      <c r="I12801"/>
      <c r="J12801"/>
      <c r="K12801"/>
    </row>
    <row r="12802" spans="1:11" ht="15">
      <c r="A12802"/>
      <c r="B12802"/>
      <c r="C12802"/>
      <c r="D12802"/>
      <c r="E12802"/>
      <c r="F12802"/>
      <c r="G12802"/>
      <c r="H12802"/>
      <c r="I12802"/>
      <c r="J12802"/>
      <c r="K12802"/>
    </row>
    <row r="12803" spans="1:11" ht="15">
      <c r="A12803"/>
      <c r="B12803"/>
      <c r="C12803"/>
      <c r="D12803"/>
      <c r="E12803"/>
      <c r="F12803"/>
      <c r="G12803"/>
      <c r="H12803"/>
      <c r="I12803"/>
      <c r="J12803"/>
      <c r="K12803"/>
    </row>
    <row r="12804" spans="1:11" ht="15">
      <c r="A12804"/>
      <c r="B12804"/>
      <c r="C12804"/>
      <c r="D12804"/>
      <c r="E12804"/>
      <c r="F12804"/>
      <c r="G12804"/>
      <c r="H12804"/>
      <c r="I12804"/>
      <c r="J12804"/>
      <c r="K12804"/>
    </row>
    <row r="12805" spans="1:11" ht="15">
      <c r="A12805"/>
      <c r="B12805"/>
      <c r="C12805"/>
      <c r="D12805"/>
      <c r="E12805"/>
      <c r="F12805"/>
      <c r="G12805"/>
      <c r="H12805"/>
      <c r="I12805"/>
      <c r="J12805"/>
      <c r="K12805"/>
    </row>
    <row r="12806" spans="1:11" ht="15">
      <c r="A12806"/>
      <c r="B12806"/>
      <c r="C12806"/>
      <c r="D12806"/>
      <c r="E12806"/>
      <c r="F12806"/>
      <c r="G12806"/>
      <c r="H12806"/>
      <c r="I12806"/>
      <c r="J12806"/>
      <c r="K12806"/>
    </row>
    <row r="12807" spans="1:11" ht="15">
      <c r="A12807"/>
      <c r="B12807"/>
      <c r="C12807"/>
      <c r="D12807"/>
      <c r="E12807"/>
      <c r="F12807"/>
      <c r="G12807"/>
      <c r="H12807"/>
      <c r="I12807"/>
      <c r="J12807"/>
      <c r="K12807"/>
    </row>
    <row r="12808" spans="1:11" ht="15">
      <c r="A12808"/>
      <c r="B12808"/>
      <c r="C12808"/>
      <c r="D12808"/>
      <c r="E12808"/>
      <c r="F12808"/>
      <c r="G12808"/>
      <c r="H12808"/>
      <c r="I12808"/>
      <c r="J12808"/>
      <c r="K12808"/>
    </row>
    <row r="12809" spans="1:11" ht="15">
      <c r="A12809"/>
      <c r="B12809"/>
      <c r="C12809"/>
      <c r="D12809"/>
      <c r="E12809"/>
      <c r="F12809"/>
      <c r="G12809"/>
      <c r="H12809"/>
      <c r="I12809"/>
      <c r="J12809"/>
      <c r="K12809"/>
    </row>
    <row r="12810" spans="1:11" ht="15">
      <c r="A12810"/>
      <c r="B12810"/>
      <c r="C12810"/>
      <c r="D12810"/>
      <c r="E12810"/>
      <c r="F12810"/>
      <c r="G12810"/>
      <c r="H12810"/>
      <c r="I12810"/>
      <c r="J12810"/>
      <c r="K12810"/>
    </row>
    <row r="12811" spans="1:11" ht="15">
      <c r="A12811"/>
      <c r="B12811"/>
      <c r="C12811"/>
      <c r="D12811"/>
      <c r="E12811"/>
      <c r="F12811"/>
      <c r="G12811"/>
      <c r="H12811"/>
      <c r="I12811"/>
      <c r="J12811"/>
      <c r="K12811"/>
    </row>
    <row r="12812" spans="1:11" ht="15">
      <c r="A12812"/>
      <c r="B12812"/>
      <c r="C12812"/>
      <c r="D12812"/>
      <c r="E12812"/>
      <c r="F12812"/>
      <c r="G12812"/>
      <c r="H12812"/>
      <c r="I12812"/>
      <c r="J12812"/>
      <c r="K12812"/>
    </row>
    <row r="12813" spans="1:11" ht="15">
      <c r="A12813"/>
      <c r="B12813"/>
      <c r="C12813"/>
      <c r="D12813"/>
      <c r="E12813"/>
      <c r="F12813"/>
      <c r="G12813"/>
      <c r="H12813"/>
      <c r="I12813"/>
      <c r="J12813"/>
      <c r="K12813"/>
    </row>
    <row r="12814" spans="1:11" ht="15">
      <c r="A12814"/>
      <c r="B12814"/>
      <c r="C12814"/>
      <c r="D12814"/>
      <c r="E12814"/>
      <c r="F12814"/>
      <c r="G12814"/>
      <c r="H12814"/>
      <c r="I12814"/>
      <c r="J12814"/>
      <c r="K12814"/>
    </row>
    <row r="12815" spans="1:11" ht="15">
      <c r="A12815"/>
      <c r="B12815"/>
      <c r="C12815"/>
      <c r="D12815"/>
      <c r="E12815"/>
      <c r="F12815"/>
      <c r="G12815"/>
      <c r="H12815"/>
      <c r="I12815"/>
      <c r="J12815"/>
      <c r="K12815"/>
    </row>
    <row r="12816" spans="1:11" ht="15">
      <c r="A12816"/>
      <c r="B12816"/>
      <c r="C12816"/>
      <c r="D12816"/>
      <c r="E12816"/>
      <c r="F12816"/>
      <c r="G12816"/>
      <c r="H12816"/>
      <c r="I12816"/>
      <c r="J12816"/>
      <c r="K12816"/>
    </row>
    <row r="12817" spans="1:11" ht="15">
      <c r="A12817"/>
      <c r="B12817"/>
      <c r="C12817"/>
      <c r="D12817"/>
      <c r="E12817"/>
      <c r="F12817"/>
      <c r="G12817"/>
      <c r="H12817"/>
      <c r="I12817"/>
      <c r="J12817"/>
      <c r="K12817"/>
    </row>
    <row r="12818" spans="1:11" ht="15">
      <c r="A12818"/>
      <c r="B12818"/>
      <c r="C12818"/>
      <c r="D12818"/>
      <c r="E12818"/>
      <c r="F12818"/>
      <c r="G12818"/>
      <c r="H12818"/>
      <c r="I12818"/>
      <c r="J12818"/>
      <c r="K12818"/>
    </row>
    <row r="12819" spans="1:11" ht="15">
      <c r="A12819"/>
      <c r="B12819"/>
      <c r="C12819"/>
      <c r="D12819"/>
      <c r="E12819"/>
      <c r="F12819"/>
      <c r="G12819"/>
      <c r="H12819"/>
      <c r="I12819"/>
      <c r="J12819"/>
      <c r="K12819"/>
    </row>
    <row r="12820" spans="1:11" ht="15">
      <c r="A12820"/>
      <c r="B12820"/>
      <c r="C12820"/>
      <c r="D12820"/>
      <c r="E12820"/>
      <c r="F12820"/>
      <c r="G12820"/>
      <c r="H12820"/>
      <c r="I12820"/>
      <c r="J12820"/>
      <c r="K12820"/>
    </row>
    <row r="12821" spans="1:11" ht="15">
      <c r="A12821"/>
      <c r="B12821"/>
      <c r="C12821"/>
      <c r="D12821"/>
      <c r="E12821"/>
      <c r="F12821"/>
      <c r="G12821"/>
      <c r="H12821"/>
      <c r="I12821"/>
      <c r="J12821"/>
      <c r="K12821"/>
    </row>
    <row r="12822" spans="1:11" ht="15">
      <c r="A12822"/>
      <c r="B12822"/>
      <c r="C12822"/>
      <c r="D12822"/>
      <c r="E12822"/>
      <c r="F12822"/>
      <c r="G12822"/>
      <c r="H12822"/>
      <c r="I12822"/>
      <c r="J12822"/>
      <c r="K12822"/>
    </row>
    <row r="12823" spans="1:11" ht="15">
      <c r="A12823"/>
      <c r="B12823"/>
      <c r="C12823"/>
      <c r="D12823"/>
      <c r="E12823"/>
      <c r="F12823"/>
      <c r="G12823"/>
      <c r="H12823"/>
      <c r="I12823"/>
      <c r="J12823"/>
      <c r="K12823"/>
    </row>
    <row r="12824" spans="1:11" ht="15">
      <c r="A12824"/>
      <c r="B12824"/>
      <c r="C12824"/>
      <c r="D12824"/>
      <c r="E12824"/>
      <c r="F12824"/>
      <c r="G12824"/>
      <c r="H12824"/>
      <c r="I12824"/>
      <c r="J12824"/>
      <c r="K12824"/>
    </row>
    <row r="12825" spans="1:11" ht="15">
      <c r="A12825"/>
      <c r="B12825"/>
      <c r="C12825"/>
      <c r="D12825"/>
      <c r="E12825"/>
      <c r="F12825"/>
      <c r="G12825"/>
      <c r="H12825"/>
      <c r="I12825"/>
      <c r="J12825"/>
      <c r="K12825"/>
    </row>
    <row r="12826" spans="1:11" ht="15">
      <c r="A12826"/>
      <c r="B12826"/>
      <c r="C12826"/>
      <c r="D12826"/>
      <c r="E12826"/>
      <c r="F12826"/>
      <c r="G12826"/>
      <c r="H12826"/>
      <c r="I12826"/>
      <c r="J12826"/>
      <c r="K12826"/>
    </row>
    <row r="12827" spans="1:11" ht="15">
      <c r="A12827"/>
      <c r="B12827"/>
      <c r="C12827"/>
      <c r="D12827"/>
      <c r="E12827"/>
      <c r="F12827"/>
      <c r="G12827"/>
      <c r="H12827"/>
      <c r="I12827"/>
      <c r="J12827"/>
      <c r="K12827"/>
    </row>
    <row r="12828" spans="1:11" ht="15">
      <c r="A12828"/>
      <c r="B12828"/>
      <c r="C12828"/>
      <c r="D12828"/>
      <c r="E12828"/>
      <c r="F12828"/>
      <c r="G12828"/>
      <c r="H12828"/>
      <c r="I12828"/>
      <c r="J12828"/>
      <c r="K12828"/>
    </row>
    <row r="12829" spans="1:11" ht="15">
      <c r="A12829"/>
      <c r="B12829"/>
      <c r="C12829"/>
      <c r="D12829"/>
      <c r="E12829"/>
      <c r="F12829"/>
      <c r="G12829"/>
      <c r="H12829"/>
      <c r="I12829"/>
      <c r="J12829"/>
      <c r="K12829"/>
    </row>
    <row r="12830" spans="1:11" ht="15">
      <c r="A12830"/>
      <c r="B12830"/>
      <c r="C12830"/>
      <c r="D12830"/>
      <c r="E12830"/>
      <c r="F12830"/>
      <c r="G12830"/>
      <c r="H12830"/>
      <c r="I12830"/>
      <c r="J12830"/>
      <c r="K12830"/>
    </row>
    <row r="12831" spans="1:11" ht="15">
      <c r="A12831"/>
      <c r="B12831"/>
      <c r="C12831"/>
      <c r="D12831"/>
      <c r="E12831"/>
      <c r="F12831"/>
      <c r="G12831"/>
      <c r="H12831"/>
      <c r="I12831"/>
      <c r="J12831"/>
      <c r="K12831"/>
    </row>
    <row r="12832" spans="1:11" ht="15">
      <c r="A12832"/>
      <c r="B12832"/>
      <c r="C12832"/>
      <c r="D12832"/>
      <c r="E12832"/>
      <c r="F12832"/>
      <c r="G12832"/>
      <c r="H12832"/>
      <c r="I12832"/>
      <c r="J12832"/>
      <c r="K12832"/>
    </row>
    <row r="12833" spans="1:11" ht="15">
      <c r="A12833"/>
      <c r="B12833"/>
      <c r="C12833"/>
      <c r="D12833"/>
      <c r="E12833"/>
      <c r="F12833"/>
      <c r="G12833"/>
      <c r="H12833"/>
      <c r="I12833"/>
      <c r="J12833"/>
      <c r="K12833"/>
    </row>
    <row r="12834" spans="1:11" ht="15">
      <c r="A12834"/>
      <c r="B12834"/>
      <c r="C12834"/>
      <c r="D12834"/>
      <c r="E12834"/>
      <c r="F12834"/>
      <c r="G12834"/>
      <c r="H12834"/>
      <c r="I12834"/>
      <c r="J12834"/>
      <c r="K12834"/>
    </row>
    <row r="12835" spans="1:11" ht="15">
      <c r="A12835"/>
      <c r="B12835"/>
      <c r="C12835"/>
      <c r="D12835"/>
      <c r="E12835"/>
      <c r="F12835"/>
      <c r="G12835"/>
      <c r="H12835"/>
      <c r="I12835"/>
      <c r="J12835"/>
      <c r="K12835"/>
    </row>
    <row r="12836" spans="1:11" ht="15">
      <c r="A12836"/>
      <c r="B12836"/>
      <c r="C12836"/>
      <c r="D12836"/>
      <c r="E12836"/>
      <c r="F12836"/>
      <c r="G12836"/>
      <c r="H12836"/>
      <c r="I12836"/>
      <c r="J12836"/>
      <c r="K12836"/>
    </row>
    <row r="12837" spans="1:11" ht="15">
      <c r="A12837"/>
      <c r="B12837"/>
      <c r="C12837"/>
      <c r="D12837"/>
      <c r="E12837"/>
      <c r="F12837"/>
      <c r="G12837"/>
      <c r="H12837"/>
      <c r="I12837"/>
      <c r="J12837"/>
      <c r="K12837"/>
    </row>
    <row r="12838" spans="1:11" ht="15">
      <c r="A12838"/>
      <c r="B12838"/>
      <c r="C12838"/>
      <c r="D12838"/>
      <c r="E12838"/>
      <c r="F12838"/>
      <c r="G12838"/>
      <c r="H12838"/>
      <c r="I12838"/>
      <c r="J12838"/>
      <c r="K12838"/>
    </row>
    <row r="12839" spans="1:11" ht="15">
      <c r="A12839"/>
      <c r="B12839"/>
      <c r="C12839"/>
      <c r="D12839"/>
      <c r="E12839"/>
      <c r="F12839"/>
      <c r="G12839"/>
      <c r="H12839"/>
      <c r="I12839"/>
      <c r="J12839"/>
      <c r="K12839"/>
    </row>
    <row r="12840" spans="1:11" ht="15">
      <c r="A12840"/>
      <c r="B12840"/>
      <c r="C12840"/>
      <c r="D12840"/>
      <c r="E12840"/>
      <c r="F12840"/>
      <c r="G12840"/>
      <c r="H12840"/>
      <c r="I12840"/>
      <c r="J12840"/>
      <c r="K12840"/>
    </row>
    <row r="12841" spans="1:11" ht="15">
      <c r="A12841"/>
      <c r="B12841"/>
      <c r="C12841"/>
      <c r="D12841"/>
      <c r="E12841"/>
      <c r="F12841"/>
      <c r="G12841"/>
      <c r="H12841"/>
      <c r="I12841"/>
      <c r="J12841"/>
      <c r="K12841"/>
    </row>
    <row r="12842" spans="1:11" ht="15">
      <c r="A12842"/>
      <c r="B12842"/>
      <c r="C12842"/>
      <c r="D12842"/>
      <c r="E12842"/>
      <c r="F12842"/>
      <c r="G12842"/>
      <c r="H12842"/>
      <c r="I12842"/>
      <c r="J12842"/>
      <c r="K12842"/>
    </row>
    <row r="12843" spans="1:11" ht="15">
      <c r="A12843"/>
      <c r="B12843"/>
      <c r="C12843"/>
      <c r="D12843"/>
      <c r="E12843"/>
      <c r="F12843"/>
      <c r="G12843"/>
      <c r="H12843"/>
      <c r="I12843"/>
      <c r="J12843"/>
      <c r="K12843"/>
    </row>
    <row r="12844" spans="1:11" ht="15">
      <c r="A12844"/>
      <c r="B12844"/>
      <c r="C12844"/>
      <c r="D12844"/>
      <c r="E12844"/>
      <c r="F12844"/>
      <c r="G12844"/>
      <c r="H12844"/>
      <c r="I12844"/>
      <c r="J12844"/>
      <c r="K12844"/>
    </row>
    <row r="12845" spans="1:11" ht="15">
      <c r="A12845"/>
      <c r="B12845"/>
      <c r="C12845"/>
      <c r="D12845"/>
      <c r="E12845"/>
      <c r="F12845"/>
      <c r="G12845"/>
      <c r="H12845"/>
      <c r="I12845"/>
      <c r="J12845"/>
      <c r="K12845"/>
    </row>
    <row r="12846" spans="1:11" ht="15">
      <c r="A12846"/>
      <c r="B12846"/>
      <c r="C12846"/>
      <c r="D12846"/>
      <c r="E12846"/>
      <c r="F12846"/>
      <c r="G12846"/>
      <c r="H12846"/>
      <c r="I12846"/>
      <c r="J12846"/>
      <c r="K12846"/>
    </row>
    <row r="12847" spans="1:11" ht="15">
      <c r="A12847"/>
      <c r="B12847"/>
      <c r="C12847"/>
      <c r="D12847"/>
      <c r="E12847"/>
      <c r="F12847"/>
      <c r="G12847"/>
      <c r="H12847"/>
      <c r="I12847"/>
      <c r="J12847"/>
      <c r="K12847"/>
    </row>
    <row r="12848" spans="1:11" ht="15">
      <c r="A12848"/>
      <c r="B12848"/>
      <c r="C12848"/>
      <c r="D12848"/>
      <c r="E12848"/>
      <c r="F12848"/>
      <c r="G12848"/>
      <c r="H12848"/>
      <c r="I12848"/>
      <c r="J12848"/>
      <c r="K12848"/>
    </row>
    <row r="12849" spans="1:11" ht="15">
      <c r="A12849"/>
      <c r="B12849"/>
      <c r="C12849"/>
      <c r="D12849"/>
      <c r="E12849"/>
      <c r="F12849"/>
      <c r="G12849"/>
      <c r="H12849"/>
      <c r="I12849"/>
      <c r="J12849"/>
      <c r="K12849"/>
    </row>
    <row r="12850" spans="1:11" ht="15">
      <c r="A12850"/>
      <c r="B12850"/>
      <c r="C12850"/>
      <c r="D12850"/>
      <c r="E12850"/>
      <c r="F12850"/>
      <c r="G12850"/>
      <c r="H12850"/>
      <c r="I12850"/>
      <c r="J12850"/>
      <c r="K12850"/>
    </row>
    <row r="12851" spans="1:11" ht="15">
      <c r="A12851"/>
      <c r="B12851"/>
      <c r="C12851"/>
      <c r="D12851"/>
      <c r="E12851"/>
      <c r="F12851"/>
      <c r="G12851"/>
      <c r="H12851"/>
      <c r="I12851"/>
      <c r="J12851"/>
      <c r="K12851"/>
    </row>
    <row r="12852" spans="1:11" ht="15">
      <c r="A12852"/>
      <c r="B12852"/>
      <c r="C12852"/>
      <c r="D12852"/>
      <c r="E12852"/>
      <c r="F12852"/>
      <c r="G12852"/>
      <c r="H12852"/>
      <c r="I12852"/>
      <c r="J12852"/>
      <c r="K12852"/>
    </row>
    <row r="12853" spans="1:11" ht="15">
      <c r="A12853"/>
      <c r="B12853"/>
      <c r="C12853"/>
      <c r="D12853"/>
      <c r="E12853"/>
      <c r="F12853"/>
      <c r="G12853"/>
      <c r="H12853"/>
      <c r="I12853"/>
      <c r="J12853"/>
      <c r="K12853"/>
    </row>
    <row r="12854" spans="1:11" ht="15">
      <c r="A12854"/>
      <c r="B12854"/>
      <c r="C12854"/>
      <c r="D12854"/>
      <c r="E12854"/>
      <c r="F12854"/>
      <c r="G12854"/>
      <c r="H12854"/>
      <c r="I12854"/>
      <c r="J12854"/>
      <c r="K12854"/>
    </row>
    <row r="12855" spans="1:11" ht="15">
      <c r="A12855"/>
      <c r="B12855"/>
      <c r="C12855"/>
      <c r="D12855"/>
      <c r="E12855"/>
      <c r="F12855"/>
      <c r="G12855"/>
      <c r="H12855"/>
      <c r="I12855"/>
      <c r="J12855"/>
      <c r="K12855"/>
    </row>
    <row r="12856" spans="1:11" ht="15">
      <c r="A12856"/>
      <c r="B12856"/>
      <c r="C12856"/>
      <c r="D12856"/>
      <c r="E12856"/>
      <c r="F12856"/>
      <c r="G12856"/>
      <c r="H12856"/>
      <c r="I12856"/>
      <c r="J12856"/>
      <c r="K12856"/>
    </row>
    <row r="12857" spans="1:11" ht="15">
      <c r="A12857"/>
      <c r="B12857"/>
      <c r="C12857"/>
      <c r="D12857"/>
      <c r="E12857"/>
      <c r="F12857"/>
      <c r="G12857"/>
      <c r="H12857"/>
      <c r="I12857"/>
      <c r="J12857"/>
      <c r="K12857"/>
    </row>
    <row r="12858" spans="1:11" ht="15">
      <c r="A12858"/>
      <c r="B12858"/>
      <c r="C12858"/>
      <c r="D12858"/>
      <c r="E12858"/>
      <c r="F12858"/>
      <c r="G12858"/>
      <c r="H12858"/>
      <c r="I12858"/>
      <c r="J12858"/>
      <c r="K12858"/>
    </row>
    <row r="12859" spans="1:11" ht="15">
      <c r="A12859"/>
      <c r="B12859"/>
      <c r="C12859"/>
      <c r="D12859"/>
      <c r="E12859"/>
      <c r="F12859"/>
      <c r="G12859"/>
      <c r="H12859"/>
      <c r="I12859"/>
      <c r="J12859"/>
      <c r="K12859"/>
    </row>
    <row r="12860" spans="1:11" ht="15">
      <c r="A12860"/>
      <c r="B12860"/>
      <c r="C12860"/>
      <c r="D12860"/>
      <c r="E12860"/>
      <c r="F12860"/>
      <c r="G12860"/>
      <c r="H12860"/>
      <c r="I12860"/>
      <c r="J12860"/>
      <c r="K12860"/>
    </row>
    <row r="12861" spans="1:11" ht="15">
      <c r="A12861"/>
      <c r="B12861"/>
      <c r="C12861"/>
      <c r="D12861"/>
      <c r="E12861"/>
      <c r="F12861"/>
      <c r="G12861"/>
      <c r="H12861"/>
      <c r="I12861"/>
      <c r="J12861"/>
      <c r="K12861"/>
    </row>
    <row r="12862" spans="1:11" ht="15">
      <c r="A12862"/>
      <c r="B12862"/>
      <c r="C12862"/>
      <c r="D12862"/>
      <c r="E12862"/>
      <c r="F12862"/>
      <c r="G12862"/>
      <c r="H12862"/>
      <c r="I12862"/>
      <c r="J12862"/>
      <c r="K12862"/>
    </row>
    <row r="12863" spans="1:11" ht="15">
      <c r="A12863"/>
      <c r="B12863"/>
      <c r="C12863"/>
      <c r="D12863"/>
      <c r="E12863"/>
      <c r="F12863"/>
      <c r="G12863"/>
      <c r="H12863"/>
      <c r="I12863"/>
      <c r="J12863"/>
      <c r="K12863"/>
    </row>
    <row r="12864" spans="1:11" ht="15">
      <c r="A12864"/>
      <c r="B12864"/>
      <c r="C12864"/>
      <c r="D12864"/>
      <c r="E12864"/>
      <c r="F12864"/>
      <c r="G12864"/>
      <c r="H12864"/>
      <c r="I12864"/>
      <c r="J12864"/>
      <c r="K12864"/>
    </row>
    <row r="12865" spans="1:11" ht="15">
      <c r="A12865"/>
      <c r="B12865"/>
      <c r="C12865"/>
      <c r="D12865"/>
      <c r="E12865"/>
      <c r="F12865"/>
      <c r="G12865"/>
      <c r="H12865"/>
      <c r="I12865"/>
      <c r="J12865"/>
      <c r="K12865"/>
    </row>
    <row r="12866" spans="1:11" ht="15">
      <c r="A12866"/>
      <c r="B12866"/>
      <c r="C12866"/>
      <c r="D12866"/>
      <c r="E12866"/>
      <c r="F12866"/>
      <c r="G12866"/>
      <c r="H12866"/>
      <c r="I12866"/>
      <c r="J12866"/>
      <c r="K12866"/>
    </row>
    <row r="12867" spans="1:11" ht="15">
      <c r="A12867"/>
      <c r="B12867"/>
      <c r="C12867"/>
      <c r="D12867"/>
      <c r="E12867"/>
      <c r="F12867"/>
      <c r="G12867"/>
      <c r="H12867"/>
      <c r="I12867"/>
      <c r="J12867"/>
      <c r="K12867"/>
    </row>
    <row r="12868" spans="1:11" ht="15">
      <c r="A12868"/>
      <c r="B12868"/>
      <c r="C12868"/>
      <c r="D12868"/>
      <c r="E12868"/>
      <c r="F12868"/>
      <c r="G12868"/>
      <c r="H12868"/>
      <c r="I12868"/>
      <c r="J12868"/>
      <c r="K12868"/>
    </row>
    <row r="12869" spans="1:11" ht="15">
      <c r="A12869"/>
      <c r="B12869"/>
      <c r="C12869"/>
      <c r="D12869"/>
      <c r="E12869"/>
      <c r="F12869"/>
      <c r="G12869"/>
      <c r="H12869"/>
      <c r="I12869"/>
      <c r="J12869"/>
      <c r="K12869"/>
    </row>
    <row r="12870" spans="1:11" ht="15">
      <c r="A12870"/>
      <c r="B12870"/>
      <c r="C12870"/>
      <c r="D12870"/>
      <c r="E12870"/>
      <c r="F12870"/>
      <c r="G12870"/>
      <c r="H12870"/>
      <c r="I12870"/>
      <c r="J12870"/>
      <c r="K12870"/>
    </row>
    <row r="12871" spans="1:11" ht="15">
      <c r="A12871"/>
      <c r="B12871"/>
      <c r="C12871"/>
      <c r="D12871"/>
      <c r="E12871"/>
      <c r="F12871"/>
      <c r="G12871"/>
      <c r="H12871"/>
      <c r="I12871"/>
      <c r="J12871"/>
      <c r="K12871"/>
    </row>
    <row r="12872" spans="1:11" ht="15">
      <c r="A12872"/>
      <c r="B12872"/>
      <c r="C12872"/>
      <c r="D12872"/>
      <c r="E12872"/>
      <c r="F12872"/>
      <c r="G12872"/>
      <c r="H12872"/>
      <c r="I12872"/>
      <c r="J12872"/>
      <c r="K12872"/>
    </row>
    <row r="12873" spans="1:11" ht="15">
      <c r="A12873"/>
      <c r="B12873"/>
      <c r="C12873"/>
      <c r="D12873"/>
      <c r="E12873"/>
      <c r="F12873"/>
      <c r="G12873"/>
      <c r="H12873"/>
      <c r="I12873"/>
      <c r="J12873"/>
      <c r="K12873"/>
    </row>
    <row r="12874" spans="1:11" ht="15">
      <c r="A12874"/>
      <c r="B12874"/>
      <c r="C12874"/>
      <c r="D12874"/>
      <c r="E12874"/>
      <c r="F12874"/>
      <c r="G12874"/>
      <c r="H12874"/>
      <c r="I12874"/>
      <c r="J12874"/>
      <c r="K12874"/>
    </row>
    <row r="12875" spans="1:11" ht="15">
      <c r="A12875"/>
      <c r="B12875"/>
      <c r="C12875"/>
      <c r="D12875"/>
      <c r="E12875"/>
      <c r="F12875"/>
      <c r="G12875"/>
      <c r="H12875"/>
      <c r="I12875"/>
      <c r="J12875"/>
      <c r="K12875"/>
    </row>
    <row r="12876" spans="1:11" ht="15">
      <c r="A12876"/>
      <c r="B12876"/>
      <c r="C12876"/>
      <c r="D12876"/>
      <c r="E12876"/>
      <c r="F12876"/>
      <c r="G12876"/>
      <c r="H12876"/>
      <c r="I12876"/>
      <c r="J12876"/>
      <c r="K12876"/>
    </row>
    <row r="12877" spans="1:11" ht="15">
      <c r="A12877"/>
      <c r="B12877"/>
      <c r="C12877"/>
      <c r="D12877"/>
      <c r="E12877"/>
      <c r="F12877"/>
      <c r="G12877"/>
      <c r="H12877"/>
      <c r="I12877"/>
      <c r="J12877"/>
      <c r="K12877"/>
    </row>
    <row r="12878" spans="1:11" ht="15">
      <c r="A12878"/>
      <c r="B12878"/>
      <c r="C12878"/>
      <c r="D12878"/>
      <c r="E12878"/>
      <c r="F12878"/>
      <c r="G12878"/>
      <c r="H12878"/>
      <c r="I12878"/>
      <c r="J12878"/>
      <c r="K12878"/>
    </row>
    <row r="12879" spans="1:11" ht="15">
      <c r="A12879"/>
      <c r="B12879"/>
      <c r="C12879"/>
      <c r="D12879"/>
      <c r="E12879"/>
      <c r="F12879"/>
      <c r="G12879"/>
      <c r="H12879"/>
      <c r="I12879"/>
      <c r="J12879"/>
      <c r="K12879"/>
    </row>
    <row r="12880" spans="1:11" ht="15">
      <c r="A12880"/>
      <c r="B12880"/>
      <c r="C12880"/>
      <c r="D12880"/>
      <c r="E12880"/>
      <c r="F12880"/>
      <c r="G12880"/>
      <c r="H12880"/>
      <c r="I12880"/>
      <c r="J12880"/>
      <c r="K12880"/>
    </row>
    <row r="12881" spans="1:11" ht="15">
      <c r="A12881"/>
      <c r="B12881"/>
      <c r="C12881"/>
      <c r="D12881"/>
      <c r="E12881"/>
      <c r="F12881"/>
      <c r="G12881"/>
      <c r="H12881"/>
      <c r="I12881"/>
      <c r="J12881"/>
      <c r="K12881"/>
    </row>
    <row r="12882" spans="1:11" ht="15">
      <c r="A12882"/>
      <c r="B12882"/>
      <c r="C12882"/>
      <c r="D12882"/>
      <c r="E12882"/>
      <c r="F12882"/>
      <c r="G12882"/>
      <c r="H12882"/>
      <c r="I12882"/>
      <c r="J12882"/>
      <c r="K12882"/>
    </row>
    <row r="12883" spans="1:11" ht="15">
      <c r="A12883"/>
      <c r="B12883"/>
      <c r="C12883"/>
      <c r="D12883"/>
      <c r="E12883"/>
      <c r="F12883"/>
      <c r="G12883"/>
      <c r="H12883"/>
      <c r="I12883"/>
      <c r="J12883"/>
      <c r="K12883"/>
    </row>
    <row r="12884" spans="1:11" ht="15">
      <c r="A12884"/>
      <c r="B12884"/>
      <c r="C12884"/>
      <c r="D12884"/>
      <c r="E12884"/>
      <c r="F12884"/>
      <c r="G12884"/>
      <c r="H12884"/>
      <c r="I12884"/>
      <c r="J12884"/>
      <c r="K12884"/>
    </row>
    <row r="12885" spans="1:11" ht="15">
      <c r="A12885"/>
      <c r="B12885"/>
      <c r="C12885"/>
      <c r="D12885"/>
      <c r="E12885"/>
      <c r="F12885"/>
      <c r="G12885"/>
      <c r="H12885"/>
      <c r="I12885"/>
      <c r="J12885"/>
      <c r="K12885"/>
    </row>
    <row r="12886" spans="1:11" ht="15">
      <c r="A12886"/>
      <c r="B12886"/>
      <c r="C12886"/>
      <c r="D12886"/>
      <c r="E12886"/>
      <c r="F12886"/>
      <c r="G12886"/>
      <c r="H12886"/>
      <c r="I12886"/>
      <c r="J12886"/>
      <c r="K12886"/>
    </row>
    <row r="12887" spans="1:11" ht="15">
      <c r="A12887"/>
      <c r="B12887"/>
      <c r="C12887"/>
      <c r="D12887"/>
      <c r="E12887"/>
      <c r="F12887"/>
      <c r="G12887"/>
      <c r="H12887"/>
      <c r="I12887"/>
      <c r="J12887"/>
      <c r="K12887"/>
    </row>
    <row r="12888" spans="1:11" ht="15">
      <c r="A12888"/>
      <c r="B12888"/>
      <c r="C12888"/>
      <c r="D12888"/>
      <c r="E12888"/>
      <c r="F12888"/>
      <c r="G12888"/>
      <c r="H12888"/>
      <c r="I12888"/>
      <c r="J12888"/>
      <c r="K12888"/>
    </row>
    <row r="12889" spans="1:11" ht="15">
      <c r="A12889"/>
      <c r="B12889"/>
      <c r="C12889"/>
      <c r="D12889"/>
      <c r="E12889"/>
      <c r="F12889"/>
      <c r="G12889"/>
      <c r="H12889"/>
      <c r="I12889"/>
      <c r="J12889"/>
      <c r="K12889"/>
    </row>
    <row r="12890" spans="1:11" ht="15">
      <c r="A12890"/>
      <c r="B12890"/>
      <c r="C12890"/>
      <c r="D12890"/>
      <c r="E12890"/>
      <c r="F12890"/>
      <c r="G12890"/>
      <c r="H12890"/>
      <c r="I12890"/>
      <c r="J12890"/>
      <c r="K12890"/>
    </row>
    <row r="12891" spans="1:11" ht="15">
      <c r="A12891"/>
      <c r="B12891"/>
      <c r="C12891"/>
      <c r="D12891"/>
      <c r="E12891"/>
      <c r="F12891"/>
      <c r="G12891"/>
      <c r="H12891"/>
      <c r="I12891"/>
      <c r="J12891"/>
      <c r="K12891"/>
    </row>
    <row r="12892" spans="1:11" ht="15">
      <c r="A12892"/>
      <c r="B12892"/>
      <c r="C12892"/>
      <c r="D12892"/>
      <c r="E12892"/>
      <c r="F12892"/>
      <c r="G12892"/>
      <c r="H12892"/>
      <c r="I12892"/>
      <c r="J12892"/>
      <c r="K12892"/>
    </row>
    <row r="12893" spans="1:11" ht="15">
      <c r="A12893"/>
      <c r="B12893"/>
      <c r="C12893"/>
      <c r="D12893"/>
      <c r="E12893"/>
      <c r="F12893"/>
      <c r="G12893"/>
      <c r="H12893"/>
      <c r="I12893"/>
      <c r="J12893"/>
      <c r="K12893"/>
    </row>
    <row r="12894" spans="1:11" ht="15">
      <c r="A12894"/>
      <c r="B12894"/>
      <c r="C12894"/>
      <c r="D12894"/>
      <c r="E12894"/>
      <c r="F12894"/>
      <c r="G12894"/>
      <c r="H12894"/>
      <c r="I12894"/>
      <c r="J12894"/>
      <c r="K12894"/>
    </row>
    <row r="12895" spans="1:11" ht="15">
      <c r="A12895"/>
      <c r="B12895"/>
      <c r="C12895"/>
      <c r="D12895"/>
      <c r="E12895"/>
      <c r="F12895"/>
      <c r="G12895"/>
      <c r="H12895"/>
      <c r="I12895"/>
      <c r="J12895"/>
      <c r="K12895"/>
    </row>
    <row r="12896" spans="1:11" ht="15">
      <c r="A12896"/>
      <c r="B12896"/>
      <c r="C12896"/>
      <c r="D12896"/>
      <c r="E12896"/>
      <c r="F12896"/>
      <c r="G12896"/>
      <c r="H12896"/>
      <c r="I12896"/>
      <c r="J12896"/>
      <c r="K12896"/>
    </row>
    <row r="12897" spans="1:11" ht="15">
      <c r="A12897"/>
      <c r="B12897"/>
      <c r="C12897"/>
      <c r="D12897"/>
      <c r="E12897"/>
      <c r="F12897"/>
      <c r="G12897"/>
      <c r="H12897"/>
      <c r="I12897"/>
      <c r="J12897"/>
      <c r="K12897"/>
    </row>
    <row r="12898" spans="1:11" ht="15">
      <c r="A12898"/>
      <c r="B12898"/>
      <c r="C12898"/>
      <c r="D12898"/>
      <c r="E12898"/>
      <c r="F12898"/>
      <c r="G12898"/>
      <c r="H12898"/>
      <c r="I12898"/>
      <c r="J12898"/>
      <c r="K12898"/>
    </row>
    <row r="12899" spans="1:11" ht="15">
      <c r="A12899"/>
      <c r="B12899"/>
      <c r="C12899"/>
      <c r="D12899"/>
      <c r="E12899"/>
      <c r="F12899"/>
      <c r="G12899"/>
      <c r="H12899"/>
      <c r="I12899"/>
      <c r="J12899"/>
      <c r="K12899"/>
    </row>
    <row r="12900" spans="1:11" ht="15">
      <c r="A12900"/>
      <c r="B12900"/>
      <c r="C12900"/>
      <c r="D12900"/>
      <c r="E12900"/>
      <c r="F12900"/>
      <c r="G12900"/>
      <c r="H12900"/>
      <c r="I12900"/>
      <c r="J12900"/>
      <c r="K12900"/>
    </row>
    <row r="12901" spans="1:11" ht="15">
      <c r="A12901"/>
      <c r="B12901"/>
      <c r="C12901"/>
      <c r="D12901"/>
      <c r="E12901"/>
      <c r="F12901"/>
      <c r="G12901"/>
      <c r="H12901"/>
      <c r="I12901"/>
      <c r="J12901"/>
      <c r="K12901"/>
    </row>
    <row r="12902" spans="1:11" ht="15">
      <c r="A12902"/>
      <c r="B12902"/>
      <c r="C12902"/>
      <c r="D12902"/>
      <c r="E12902"/>
      <c r="F12902"/>
      <c r="G12902"/>
      <c r="H12902"/>
      <c r="I12902"/>
      <c r="J12902"/>
      <c r="K12902"/>
    </row>
    <row r="12903" spans="1:11" ht="15">
      <c r="A12903"/>
      <c r="B12903"/>
      <c r="C12903"/>
      <c r="D12903"/>
      <c r="E12903"/>
      <c r="F12903"/>
      <c r="G12903"/>
      <c r="H12903"/>
      <c r="I12903"/>
      <c r="J12903"/>
      <c r="K12903"/>
    </row>
    <row r="12904" spans="1:11" ht="15">
      <c r="A12904"/>
      <c r="B12904"/>
      <c r="C12904"/>
      <c r="D12904"/>
      <c r="E12904"/>
      <c r="F12904"/>
      <c r="G12904"/>
      <c r="H12904"/>
      <c r="I12904"/>
      <c r="J12904"/>
      <c r="K12904"/>
    </row>
    <row r="12905" spans="1:11" ht="15">
      <c r="A12905"/>
      <c r="B12905"/>
      <c r="C12905"/>
      <c r="D12905"/>
      <c r="E12905"/>
      <c r="F12905"/>
      <c r="G12905"/>
      <c r="H12905"/>
      <c r="I12905"/>
      <c r="J12905"/>
      <c r="K12905"/>
    </row>
    <row r="12906" spans="1:11" ht="15">
      <c r="A12906"/>
      <c r="B12906"/>
      <c r="C12906"/>
      <c r="D12906"/>
      <c r="E12906"/>
      <c r="F12906"/>
      <c r="G12906"/>
      <c r="H12906"/>
      <c r="I12906"/>
      <c r="J12906"/>
      <c r="K12906"/>
    </row>
    <row r="12907" spans="1:11" ht="15">
      <c r="A12907"/>
      <c r="B12907"/>
      <c r="C12907"/>
      <c r="D12907"/>
      <c r="E12907"/>
      <c r="F12907"/>
      <c r="G12907"/>
      <c r="H12907"/>
      <c r="I12907"/>
      <c r="J12907"/>
      <c r="K12907"/>
    </row>
    <row r="12908" spans="1:11" ht="15">
      <c r="A12908"/>
      <c r="B12908"/>
      <c r="C12908"/>
      <c r="D12908"/>
      <c r="E12908"/>
      <c r="F12908"/>
      <c r="G12908"/>
      <c r="H12908"/>
      <c r="I12908"/>
      <c r="J12908"/>
      <c r="K12908"/>
    </row>
    <row r="12909" spans="1:11" ht="15">
      <c r="A12909"/>
      <c r="B12909"/>
      <c r="C12909"/>
      <c r="D12909"/>
      <c r="E12909"/>
      <c r="F12909"/>
      <c r="G12909"/>
      <c r="H12909"/>
      <c r="I12909"/>
      <c r="J12909"/>
      <c r="K12909"/>
    </row>
    <row r="12910" spans="1:11" ht="15">
      <c r="A12910"/>
      <c r="B12910"/>
      <c r="C12910"/>
      <c r="D12910"/>
      <c r="E12910"/>
      <c r="F12910"/>
      <c r="G12910"/>
      <c r="H12910"/>
      <c r="I12910"/>
      <c r="J12910"/>
      <c r="K12910"/>
    </row>
    <row r="12911" spans="1:11" ht="15">
      <c r="A12911"/>
      <c r="B12911"/>
      <c r="C12911"/>
      <c r="D12911"/>
      <c r="E12911"/>
      <c r="F12911"/>
      <c r="G12911"/>
      <c r="H12911"/>
      <c r="I12911"/>
      <c r="J12911"/>
      <c r="K12911"/>
    </row>
    <row r="12912" spans="1:11" ht="15">
      <c r="A12912"/>
      <c r="B12912"/>
      <c r="C12912"/>
      <c r="D12912"/>
      <c r="E12912"/>
      <c r="F12912"/>
      <c r="G12912"/>
      <c r="H12912"/>
      <c r="I12912"/>
      <c r="J12912"/>
      <c r="K12912"/>
    </row>
    <row r="12913" spans="1:11" ht="15">
      <c r="A12913"/>
      <c r="B12913"/>
      <c r="C12913"/>
      <c r="D12913"/>
      <c r="E12913"/>
      <c r="F12913"/>
      <c r="G12913"/>
      <c r="H12913"/>
      <c r="I12913"/>
      <c r="J12913"/>
      <c r="K12913"/>
    </row>
    <row r="12914" spans="1:11" ht="15">
      <c r="A12914"/>
      <c r="B12914"/>
      <c r="C12914"/>
      <c r="D12914"/>
      <c r="E12914"/>
      <c r="F12914"/>
      <c r="G12914"/>
      <c r="H12914"/>
      <c r="I12914"/>
      <c r="J12914"/>
      <c r="K12914"/>
    </row>
    <row r="12915" spans="1:11" ht="15">
      <c r="A12915"/>
      <c r="B12915"/>
      <c r="C12915"/>
      <c r="D12915"/>
      <c r="E12915"/>
      <c r="F12915"/>
      <c r="G12915"/>
      <c r="H12915"/>
      <c r="I12915"/>
      <c r="J12915"/>
      <c r="K12915"/>
    </row>
    <row r="12916" spans="1:11" ht="15">
      <c r="A12916"/>
      <c r="B12916"/>
      <c r="C12916"/>
      <c r="D12916"/>
      <c r="E12916"/>
      <c r="F12916"/>
      <c r="G12916"/>
      <c r="H12916"/>
      <c r="I12916"/>
      <c r="J12916"/>
      <c r="K12916"/>
    </row>
    <row r="12917" spans="1:11" ht="15">
      <c r="A12917"/>
      <c r="B12917"/>
      <c r="C12917"/>
      <c r="D12917"/>
      <c r="E12917"/>
      <c r="F12917"/>
      <c r="G12917"/>
      <c r="H12917"/>
      <c r="I12917"/>
      <c r="J12917"/>
      <c r="K12917"/>
    </row>
    <row r="12918" spans="1:11" ht="15">
      <c r="A12918"/>
      <c r="B12918"/>
      <c r="C12918"/>
      <c r="D12918"/>
      <c r="E12918"/>
      <c r="F12918"/>
      <c r="G12918"/>
      <c r="H12918"/>
      <c r="I12918"/>
      <c r="J12918"/>
      <c r="K12918"/>
    </row>
    <row r="12919" spans="1:11" ht="15">
      <c r="A12919"/>
      <c r="B12919"/>
      <c r="C12919"/>
      <c r="D12919"/>
      <c r="E12919"/>
      <c r="F12919"/>
      <c r="G12919"/>
      <c r="H12919"/>
      <c r="I12919"/>
      <c r="J12919"/>
      <c r="K12919"/>
    </row>
    <row r="12920" spans="1:11" ht="15">
      <c r="A12920"/>
      <c r="B12920"/>
      <c r="C12920"/>
      <c r="D12920"/>
      <c r="E12920"/>
      <c r="F12920"/>
      <c r="G12920"/>
      <c r="H12920"/>
      <c r="I12920"/>
      <c r="J12920"/>
      <c r="K12920"/>
    </row>
    <row r="12921" spans="1:11" ht="15">
      <c r="A12921"/>
      <c r="B12921"/>
      <c r="C12921"/>
      <c r="D12921"/>
      <c r="E12921"/>
      <c r="F12921"/>
      <c r="G12921"/>
      <c r="H12921"/>
      <c r="I12921"/>
      <c r="J12921"/>
      <c r="K12921"/>
    </row>
    <row r="12922" spans="1:11" ht="15">
      <c r="A12922"/>
      <c r="B12922"/>
      <c r="C12922"/>
      <c r="D12922"/>
      <c r="E12922"/>
      <c r="F12922"/>
      <c r="G12922"/>
      <c r="H12922"/>
      <c r="I12922"/>
      <c r="J12922"/>
      <c r="K12922"/>
    </row>
    <row r="12923" spans="1:11" ht="15">
      <c r="A12923"/>
      <c r="B12923"/>
      <c r="C12923"/>
      <c r="D12923"/>
      <c r="E12923"/>
      <c r="F12923"/>
      <c r="G12923"/>
      <c r="H12923"/>
      <c r="I12923"/>
      <c r="J12923"/>
      <c r="K12923"/>
    </row>
    <row r="12924" spans="1:11" ht="15">
      <c r="A12924"/>
      <c r="B12924"/>
      <c r="C12924"/>
      <c r="D12924"/>
      <c r="E12924"/>
      <c r="F12924"/>
      <c r="G12924"/>
      <c r="H12924"/>
      <c r="I12924"/>
      <c r="J12924"/>
      <c r="K12924"/>
    </row>
    <row r="12925" spans="1:11" ht="15">
      <c r="A12925"/>
      <c r="B12925"/>
      <c r="C12925"/>
      <c r="D12925"/>
      <c r="E12925"/>
      <c r="F12925"/>
      <c r="G12925"/>
      <c r="H12925"/>
      <c r="I12925"/>
      <c r="J12925"/>
      <c r="K12925"/>
    </row>
    <row r="12926" spans="1:11" ht="15">
      <c r="A12926"/>
      <c r="B12926"/>
      <c r="C12926"/>
      <c r="D12926"/>
      <c r="E12926"/>
      <c r="F12926"/>
      <c r="G12926"/>
      <c r="H12926"/>
      <c r="I12926"/>
      <c r="J12926"/>
      <c r="K12926"/>
    </row>
    <row r="12927" spans="1:11" ht="15">
      <c r="A12927"/>
      <c r="B12927"/>
      <c r="C12927"/>
      <c r="D12927"/>
      <c r="E12927"/>
      <c r="F12927"/>
      <c r="G12927"/>
      <c r="H12927"/>
      <c r="I12927"/>
      <c r="J12927"/>
      <c r="K12927"/>
    </row>
    <row r="12928" spans="1:11" ht="15">
      <c r="A12928"/>
      <c r="B12928"/>
      <c r="C12928"/>
      <c r="D12928"/>
      <c r="E12928"/>
      <c r="F12928"/>
      <c r="G12928"/>
      <c r="H12928"/>
      <c r="I12928"/>
      <c r="J12928"/>
      <c r="K12928"/>
    </row>
    <row r="12929" spans="1:11" ht="15">
      <c r="A12929"/>
      <c r="B12929"/>
      <c r="C12929"/>
      <c r="D12929"/>
      <c r="E12929"/>
      <c r="F12929"/>
      <c r="G12929"/>
      <c r="H12929"/>
      <c r="I12929"/>
      <c r="J12929"/>
      <c r="K12929"/>
    </row>
    <row r="12930" spans="1:11" ht="15">
      <c r="A12930"/>
      <c r="B12930"/>
      <c r="C12930"/>
      <c r="D12930"/>
      <c r="E12930"/>
      <c r="F12930"/>
      <c r="G12930"/>
      <c r="H12930"/>
      <c r="I12930"/>
      <c r="J12930"/>
      <c r="K12930"/>
    </row>
    <row r="12931" spans="1:11" ht="15">
      <c r="A12931"/>
      <c r="B12931"/>
      <c r="C12931"/>
      <c r="D12931"/>
      <c r="E12931"/>
      <c r="F12931"/>
      <c r="G12931"/>
      <c r="H12931"/>
      <c r="I12931"/>
      <c r="J12931"/>
      <c r="K12931"/>
    </row>
    <row r="12932" spans="1:11" ht="15">
      <c r="A12932"/>
      <c r="B12932"/>
      <c r="C12932"/>
      <c r="D12932"/>
      <c r="E12932"/>
      <c r="F12932"/>
      <c r="G12932"/>
      <c r="H12932"/>
      <c r="I12932"/>
      <c r="J12932"/>
      <c r="K12932"/>
    </row>
    <row r="12933" spans="1:11" ht="15">
      <c r="A12933"/>
      <c r="B12933"/>
      <c r="C12933"/>
      <c r="D12933"/>
      <c r="E12933"/>
      <c r="F12933"/>
      <c r="G12933"/>
      <c r="H12933"/>
      <c r="I12933"/>
      <c r="J12933"/>
      <c r="K12933"/>
    </row>
    <row r="12934" spans="1:11" ht="15">
      <c r="A12934"/>
      <c r="B12934"/>
      <c r="C12934"/>
      <c r="D12934"/>
      <c r="E12934"/>
      <c r="F12934"/>
      <c r="G12934"/>
      <c r="H12934"/>
      <c r="I12934"/>
      <c r="J12934"/>
      <c r="K12934"/>
    </row>
    <row r="12935" spans="1:11" ht="15">
      <c r="A12935"/>
      <c r="B12935"/>
      <c r="C12935"/>
      <c r="D12935"/>
      <c r="E12935"/>
      <c r="F12935"/>
      <c r="G12935"/>
      <c r="H12935"/>
      <c r="I12935"/>
      <c r="J12935"/>
      <c r="K12935"/>
    </row>
    <row r="12936" spans="1:11" ht="15">
      <c r="A12936"/>
      <c r="B12936"/>
      <c r="C12936"/>
      <c r="D12936"/>
      <c r="E12936"/>
      <c r="F12936"/>
      <c r="G12936"/>
      <c r="H12936"/>
      <c r="I12936"/>
      <c r="J12936"/>
      <c r="K12936"/>
    </row>
    <row r="12937" spans="1:11" ht="15">
      <c r="A12937"/>
      <c r="B12937"/>
      <c r="C12937"/>
      <c r="D12937"/>
      <c r="E12937"/>
      <c r="F12937"/>
      <c r="G12937"/>
      <c r="H12937"/>
      <c r="I12937"/>
      <c r="J12937"/>
      <c r="K12937"/>
    </row>
    <row r="12938" spans="1:11" ht="15">
      <c r="A12938"/>
      <c r="B12938"/>
      <c r="C12938"/>
      <c r="D12938"/>
      <c r="E12938"/>
      <c r="F12938"/>
      <c r="G12938"/>
      <c r="H12938"/>
      <c r="I12938"/>
      <c r="J12938"/>
      <c r="K12938"/>
    </row>
    <row r="12939" spans="1:11" ht="15">
      <c r="A12939"/>
      <c r="B12939"/>
      <c r="C12939"/>
      <c r="D12939"/>
      <c r="E12939"/>
      <c r="F12939"/>
      <c r="G12939"/>
      <c r="H12939"/>
      <c r="I12939"/>
      <c r="J12939"/>
      <c r="K12939"/>
    </row>
    <row r="12940" spans="1:11" ht="15">
      <c r="A12940"/>
      <c r="B12940"/>
      <c r="C12940"/>
      <c r="D12940"/>
      <c r="E12940"/>
      <c r="F12940"/>
      <c r="G12940"/>
      <c r="H12940"/>
      <c r="I12940"/>
      <c r="J12940"/>
      <c r="K12940"/>
    </row>
    <row r="12941" spans="1:11" ht="15">
      <c r="A12941"/>
      <c r="B12941"/>
      <c r="C12941"/>
      <c r="D12941"/>
      <c r="E12941"/>
      <c r="F12941"/>
      <c r="G12941"/>
      <c r="H12941"/>
      <c r="I12941"/>
      <c r="J12941"/>
      <c r="K12941"/>
    </row>
    <row r="12942" spans="1:11" ht="15">
      <c r="A12942"/>
      <c r="B12942"/>
      <c r="C12942"/>
      <c r="D12942"/>
      <c r="E12942"/>
      <c r="F12942"/>
      <c r="G12942"/>
      <c r="H12942"/>
      <c r="I12942"/>
      <c r="J12942"/>
      <c r="K12942"/>
    </row>
    <row r="12943" spans="1:11" ht="15">
      <c r="A12943"/>
      <c r="B12943"/>
      <c r="C12943"/>
      <c r="D12943"/>
      <c r="E12943"/>
      <c r="F12943"/>
      <c r="G12943"/>
      <c r="H12943"/>
      <c r="I12943"/>
      <c r="J12943"/>
      <c r="K12943"/>
    </row>
    <row r="12944" spans="1:11" ht="15">
      <c r="A12944"/>
      <c r="B12944"/>
      <c r="C12944"/>
      <c r="D12944"/>
      <c r="E12944"/>
      <c r="F12944"/>
      <c r="G12944"/>
      <c r="H12944"/>
      <c r="I12944"/>
      <c r="J12944"/>
      <c r="K12944"/>
    </row>
    <row r="12945" spans="1:11" ht="15">
      <c r="A12945"/>
      <c r="B12945"/>
      <c r="C12945"/>
      <c r="D12945"/>
      <c r="E12945"/>
      <c r="F12945"/>
      <c r="G12945"/>
      <c r="H12945"/>
      <c r="I12945"/>
      <c r="J12945"/>
      <c r="K12945"/>
    </row>
    <row r="12946" spans="1:11" ht="15">
      <c r="A12946"/>
      <c r="B12946"/>
      <c r="C12946"/>
      <c r="D12946"/>
      <c r="E12946"/>
      <c r="F12946"/>
      <c r="G12946"/>
      <c r="H12946"/>
      <c r="I12946"/>
      <c r="J12946"/>
      <c r="K12946"/>
    </row>
    <row r="12947" spans="1:11" ht="15">
      <c r="A12947"/>
      <c r="B12947"/>
      <c r="C12947"/>
      <c r="D12947"/>
      <c r="E12947"/>
      <c r="F12947"/>
      <c r="G12947"/>
      <c r="H12947"/>
      <c r="I12947"/>
      <c r="J12947"/>
      <c r="K12947"/>
    </row>
    <row r="12948" spans="1:11" ht="15">
      <c r="A12948"/>
      <c r="B12948"/>
      <c r="C12948"/>
      <c r="D12948"/>
      <c r="E12948"/>
      <c r="F12948"/>
      <c r="G12948"/>
      <c r="H12948"/>
      <c r="I12948"/>
      <c r="J12948"/>
      <c r="K12948"/>
    </row>
    <row r="12949" spans="1:11" ht="15">
      <c r="A12949"/>
      <c r="B12949"/>
      <c r="C12949"/>
      <c r="D12949"/>
      <c r="E12949"/>
      <c r="F12949"/>
      <c r="G12949"/>
      <c r="H12949"/>
      <c r="I12949"/>
      <c r="J12949"/>
      <c r="K12949"/>
    </row>
    <row r="12950" spans="1:11" ht="15">
      <c r="A12950"/>
      <c r="B12950"/>
      <c r="C12950"/>
      <c r="D12950"/>
      <c r="E12950"/>
      <c r="F12950"/>
      <c r="G12950"/>
      <c r="H12950"/>
      <c r="I12950"/>
      <c r="J12950"/>
      <c r="K12950"/>
    </row>
    <row r="12951" spans="1:11" ht="15">
      <c r="A12951"/>
      <c r="B12951"/>
      <c r="C12951"/>
      <c r="D12951"/>
      <c r="E12951"/>
      <c r="F12951"/>
      <c r="G12951"/>
      <c r="H12951"/>
      <c r="I12951"/>
      <c r="J12951"/>
      <c r="K12951"/>
    </row>
    <row r="12952" spans="1:11" ht="15">
      <c r="A12952"/>
      <c r="B12952"/>
      <c r="C12952"/>
      <c r="D12952"/>
      <c r="E12952"/>
      <c r="F12952"/>
      <c r="G12952"/>
      <c r="H12952"/>
      <c r="I12952"/>
      <c r="J12952"/>
      <c r="K12952"/>
    </row>
    <row r="12953" spans="1:11" ht="15">
      <c r="A12953"/>
      <c r="B12953"/>
      <c r="C12953"/>
      <c r="D12953"/>
      <c r="E12953"/>
      <c r="F12953"/>
      <c r="G12953"/>
      <c r="H12953"/>
      <c r="I12953"/>
      <c r="J12953"/>
      <c r="K12953"/>
    </row>
    <row r="12954" spans="1:11" ht="15">
      <c r="A12954"/>
      <c r="B12954"/>
      <c r="C12954"/>
      <c r="D12954"/>
      <c r="E12954"/>
      <c r="F12954"/>
      <c r="G12954"/>
      <c r="H12954"/>
      <c r="I12954"/>
      <c r="J12954"/>
      <c r="K12954"/>
    </row>
    <row r="12955" spans="1:11" ht="15">
      <c r="A12955"/>
      <c r="B12955"/>
      <c r="C12955"/>
      <c r="D12955"/>
      <c r="E12955"/>
      <c r="F12955"/>
      <c r="G12955"/>
      <c r="H12955"/>
      <c r="I12955"/>
      <c r="J12955"/>
      <c r="K12955"/>
    </row>
    <row r="12956" spans="1:11" ht="15">
      <c r="A12956"/>
      <c r="B12956"/>
      <c r="C12956"/>
      <c r="D12956"/>
      <c r="E12956"/>
      <c r="F12956"/>
      <c r="G12956"/>
      <c r="H12956"/>
      <c r="I12956"/>
      <c r="J12956"/>
      <c r="K12956"/>
    </row>
    <row r="12957" spans="1:11" ht="15">
      <c r="A12957"/>
      <c r="B12957"/>
      <c r="C12957"/>
      <c r="D12957"/>
      <c r="E12957"/>
      <c r="F12957"/>
      <c r="G12957"/>
      <c r="H12957"/>
      <c r="I12957"/>
      <c r="J12957"/>
      <c r="K12957"/>
    </row>
    <row r="12958" spans="1:11" ht="15">
      <c r="A12958"/>
      <c r="B12958"/>
      <c r="C12958"/>
      <c r="D12958"/>
      <c r="E12958"/>
      <c r="F12958"/>
      <c r="G12958"/>
      <c r="H12958"/>
      <c r="I12958"/>
      <c r="J12958"/>
      <c r="K12958"/>
    </row>
    <row r="12959" spans="1:11" ht="15">
      <c r="A12959"/>
      <c r="B12959"/>
      <c r="C12959"/>
      <c r="D12959"/>
      <c r="E12959"/>
      <c r="F12959"/>
      <c r="G12959"/>
      <c r="H12959"/>
      <c r="I12959"/>
      <c r="J12959"/>
      <c r="K12959"/>
    </row>
    <row r="12960" spans="1:11" ht="15">
      <c r="A12960"/>
      <c r="B12960"/>
      <c r="C12960"/>
      <c r="D12960"/>
      <c r="E12960"/>
      <c r="F12960"/>
      <c r="G12960"/>
      <c r="H12960"/>
      <c r="I12960"/>
      <c r="J12960"/>
      <c r="K12960"/>
    </row>
    <row r="12961" spans="1:11" ht="15">
      <c r="A12961"/>
      <c r="B12961"/>
      <c r="C12961"/>
      <c r="D12961"/>
      <c r="E12961"/>
      <c r="F12961"/>
      <c r="G12961"/>
      <c r="H12961"/>
      <c r="I12961"/>
      <c r="J12961"/>
      <c r="K12961"/>
    </row>
    <row r="12962" spans="1:11" ht="15">
      <c r="A12962"/>
      <c r="B12962"/>
      <c r="C12962"/>
      <c r="D12962"/>
      <c r="E12962"/>
      <c r="F12962"/>
      <c r="G12962"/>
      <c r="H12962"/>
      <c r="I12962"/>
      <c r="J12962"/>
      <c r="K12962"/>
    </row>
    <row r="12963" spans="1:11" ht="15">
      <c r="A12963"/>
      <c r="B12963"/>
      <c r="C12963"/>
      <c r="D12963"/>
      <c r="E12963"/>
      <c r="F12963"/>
      <c r="G12963"/>
      <c r="H12963"/>
      <c r="I12963"/>
      <c r="J12963"/>
      <c r="K12963"/>
    </row>
    <row r="12964" spans="1:11" ht="15">
      <c r="A12964"/>
      <c r="B12964"/>
      <c r="C12964"/>
      <c r="D12964"/>
      <c r="E12964"/>
      <c r="F12964"/>
      <c r="G12964"/>
      <c r="H12964"/>
      <c r="I12964"/>
      <c r="J12964"/>
      <c r="K12964"/>
    </row>
    <row r="12965" spans="1:11" ht="15">
      <c r="A12965"/>
      <c r="B12965"/>
      <c r="C12965"/>
      <c r="D12965"/>
      <c r="E12965"/>
      <c r="F12965"/>
      <c r="G12965"/>
      <c r="H12965"/>
      <c r="I12965"/>
      <c r="J12965"/>
      <c r="K12965"/>
    </row>
    <row r="12966" spans="1:11" ht="15">
      <c r="A12966"/>
      <c r="B12966"/>
      <c r="C12966"/>
      <c r="D12966"/>
      <c r="E12966"/>
      <c r="F12966"/>
      <c r="G12966"/>
      <c r="H12966"/>
      <c r="I12966"/>
      <c r="J12966"/>
      <c r="K12966"/>
    </row>
    <row r="12967" spans="1:11" ht="15">
      <c r="A12967"/>
      <c r="B12967"/>
      <c r="C12967"/>
      <c r="D12967"/>
      <c r="E12967"/>
      <c r="F12967"/>
      <c r="G12967"/>
      <c r="H12967"/>
      <c r="I12967"/>
      <c r="J12967"/>
      <c r="K12967"/>
    </row>
    <row r="12968" spans="1:11" ht="15">
      <c r="A12968"/>
      <c r="B12968"/>
      <c r="C12968"/>
      <c r="D12968"/>
      <c r="E12968"/>
      <c r="F12968"/>
      <c r="G12968"/>
      <c r="H12968"/>
      <c r="I12968"/>
      <c r="J12968"/>
      <c r="K12968"/>
    </row>
    <row r="12969" spans="1:11" ht="15">
      <c r="A12969"/>
      <c r="B12969"/>
      <c r="C12969"/>
      <c r="D12969"/>
      <c r="E12969"/>
      <c r="F12969"/>
      <c r="G12969"/>
      <c r="H12969"/>
      <c r="I12969"/>
      <c r="J12969"/>
      <c r="K12969"/>
    </row>
    <row r="12970" spans="1:11" ht="15">
      <c r="A12970"/>
      <c r="B12970"/>
      <c r="C12970"/>
      <c r="D12970"/>
      <c r="E12970"/>
      <c r="F12970"/>
      <c r="G12970"/>
      <c r="H12970"/>
      <c r="I12970"/>
      <c r="J12970"/>
      <c r="K12970"/>
    </row>
    <row r="12971" spans="1:11" ht="15">
      <c r="A12971"/>
      <c r="B12971"/>
      <c r="C12971"/>
      <c r="D12971"/>
      <c r="E12971"/>
      <c r="F12971"/>
      <c r="G12971"/>
      <c r="H12971"/>
      <c r="I12971"/>
      <c r="J12971"/>
      <c r="K12971"/>
    </row>
    <row r="12972" spans="1:11" ht="15">
      <c r="A12972"/>
      <c r="B12972"/>
      <c r="C12972"/>
      <c r="D12972"/>
      <c r="E12972"/>
      <c r="F12972"/>
      <c r="G12972"/>
      <c r="H12972"/>
      <c r="I12972"/>
      <c r="J12972"/>
      <c r="K12972"/>
    </row>
    <row r="12973" spans="1:11" ht="15">
      <c r="A12973"/>
      <c r="B12973"/>
      <c r="C12973"/>
      <c r="D12973"/>
      <c r="E12973"/>
      <c r="F12973"/>
      <c r="G12973"/>
      <c r="H12973"/>
      <c r="I12973"/>
      <c r="J12973"/>
      <c r="K12973"/>
    </row>
    <row r="12974" spans="1:11" ht="15">
      <c r="A12974"/>
      <c r="B12974"/>
      <c r="C12974"/>
      <c r="D12974"/>
      <c r="E12974"/>
      <c r="F12974"/>
      <c r="G12974"/>
      <c r="H12974"/>
      <c r="I12974"/>
      <c r="J12974"/>
      <c r="K12974"/>
    </row>
    <row r="12975" spans="1:11" ht="15">
      <c r="A12975"/>
      <c r="B12975"/>
      <c r="C12975"/>
      <c r="D12975"/>
      <c r="E12975"/>
      <c r="F12975"/>
      <c r="G12975"/>
      <c r="H12975"/>
      <c r="I12975"/>
      <c r="J12975"/>
      <c r="K12975"/>
    </row>
    <row r="12976" spans="1:11" ht="15">
      <c r="A12976"/>
      <c r="B12976"/>
      <c r="C12976"/>
      <c r="D12976"/>
      <c r="E12976"/>
      <c r="F12976"/>
      <c r="G12976"/>
      <c r="H12976"/>
      <c r="I12976"/>
      <c r="J12976"/>
      <c r="K12976"/>
    </row>
    <row r="12977" spans="1:11" ht="15">
      <c r="A12977"/>
      <c r="B12977"/>
      <c r="C12977"/>
      <c r="D12977"/>
      <c r="E12977"/>
      <c r="F12977"/>
      <c r="G12977"/>
      <c r="H12977"/>
      <c r="I12977"/>
      <c r="J12977"/>
      <c r="K12977"/>
    </row>
    <row r="12978" spans="1:11" ht="15">
      <c r="A12978"/>
      <c r="B12978"/>
      <c r="C12978"/>
      <c r="D12978"/>
      <c r="E12978"/>
      <c r="F12978"/>
      <c r="G12978"/>
      <c r="H12978"/>
      <c r="I12978"/>
      <c r="J12978"/>
      <c r="K12978"/>
    </row>
    <row r="12979" spans="1:11" ht="15">
      <c r="A12979"/>
      <c r="B12979"/>
      <c r="C12979"/>
      <c r="D12979"/>
      <c r="E12979"/>
      <c r="F12979"/>
      <c r="G12979"/>
      <c r="H12979"/>
      <c r="I12979"/>
      <c r="J12979"/>
      <c r="K12979"/>
    </row>
    <row r="12980" spans="1:11" ht="15">
      <c r="A12980"/>
      <c r="B12980"/>
      <c r="C12980"/>
      <c r="D12980"/>
      <c r="E12980"/>
      <c r="F12980"/>
      <c r="G12980"/>
      <c r="H12980"/>
      <c r="I12980"/>
      <c r="J12980"/>
      <c r="K12980"/>
    </row>
    <row r="12981" spans="1:11" ht="15">
      <c r="A12981"/>
      <c r="B12981"/>
      <c r="C12981"/>
      <c r="D12981"/>
      <c r="E12981"/>
      <c r="F12981"/>
      <c r="G12981"/>
      <c r="H12981"/>
      <c r="I12981"/>
      <c r="J12981"/>
      <c r="K12981"/>
    </row>
    <row r="12982" spans="1:11" ht="15">
      <c r="A12982"/>
      <c r="B12982"/>
      <c r="C12982"/>
      <c r="D12982"/>
      <c r="E12982"/>
      <c r="F12982"/>
      <c r="G12982"/>
      <c r="H12982"/>
      <c r="I12982"/>
      <c r="J12982"/>
      <c r="K12982"/>
    </row>
    <row r="12983" spans="1:11" ht="15">
      <c r="A12983"/>
      <c r="B12983"/>
      <c r="C12983"/>
      <c r="D12983"/>
      <c r="E12983"/>
      <c r="F12983"/>
      <c r="G12983"/>
      <c r="H12983"/>
      <c r="I12983"/>
      <c r="J12983"/>
      <c r="K12983"/>
    </row>
    <row r="12984" spans="1:11" ht="15">
      <c r="A12984"/>
      <c r="B12984"/>
      <c r="C12984"/>
      <c r="D12984"/>
      <c r="E12984"/>
      <c r="F12984"/>
      <c r="G12984"/>
      <c r="H12984"/>
      <c r="I12984"/>
      <c r="J12984"/>
      <c r="K12984"/>
    </row>
    <row r="12985" spans="1:11" ht="15">
      <c r="A12985"/>
      <c r="B12985"/>
      <c r="C12985"/>
      <c r="D12985"/>
      <c r="E12985"/>
      <c r="F12985"/>
      <c r="G12985"/>
      <c r="H12985"/>
      <c r="I12985"/>
      <c r="J12985"/>
      <c r="K12985"/>
    </row>
    <row r="12986" spans="1:11" ht="15">
      <c r="A12986"/>
      <c r="B12986"/>
      <c r="C12986"/>
      <c r="D12986"/>
      <c r="E12986"/>
      <c r="F12986"/>
      <c r="G12986"/>
      <c r="H12986"/>
      <c r="I12986"/>
      <c r="J12986"/>
      <c r="K12986"/>
    </row>
    <row r="12987" spans="1:11" ht="15">
      <c r="A12987"/>
      <c r="B12987"/>
      <c r="C12987"/>
      <c r="D12987"/>
      <c r="E12987"/>
      <c r="F12987"/>
      <c r="G12987"/>
      <c r="H12987"/>
      <c r="I12987"/>
      <c r="J12987"/>
      <c r="K12987"/>
    </row>
    <row r="12988" spans="1:11" ht="15">
      <c r="A12988"/>
      <c r="B12988"/>
      <c r="C12988"/>
      <c r="D12988"/>
      <c r="E12988"/>
      <c r="F12988"/>
      <c r="G12988"/>
      <c r="H12988"/>
      <c r="I12988"/>
      <c r="J12988"/>
      <c r="K12988"/>
    </row>
    <row r="12989" spans="1:11" ht="15">
      <c r="A12989"/>
      <c r="B12989"/>
      <c r="C12989"/>
      <c r="D12989"/>
      <c r="E12989"/>
      <c r="F12989"/>
      <c r="G12989"/>
      <c r="H12989"/>
      <c r="I12989"/>
      <c r="J12989"/>
      <c r="K12989"/>
    </row>
    <row r="12990" spans="1:11" ht="15">
      <c r="A12990"/>
      <c r="B12990"/>
      <c r="C12990"/>
      <c r="D12990"/>
      <c r="E12990"/>
      <c r="F12990"/>
      <c r="G12990"/>
      <c r="H12990"/>
      <c r="I12990"/>
      <c r="J12990"/>
      <c r="K12990"/>
    </row>
    <row r="12991" spans="1:11" ht="15">
      <c r="A12991"/>
      <c r="B12991"/>
      <c r="C12991"/>
      <c r="D12991"/>
      <c r="E12991"/>
      <c r="F12991"/>
      <c r="G12991"/>
      <c r="H12991"/>
      <c r="I12991"/>
      <c r="J12991"/>
      <c r="K12991"/>
    </row>
    <row r="12992" spans="1:11" ht="15">
      <c r="A12992"/>
      <c r="B12992"/>
      <c r="C12992"/>
      <c r="D12992"/>
      <c r="E12992"/>
      <c r="F12992"/>
      <c r="G12992"/>
      <c r="H12992"/>
      <c r="I12992"/>
      <c r="J12992"/>
      <c r="K12992"/>
    </row>
    <row r="12993" spans="1:11" ht="15">
      <c r="A12993"/>
      <c r="B12993"/>
      <c r="C12993"/>
      <c r="D12993"/>
      <c r="E12993"/>
      <c r="F12993"/>
      <c r="G12993"/>
      <c r="H12993"/>
      <c r="I12993"/>
      <c r="J12993"/>
      <c r="K12993"/>
    </row>
    <row r="12994" spans="1:11" ht="15">
      <c r="A12994"/>
      <c r="B12994"/>
      <c r="C12994"/>
      <c r="D12994"/>
      <c r="E12994"/>
      <c r="F12994"/>
      <c r="G12994"/>
      <c r="H12994"/>
      <c r="I12994"/>
      <c r="J12994"/>
      <c r="K12994"/>
    </row>
    <row r="12995" spans="1:11" ht="15">
      <c r="A12995"/>
      <c r="B12995"/>
      <c r="C12995"/>
      <c r="D12995"/>
      <c r="E12995"/>
      <c r="F12995"/>
      <c r="G12995"/>
      <c r="H12995"/>
      <c r="I12995"/>
      <c r="J12995"/>
      <c r="K12995"/>
    </row>
    <row r="12996" spans="1:11" ht="15">
      <c r="A12996"/>
      <c r="B12996"/>
      <c r="C12996"/>
      <c r="D12996"/>
      <c r="E12996"/>
      <c r="F12996"/>
      <c r="G12996"/>
      <c r="H12996"/>
      <c r="I12996"/>
      <c r="J12996"/>
      <c r="K12996"/>
    </row>
    <row r="12997" spans="1:11" ht="15">
      <c r="A12997"/>
      <c r="B12997"/>
      <c r="C12997"/>
      <c r="D12997"/>
      <c r="E12997"/>
      <c r="F12997"/>
      <c r="G12997"/>
      <c r="H12997"/>
      <c r="I12997"/>
      <c r="J12997"/>
      <c r="K12997"/>
    </row>
    <row r="12998" spans="1:11" ht="15">
      <c r="A12998"/>
      <c r="B12998"/>
      <c r="C12998"/>
      <c r="D12998"/>
      <c r="E12998"/>
      <c r="F12998"/>
      <c r="G12998"/>
      <c r="H12998"/>
      <c r="I12998"/>
      <c r="J12998"/>
      <c r="K12998"/>
    </row>
    <row r="12999" spans="1:11" ht="15">
      <c r="A12999"/>
      <c r="B12999"/>
      <c r="C12999"/>
      <c r="D12999"/>
      <c r="E12999"/>
      <c r="F12999"/>
      <c r="G12999"/>
      <c r="H12999"/>
      <c r="I12999"/>
      <c r="J12999"/>
      <c r="K12999"/>
    </row>
    <row r="13000" spans="1:11" ht="15">
      <c r="A13000"/>
      <c r="B13000"/>
      <c r="C13000"/>
      <c r="D13000"/>
      <c r="E13000"/>
      <c r="F13000"/>
      <c r="G13000"/>
      <c r="H13000"/>
      <c r="I13000"/>
      <c r="J13000"/>
      <c r="K13000"/>
    </row>
    <row r="13001" spans="1:11" ht="15">
      <c r="A13001"/>
      <c r="B13001"/>
      <c r="C13001"/>
      <c r="D13001"/>
      <c r="E13001"/>
      <c r="F13001"/>
      <c r="G13001"/>
      <c r="H13001"/>
      <c r="I13001"/>
      <c r="J13001"/>
      <c r="K13001"/>
    </row>
    <row r="13002" spans="1:11" ht="15">
      <c r="A13002"/>
      <c r="B13002"/>
      <c r="C13002"/>
      <c r="D13002"/>
      <c r="E13002"/>
      <c r="F13002"/>
      <c r="G13002"/>
      <c r="H13002"/>
      <c r="I13002"/>
      <c r="J13002"/>
      <c r="K13002"/>
    </row>
    <row r="13003" spans="1:11" ht="15">
      <c r="A13003"/>
      <c r="B13003"/>
      <c r="C13003"/>
      <c r="D13003"/>
      <c r="E13003"/>
      <c r="F13003"/>
      <c r="G13003"/>
      <c r="H13003"/>
      <c r="I13003"/>
      <c r="J13003"/>
      <c r="K13003"/>
    </row>
    <row r="13004" spans="1:11" ht="15">
      <c r="A13004"/>
      <c r="B13004"/>
      <c r="C13004"/>
      <c r="D13004"/>
      <c r="E13004"/>
      <c r="F13004"/>
      <c r="G13004"/>
      <c r="H13004"/>
      <c r="I13004"/>
      <c r="J13004"/>
      <c r="K13004"/>
    </row>
    <row r="13005" spans="1:11" ht="15">
      <c r="A13005"/>
      <c r="B13005"/>
      <c r="C13005"/>
      <c r="D13005"/>
      <c r="E13005"/>
      <c r="F13005"/>
      <c r="G13005"/>
      <c r="H13005"/>
      <c r="I13005"/>
      <c r="J13005"/>
      <c r="K13005"/>
    </row>
    <row r="13006" spans="1:11" ht="15">
      <c r="A13006"/>
      <c r="B13006"/>
      <c r="C13006"/>
      <c r="D13006"/>
      <c r="E13006"/>
      <c r="F13006"/>
      <c r="G13006"/>
      <c r="H13006"/>
      <c r="I13006"/>
      <c r="J13006"/>
      <c r="K13006"/>
    </row>
    <row r="13007" spans="1:11" ht="15">
      <c r="A13007"/>
      <c r="B13007"/>
      <c r="C13007"/>
      <c r="D13007"/>
      <c r="E13007"/>
      <c r="F13007"/>
      <c r="G13007"/>
      <c r="H13007"/>
      <c r="I13007"/>
      <c r="J13007"/>
      <c r="K13007"/>
    </row>
    <row r="13008" spans="1:11" ht="15">
      <c r="A13008"/>
      <c r="B13008"/>
      <c r="C13008"/>
      <c r="D13008"/>
      <c r="E13008"/>
      <c r="F13008"/>
      <c r="G13008"/>
      <c r="H13008"/>
      <c r="I13008"/>
      <c r="J13008"/>
      <c r="K13008"/>
    </row>
    <row r="13009" spans="1:11" ht="15">
      <c r="A13009"/>
      <c r="B13009"/>
      <c r="C13009"/>
      <c r="D13009"/>
      <c r="E13009"/>
      <c r="F13009"/>
      <c r="G13009"/>
      <c r="H13009"/>
      <c r="I13009"/>
      <c r="J13009"/>
      <c r="K13009"/>
    </row>
    <row r="13010" spans="1:11" ht="15">
      <c r="A13010"/>
      <c r="B13010"/>
      <c r="C13010"/>
      <c r="D13010"/>
      <c r="E13010"/>
      <c r="F13010"/>
      <c r="G13010"/>
      <c r="H13010"/>
      <c r="I13010"/>
      <c r="J13010"/>
      <c r="K13010"/>
    </row>
    <row r="13011" spans="1:11" ht="15">
      <c r="A13011"/>
      <c r="B13011"/>
      <c r="C13011"/>
      <c r="D13011"/>
      <c r="E13011"/>
      <c r="F13011"/>
      <c r="G13011"/>
      <c r="H13011"/>
      <c r="I13011"/>
      <c r="J13011"/>
      <c r="K13011"/>
    </row>
    <row r="13012" spans="1:11" ht="15">
      <c r="A13012"/>
      <c r="B13012"/>
      <c r="C13012"/>
      <c r="D13012"/>
      <c r="E13012"/>
      <c r="F13012"/>
      <c r="G13012"/>
      <c r="H13012"/>
      <c r="I13012"/>
      <c r="J13012"/>
      <c r="K13012"/>
    </row>
    <row r="13013" spans="1:11" ht="15">
      <c r="A13013"/>
      <c r="B13013"/>
      <c r="C13013"/>
      <c r="D13013"/>
      <c r="E13013"/>
      <c r="F13013"/>
      <c r="G13013"/>
      <c r="H13013"/>
      <c r="I13013"/>
      <c r="J13013"/>
      <c r="K13013"/>
    </row>
    <row r="13014" spans="1:11" ht="15">
      <c r="A13014"/>
      <c r="B13014"/>
      <c r="C13014"/>
      <c r="D13014"/>
      <c r="E13014"/>
      <c r="F13014"/>
      <c r="G13014"/>
      <c r="H13014"/>
      <c r="I13014"/>
      <c r="J13014"/>
      <c r="K13014"/>
    </row>
    <row r="13015" spans="1:11" ht="15">
      <c r="A13015"/>
      <c r="B13015"/>
      <c r="C13015"/>
      <c r="D13015"/>
      <c r="E13015"/>
      <c r="F13015"/>
      <c r="G13015"/>
      <c r="H13015"/>
      <c r="I13015"/>
      <c r="J13015"/>
      <c r="K13015"/>
    </row>
    <row r="13016" spans="1:11" ht="15">
      <c r="A13016"/>
      <c r="B13016"/>
      <c r="C13016"/>
      <c r="D13016"/>
      <c r="E13016"/>
      <c r="F13016"/>
      <c r="G13016"/>
      <c r="H13016"/>
      <c r="I13016"/>
      <c r="J13016"/>
      <c r="K13016"/>
    </row>
    <row r="13017" spans="1:11" ht="15">
      <c r="A13017"/>
      <c r="B13017"/>
      <c r="C13017"/>
      <c r="D13017"/>
      <c r="E13017"/>
      <c r="F13017"/>
      <c r="G13017"/>
      <c r="H13017"/>
      <c r="I13017"/>
      <c r="J13017"/>
      <c r="K13017"/>
    </row>
    <row r="13018" spans="1:11" ht="15">
      <c r="A13018"/>
      <c r="B13018"/>
      <c r="C13018"/>
      <c r="D13018"/>
      <c r="E13018"/>
      <c r="F13018"/>
      <c r="G13018"/>
      <c r="H13018"/>
      <c r="I13018"/>
      <c r="J13018"/>
      <c r="K13018"/>
    </row>
    <row r="13019" spans="1:11" ht="15">
      <c r="A13019"/>
      <c r="B13019"/>
      <c r="C13019"/>
      <c r="D13019"/>
      <c r="E13019"/>
      <c r="F13019"/>
      <c r="G13019"/>
      <c r="H13019"/>
      <c r="I13019"/>
      <c r="J13019"/>
      <c r="K13019"/>
    </row>
    <row r="13020" spans="1:11" ht="15">
      <c r="A13020"/>
      <c r="B13020"/>
      <c r="C13020"/>
      <c r="D13020"/>
      <c r="E13020"/>
      <c r="F13020"/>
      <c r="G13020"/>
      <c r="H13020"/>
      <c r="I13020"/>
      <c r="J13020"/>
      <c r="K13020"/>
    </row>
    <row r="13021" spans="1:11" ht="15">
      <c r="A13021"/>
      <c r="B13021"/>
      <c r="C13021"/>
      <c r="D13021"/>
      <c r="E13021"/>
      <c r="F13021"/>
      <c r="G13021"/>
      <c r="H13021"/>
      <c r="I13021"/>
      <c r="J13021"/>
      <c r="K13021"/>
    </row>
    <row r="13022" spans="1:11" ht="15">
      <c r="A13022"/>
      <c r="B13022"/>
      <c r="C13022"/>
      <c r="D13022"/>
      <c r="E13022"/>
      <c r="F13022"/>
      <c r="G13022"/>
      <c r="H13022"/>
      <c r="I13022"/>
      <c r="J13022"/>
      <c r="K13022"/>
    </row>
    <row r="13023" spans="1:11" ht="15">
      <c r="A13023"/>
      <c r="B13023"/>
      <c r="C13023"/>
      <c r="D13023"/>
      <c r="E13023"/>
      <c r="F13023"/>
      <c r="G13023"/>
      <c r="H13023"/>
      <c r="I13023"/>
      <c r="J13023"/>
      <c r="K13023"/>
    </row>
    <row r="13024" spans="1:11" ht="15">
      <c r="A13024"/>
      <c r="B13024"/>
      <c r="C13024"/>
      <c r="D13024"/>
      <c r="E13024"/>
      <c r="F13024"/>
      <c r="G13024"/>
      <c r="H13024"/>
      <c r="I13024"/>
      <c r="J13024"/>
      <c r="K13024"/>
    </row>
    <row r="13025" spans="1:11" ht="15">
      <c r="A13025"/>
      <c r="B13025"/>
      <c r="C13025"/>
      <c r="D13025"/>
      <c r="E13025"/>
      <c r="F13025"/>
      <c r="G13025"/>
      <c r="H13025"/>
      <c r="I13025"/>
      <c r="J13025"/>
      <c r="K13025"/>
    </row>
    <row r="13026" spans="1:11" ht="15">
      <c r="A13026"/>
      <c r="B13026"/>
      <c r="C13026"/>
      <c r="D13026"/>
      <c r="E13026"/>
      <c r="F13026"/>
      <c r="G13026"/>
      <c r="H13026"/>
      <c r="I13026"/>
      <c r="J13026"/>
      <c r="K13026"/>
    </row>
    <row r="13027" spans="1:11" ht="15">
      <c r="A13027"/>
      <c r="B13027"/>
      <c r="C13027"/>
      <c r="D13027"/>
      <c r="E13027"/>
      <c r="F13027"/>
      <c r="G13027"/>
      <c r="H13027"/>
      <c r="I13027"/>
      <c r="J13027"/>
      <c r="K13027"/>
    </row>
    <row r="13028" spans="1:11" ht="15">
      <c r="A13028"/>
      <c r="B13028"/>
      <c r="C13028"/>
      <c r="D13028"/>
      <c r="E13028"/>
      <c r="F13028"/>
      <c r="G13028"/>
      <c r="H13028"/>
      <c r="I13028"/>
      <c r="J13028"/>
      <c r="K13028"/>
    </row>
    <row r="13029" spans="1:11" ht="15">
      <c r="A13029"/>
      <c r="B13029"/>
      <c r="C13029"/>
      <c r="D13029"/>
      <c r="E13029"/>
      <c r="F13029"/>
      <c r="G13029"/>
      <c r="H13029"/>
      <c r="I13029"/>
      <c r="J13029"/>
      <c r="K13029"/>
    </row>
    <row r="13030" spans="1:11" ht="15">
      <c r="A13030"/>
      <c r="B13030"/>
      <c r="C13030"/>
      <c r="D13030"/>
      <c r="E13030"/>
      <c r="F13030"/>
      <c r="G13030"/>
      <c r="H13030"/>
      <c r="I13030"/>
      <c r="J13030"/>
      <c r="K13030"/>
    </row>
    <row r="13031" spans="1:11" ht="15">
      <c r="A13031"/>
      <c r="B13031"/>
      <c r="C13031"/>
      <c r="D13031"/>
      <c r="E13031"/>
      <c r="F13031"/>
      <c r="G13031"/>
      <c r="H13031"/>
      <c r="I13031"/>
      <c r="J13031"/>
      <c r="K13031"/>
    </row>
    <row r="13032" spans="1:11" ht="15">
      <c r="A13032"/>
      <c r="B13032"/>
      <c r="C13032"/>
      <c r="D13032"/>
      <c r="E13032"/>
      <c r="F13032"/>
      <c r="G13032"/>
      <c r="H13032"/>
      <c r="I13032"/>
      <c r="J13032"/>
      <c r="K13032"/>
    </row>
    <row r="13033" spans="1:11" ht="15">
      <c r="A13033"/>
      <c r="B13033"/>
      <c r="C13033"/>
      <c r="D13033"/>
      <c r="E13033"/>
      <c r="F13033"/>
      <c r="G13033"/>
      <c r="H13033"/>
      <c r="I13033"/>
      <c r="J13033"/>
      <c r="K13033"/>
    </row>
    <row r="13034" spans="1:11" ht="15">
      <c r="A13034"/>
      <c r="B13034"/>
      <c r="C13034"/>
      <c r="D13034"/>
      <c r="E13034"/>
      <c r="F13034"/>
      <c r="G13034"/>
      <c r="H13034"/>
      <c r="I13034"/>
      <c r="J13034"/>
      <c r="K13034"/>
    </row>
    <row r="13035" spans="1:11" ht="15">
      <c r="A13035"/>
      <c r="B13035"/>
      <c r="C13035"/>
      <c r="D13035"/>
      <c r="E13035"/>
      <c r="F13035"/>
      <c r="G13035"/>
      <c r="H13035"/>
      <c r="I13035"/>
      <c r="J13035"/>
      <c r="K13035"/>
    </row>
    <row r="13036" spans="1:11" ht="15">
      <c r="A13036"/>
      <c r="B13036"/>
      <c r="C13036"/>
      <c r="D13036"/>
      <c r="E13036"/>
      <c r="F13036"/>
      <c r="G13036"/>
      <c r="H13036"/>
      <c r="I13036"/>
      <c r="J13036"/>
      <c r="K13036"/>
    </row>
    <row r="13037" spans="1:11" ht="15">
      <c r="A13037"/>
      <c r="B13037"/>
      <c r="C13037"/>
      <c r="D13037"/>
      <c r="E13037"/>
      <c r="F13037"/>
      <c r="G13037"/>
      <c r="H13037"/>
      <c r="I13037"/>
      <c r="J13037"/>
      <c r="K13037"/>
    </row>
    <row r="13038" spans="1:11" ht="15">
      <c r="A13038"/>
      <c r="B13038"/>
      <c r="C13038"/>
      <c r="D13038"/>
      <c r="E13038"/>
      <c r="F13038"/>
      <c r="G13038"/>
      <c r="H13038"/>
      <c r="I13038"/>
      <c r="J13038"/>
      <c r="K13038"/>
    </row>
    <row r="13039" spans="1:11" ht="15">
      <c r="A13039"/>
      <c r="B13039"/>
      <c r="C13039"/>
      <c r="D13039"/>
      <c r="E13039"/>
      <c r="F13039"/>
      <c r="G13039"/>
      <c r="H13039"/>
      <c r="I13039"/>
      <c r="J13039"/>
      <c r="K13039"/>
    </row>
    <row r="13040" spans="1:11" ht="15">
      <c r="A13040"/>
      <c r="B13040"/>
      <c r="C13040"/>
      <c r="D13040"/>
      <c r="E13040"/>
      <c r="F13040"/>
      <c r="G13040"/>
      <c r="H13040"/>
      <c r="I13040"/>
      <c r="J13040"/>
      <c r="K13040"/>
    </row>
    <row r="13041" spans="1:11" ht="15">
      <c r="A13041"/>
      <c r="B13041"/>
      <c r="C13041"/>
      <c r="D13041"/>
      <c r="E13041"/>
      <c r="F13041"/>
      <c r="G13041"/>
      <c r="H13041"/>
      <c r="I13041"/>
      <c r="J13041"/>
      <c r="K13041"/>
    </row>
    <row r="13042" spans="1:11" ht="15">
      <c r="A13042"/>
      <c r="B13042"/>
      <c r="C13042"/>
      <c r="D13042"/>
      <c r="E13042"/>
      <c r="F13042"/>
      <c r="G13042"/>
      <c r="H13042"/>
      <c r="I13042"/>
      <c r="J13042"/>
      <c r="K13042"/>
    </row>
    <row r="13043" spans="1:11" ht="15">
      <c r="A13043"/>
      <c r="B13043"/>
      <c r="C13043"/>
      <c r="D13043"/>
      <c r="E13043"/>
      <c r="F13043"/>
      <c r="G13043"/>
      <c r="H13043"/>
      <c r="I13043"/>
      <c r="J13043"/>
      <c r="K13043"/>
    </row>
    <row r="13044" spans="1:11" ht="15">
      <c r="A13044"/>
      <c r="B13044"/>
      <c r="C13044"/>
      <c r="D13044"/>
      <c r="E13044"/>
      <c r="F13044"/>
      <c r="G13044"/>
      <c r="H13044"/>
      <c r="I13044"/>
      <c r="J13044"/>
      <c r="K13044"/>
    </row>
    <row r="13045" spans="1:11" ht="15">
      <c r="A13045"/>
      <c r="B13045"/>
      <c r="C13045"/>
      <c r="D13045"/>
      <c r="E13045"/>
      <c r="F13045"/>
      <c r="G13045"/>
      <c r="H13045"/>
      <c r="I13045"/>
      <c r="J13045"/>
      <c r="K13045"/>
    </row>
    <row r="13046" spans="1:11" ht="15">
      <c r="A13046"/>
      <c r="B13046"/>
      <c r="C13046"/>
      <c r="D13046"/>
      <c r="E13046"/>
      <c r="F13046"/>
      <c r="G13046"/>
      <c r="H13046"/>
      <c r="I13046"/>
      <c r="J13046"/>
      <c r="K13046"/>
    </row>
    <row r="13047" spans="1:11" ht="15">
      <c r="A13047"/>
      <c r="B13047"/>
      <c r="C13047"/>
      <c r="D13047"/>
      <c r="E13047"/>
      <c r="F13047"/>
      <c r="G13047"/>
      <c r="H13047"/>
      <c r="I13047"/>
      <c r="J13047"/>
      <c r="K13047"/>
    </row>
    <row r="13048" spans="1:11" ht="15">
      <c r="A13048"/>
      <c r="B13048"/>
      <c r="C13048"/>
      <c r="D13048"/>
      <c r="E13048"/>
      <c r="F13048"/>
      <c r="G13048"/>
      <c r="H13048"/>
      <c r="I13048"/>
      <c r="J13048"/>
      <c r="K13048"/>
    </row>
    <row r="13049" spans="1:11" ht="15">
      <c r="A13049"/>
      <c r="B13049"/>
      <c r="C13049"/>
      <c r="D13049"/>
      <c r="E13049"/>
      <c r="F13049"/>
      <c r="G13049"/>
      <c r="H13049"/>
      <c r="I13049"/>
      <c r="J13049"/>
      <c r="K13049"/>
    </row>
    <row r="13050" spans="1:11" ht="15">
      <c r="A13050"/>
      <c r="B13050"/>
      <c r="C13050"/>
      <c r="D13050"/>
      <c r="E13050"/>
      <c r="F13050"/>
      <c r="G13050"/>
      <c r="H13050"/>
      <c r="I13050"/>
      <c r="J13050"/>
      <c r="K13050"/>
    </row>
    <row r="13051" spans="1:11" ht="15">
      <c r="A13051"/>
      <c r="B13051"/>
      <c r="C13051"/>
      <c r="D13051"/>
      <c r="E13051"/>
      <c r="F13051"/>
      <c r="G13051"/>
      <c r="H13051"/>
      <c r="I13051"/>
      <c r="J13051"/>
      <c r="K13051"/>
    </row>
    <row r="13052" spans="1:11" ht="15">
      <c r="A13052"/>
      <c r="B13052"/>
      <c r="C13052"/>
      <c r="D13052"/>
      <c r="E13052"/>
      <c r="F13052"/>
      <c r="G13052"/>
      <c r="H13052"/>
      <c r="I13052"/>
      <c r="J13052"/>
      <c r="K13052"/>
    </row>
    <row r="13053" spans="1:11" ht="15">
      <c r="A13053"/>
      <c r="B13053"/>
      <c r="C13053"/>
      <c r="D13053"/>
      <c r="E13053"/>
      <c r="F13053"/>
      <c r="G13053"/>
      <c r="H13053"/>
      <c r="I13053"/>
      <c r="J13053"/>
      <c r="K13053"/>
    </row>
    <row r="13054" spans="1:11" ht="15">
      <c r="A13054"/>
      <c r="B13054"/>
      <c r="C13054"/>
      <c r="D13054"/>
      <c r="E13054"/>
      <c r="F13054"/>
      <c r="G13054"/>
      <c r="H13054"/>
      <c r="I13054"/>
      <c r="J13054"/>
      <c r="K13054"/>
    </row>
    <row r="13055" spans="1:11" ht="15">
      <c r="A13055"/>
      <c r="B13055"/>
      <c r="C13055"/>
      <c r="D13055"/>
      <c r="E13055"/>
      <c r="F13055"/>
      <c r="G13055"/>
      <c r="H13055"/>
      <c r="I13055"/>
      <c r="J13055"/>
      <c r="K13055"/>
    </row>
    <row r="13056" spans="1:11" ht="15">
      <c r="A13056"/>
      <c r="B13056"/>
      <c r="C13056"/>
      <c r="D13056"/>
      <c r="E13056"/>
      <c r="F13056"/>
      <c r="G13056"/>
      <c r="H13056"/>
      <c r="I13056"/>
      <c r="J13056"/>
      <c r="K13056"/>
    </row>
    <row r="13057" spans="1:11" ht="15">
      <c r="A13057"/>
      <c r="B13057"/>
      <c r="C13057"/>
      <c r="D13057"/>
      <c r="E13057"/>
      <c r="F13057"/>
      <c r="G13057"/>
      <c r="H13057"/>
      <c r="I13057"/>
      <c r="J13057"/>
      <c r="K13057"/>
    </row>
    <row r="13058" spans="1:11" ht="15">
      <c r="A13058"/>
      <c r="B13058"/>
      <c r="C13058"/>
      <c r="D13058"/>
      <c r="E13058"/>
      <c r="F13058"/>
      <c r="G13058"/>
      <c r="H13058"/>
      <c r="I13058"/>
      <c r="J13058"/>
      <c r="K13058"/>
    </row>
    <row r="13059" spans="1:11" ht="15">
      <c r="A13059"/>
      <c r="B13059"/>
      <c r="C13059"/>
      <c r="D13059"/>
      <c r="E13059"/>
      <c r="F13059"/>
      <c r="G13059"/>
      <c r="H13059"/>
      <c r="I13059"/>
      <c r="J13059"/>
      <c r="K13059"/>
    </row>
    <row r="13060" spans="1:11" ht="15">
      <c r="A13060"/>
      <c r="B13060"/>
      <c r="C13060"/>
      <c r="D13060"/>
      <c r="E13060"/>
      <c r="F13060"/>
      <c r="G13060"/>
      <c r="H13060"/>
      <c r="I13060"/>
      <c r="J13060"/>
      <c r="K13060"/>
    </row>
    <row r="13061" spans="1:11" ht="15">
      <c r="A13061"/>
      <c r="B13061"/>
      <c r="C13061"/>
      <c r="D13061"/>
      <c r="E13061"/>
      <c r="F13061"/>
      <c r="G13061"/>
      <c r="H13061"/>
      <c r="I13061"/>
      <c r="J13061"/>
      <c r="K13061"/>
    </row>
    <row r="13062" spans="1:11" ht="15">
      <c r="A13062"/>
      <c r="B13062"/>
      <c r="C13062"/>
      <c r="D13062"/>
      <c r="E13062"/>
      <c r="F13062"/>
      <c r="G13062"/>
      <c r="H13062"/>
      <c r="I13062"/>
      <c r="J13062"/>
      <c r="K13062"/>
    </row>
    <row r="13063" spans="1:11" ht="15">
      <c r="A13063"/>
      <c r="B13063"/>
      <c r="C13063"/>
      <c r="D13063"/>
      <c r="E13063"/>
      <c r="F13063"/>
      <c r="G13063"/>
      <c r="H13063"/>
      <c r="I13063"/>
      <c r="J13063"/>
      <c r="K13063"/>
    </row>
    <row r="13064" spans="1:11" ht="15">
      <c r="A13064"/>
      <c r="B13064"/>
      <c r="C13064"/>
      <c r="D13064"/>
      <c r="E13064"/>
      <c r="F13064"/>
      <c r="G13064"/>
      <c r="H13064"/>
      <c r="I13064"/>
      <c r="J13064"/>
      <c r="K13064"/>
    </row>
    <row r="13065" spans="1:11" ht="15">
      <c r="A13065"/>
      <c r="B13065"/>
      <c r="C13065"/>
      <c r="D13065"/>
      <c r="E13065"/>
      <c r="F13065"/>
      <c r="G13065"/>
      <c r="H13065"/>
      <c r="I13065"/>
      <c r="J13065"/>
      <c r="K13065"/>
    </row>
    <row r="13066" spans="1:11" ht="15">
      <c r="A13066"/>
      <c r="B13066"/>
      <c r="C13066"/>
      <c r="D13066"/>
      <c r="E13066"/>
      <c r="F13066"/>
      <c r="G13066"/>
      <c r="H13066"/>
      <c r="I13066"/>
      <c r="J13066"/>
      <c r="K13066"/>
    </row>
    <row r="13067" spans="1:11" ht="15">
      <c r="A13067"/>
      <c r="B13067"/>
      <c r="C13067"/>
      <c r="D13067"/>
      <c r="E13067"/>
      <c r="F13067"/>
      <c r="G13067"/>
      <c r="H13067"/>
      <c r="I13067"/>
      <c r="J13067"/>
      <c r="K13067"/>
    </row>
    <row r="13068" spans="1:11" ht="15">
      <c r="A13068"/>
      <c r="B13068"/>
      <c r="C13068"/>
      <c r="D13068"/>
      <c r="E13068"/>
      <c r="F13068"/>
      <c r="G13068"/>
      <c r="H13068"/>
      <c r="I13068"/>
      <c r="J13068"/>
      <c r="K13068"/>
    </row>
    <row r="13069" spans="1:11" ht="15">
      <c r="A13069"/>
      <c r="B13069"/>
      <c r="C13069"/>
      <c r="D13069"/>
      <c r="E13069"/>
      <c r="F13069"/>
      <c r="G13069"/>
      <c r="H13069"/>
      <c r="I13069"/>
      <c r="J13069"/>
      <c r="K13069"/>
    </row>
    <row r="13070" spans="1:11" ht="15">
      <c r="A13070"/>
      <c r="B13070"/>
      <c r="C13070"/>
      <c r="D13070"/>
      <c r="E13070"/>
      <c r="F13070"/>
      <c r="G13070"/>
      <c r="H13070"/>
      <c r="I13070"/>
      <c r="J13070"/>
      <c r="K13070"/>
    </row>
    <row r="13071" spans="1:11" ht="15">
      <c r="A13071"/>
      <c r="B13071"/>
      <c r="C13071"/>
      <c r="D13071"/>
      <c r="E13071"/>
      <c r="F13071"/>
      <c r="G13071"/>
      <c r="H13071"/>
      <c r="I13071"/>
      <c r="J13071"/>
      <c r="K13071"/>
    </row>
    <row r="13072" spans="1:11" ht="15">
      <c r="A13072"/>
      <c r="B13072"/>
      <c r="C13072"/>
      <c r="D13072"/>
      <c r="E13072"/>
      <c r="F13072"/>
      <c r="G13072"/>
      <c r="H13072"/>
      <c r="I13072"/>
      <c r="J13072"/>
      <c r="K13072"/>
    </row>
    <row r="13073" spans="1:11" ht="15">
      <c r="A13073"/>
      <c r="B13073"/>
      <c r="C13073"/>
      <c r="D13073"/>
      <c r="E13073"/>
      <c r="F13073"/>
      <c r="G13073"/>
      <c r="H13073"/>
      <c r="I13073"/>
      <c r="J13073"/>
      <c r="K13073"/>
    </row>
    <row r="13074" spans="1:11" ht="15">
      <c r="A13074"/>
      <c r="B13074"/>
      <c r="C13074"/>
      <c r="D13074"/>
      <c r="E13074"/>
      <c r="F13074"/>
      <c r="G13074"/>
      <c r="H13074"/>
      <c r="I13074"/>
      <c r="J13074"/>
      <c r="K13074"/>
    </row>
    <row r="13075" spans="1:11" ht="15">
      <c r="A13075"/>
      <c r="B13075"/>
      <c r="C13075"/>
      <c r="D13075"/>
      <c r="E13075"/>
      <c r="F13075"/>
      <c r="G13075"/>
      <c r="H13075"/>
      <c r="I13075"/>
      <c r="J13075"/>
      <c r="K13075"/>
    </row>
    <row r="13076" spans="1:11" ht="15">
      <c r="A13076"/>
      <c r="B13076"/>
      <c r="C13076"/>
      <c r="D13076"/>
      <c r="E13076"/>
      <c r="F13076"/>
      <c r="G13076"/>
      <c r="H13076"/>
      <c r="I13076"/>
      <c r="J13076"/>
      <c r="K13076"/>
    </row>
    <row r="13077" spans="1:11" ht="15">
      <c r="A13077"/>
      <c r="B13077"/>
      <c r="C13077"/>
      <c r="D13077"/>
      <c r="E13077"/>
      <c r="F13077"/>
      <c r="G13077"/>
      <c r="H13077"/>
      <c r="I13077"/>
      <c r="J13077"/>
      <c r="K13077"/>
    </row>
    <row r="13078" spans="1:11" ht="15">
      <c r="A13078"/>
      <c r="B13078"/>
      <c r="C13078"/>
      <c r="D13078"/>
      <c r="E13078"/>
      <c r="F13078"/>
      <c r="G13078"/>
      <c r="H13078"/>
      <c r="I13078"/>
      <c r="J13078"/>
      <c r="K13078"/>
    </row>
    <row r="13079" spans="1:11" ht="15">
      <c r="A13079"/>
      <c r="B13079"/>
      <c r="C13079"/>
      <c r="D13079"/>
      <c r="E13079"/>
      <c r="F13079"/>
      <c r="G13079"/>
      <c r="H13079"/>
      <c r="I13079"/>
      <c r="J13079"/>
      <c r="K13079"/>
    </row>
    <row r="13080" spans="1:11" ht="15">
      <c r="A13080"/>
      <c r="B13080"/>
      <c r="C13080"/>
      <c r="D13080"/>
      <c r="E13080"/>
      <c r="F13080"/>
      <c r="G13080"/>
      <c r="H13080"/>
      <c r="I13080"/>
      <c r="J13080"/>
      <c r="K13080"/>
    </row>
    <row r="13081" spans="1:11" ht="15">
      <c r="A13081"/>
      <c r="B13081"/>
      <c r="C13081"/>
      <c r="D13081"/>
      <c r="E13081"/>
      <c r="F13081"/>
      <c r="G13081"/>
      <c r="H13081"/>
      <c r="I13081"/>
      <c r="J13081"/>
      <c r="K13081"/>
    </row>
    <row r="13082" spans="1:11" ht="15">
      <c r="A13082"/>
      <c r="B13082"/>
      <c r="C13082"/>
      <c r="D13082"/>
      <c r="E13082"/>
      <c r="F13082"/>
      <c r="G13082"/>
      <c r="H13082"/>
      <c r="I13082"/>
      <c r="J13082"/>
      <c r="K13082"/>
    </row>
    <row r="13083" spans="1:11" ht="15">
      <c r="A13083"/>
      <c r="B13083"/>
      <c r="C13083"/>
      <c r="D13083"/>
      <c r="E13083"/>
      <c r="F13083"/>
      <c r="G13083"/>
      <c r="H13083"/>
      <c r="I13083"/>
      <c r="J13083"/>
      <c r="K13083"/>
    </row>
    <row r="13084" spans="1:11" ht="15">
      <c r="A13084"/>
      <c r="B13084"/>
      <c r="C13084"/>
      <c r="D13084"/>
      <c r="E13084"/>
      <c r="F13084"/>
      <c r="G13084"/>
      <c r="H13084"/>
      <c r="I13084"/>
      <c r="J13084"/>
      <c r="K13084"/>
    </row>
    <row r="13085" spans="1:11" ht="15">
      <c r="A13085"/>
      <c r="B13085"/>
      <c r="C13085"/>
      <c r="D13085"/>
      <c r="E13085"/>
      <c r="F13085"/>
      <c r="G13085"/>
      <c r="H13085"/>
      <c r="I13085"/>
      <c r="J13085"/>
      <c r="K13085"/>
    </row>
    <row r="13086" spans="1:11" ht="15">
      <c r="A13086"/>
      <c r="B13086"/>
      <c r="C13086"/>
      <c r="D13086"/>
      <c r="E13086"/>
      <c r="F13086"/>
      <c r="G13086"/>
      <c r="H13086"/>
      <c r="I13086"/>
      <c r="J13086"/>
      <c r="K13086"/>
    </row>
    <row r="13087" spans="1:11" ht="15">
      <c r="A13087"/>
      <c r="B13087"/>
      <c r="C13087"/>
      <c r="D13087"/>
      <c r="E13087"/>
      <c r="F13087"/>
      <c r="G13087"/>
      <c r="H13087"/>
      <c r="I13087"/>
      <c r="J13087"/>
      <c r="K13087"/>
    </row>
    <row r="13088" spans="1:11" ht="15">
      <c r="A13088"/>
      <c r="B13088"/>
      <c r="C13088"/>
      <c r="D13088"/>
      <c r="E13088"/>
      <c r="F13088"/>
      <c r="G13088"/>
      <c r="H13088"/>
      <c r="I13088"/>
      <c r="J13088"/>
      <c r="K13088"/>
    </row>
    <row r="13089" spans="1:11" ht="15">
      <c r="A13089"/>
      <c r="B13089"/>
      <c r="C13089"/>
      <c r="D13089"/>
      <c r="E13089"/>
      <c r="F13089"/>
      <c r="G13089"/>
      <c r="H13089"/>
      <c r="I13089"/>
      <c r="J13089"/>
      <c r="K13089"/>
    </row>
    <row r="13090" spans="1:11" ht="15">
      <c r="A13090"/>
      <c r="B13090"/>
      <c r="C13090"/>
      <c r="D13090"/>
      <c r="E13090"/>
      <c r="F13090"/>
      <c r="G13090"/>
      <c r="H13090"/>
      <c r="I13090"/>
      <c r="J13090"/>
      <c r="K13090"/>
    </row>
    <row r="13091" spans="1:11" ht="15">
      <c r="A13091"/>
      <c r="B13091"/>
      <c r="C13091"/>
      <c r="D13091"/>
      <c r="E13091"/>
      <c r="F13091"/>
      <c r="G13091"/>
      <c r="H13091"/>
      <c r="I13091"/>
      <c r="J13091"/>
      <c r="K13091"/>
    </row>
    <row r="13092" spans="1:11" ht="15">
      <c r="A13092"/>
      <c r="B13092"/>
      <c r="C13092"/>
      <c r="D13092"/>
      <c r="E13092"/>
      <c r="F13092"/>
      <c r="G13092"/>
      <c r="H13092"/>
      <c r="I13092"/>
      <c r="J13092"/>
      <c r="K13092"/>
    </row>
    <row r="13093" spans="1:11" ht="15">
      <c r="A13093"/>
      <c r="B13093"/>
      <c r="C13093"/>
      <c r="D13093"/>
      <c r="E13093"/>
      <c r="F13093"/>
      <c r="G13093"/>
      <c r="H13093"/>
      <c r="I13093"/>
      <c r="J13093"/>
      <c r="K13093"/>
    </row>
    <row r="13094" spans="1:11" ht="15">
      <c r="A13094"/>
      <c r="B13094"/>
      <c r="C13094"/>
      <c r="D13094"/>
      <c r="E13094"/>
      <c r="F13094"/>
      <c r="G13094"/>
      <c r="H13094"/>
      <c r="I13094"/>
      <c r="J13094"/>
      <c r="K13094"/>
    </row>
    <row r="13095" spans="1:11" ht="15">
      <c r="A13095"/>
      <c r="B13095"/>
      <c r="C13095"/>
      <c r="D13095"/>
      <c r="E13095"/>
      <c r="F13095"/>
      <c r="G13095"/>
      <c r="H13095"/>
      <c r="I13095"/>
      <c r="J13095"/>
      <c r="K13095"/>
    </row>
    <row r="13096" spans="1:11" ht="15">
      <c r="A13096"/>
      <c r="B13096"/>
      <c r="C13096"/>
      <c r="D13096"/>
      <c r="E13096"/>
      <c r="F13096"/>
      <c r="G13096"/>
      <c r="H13096"/>
      <c r="I13096"/>
      <c r="J13096"/>
      <c r="K13096"/>
    </row>
    <row r="13097" spans="1:11" ht="15">
      <c r="A13097"/>
      <c r="B13097"/>
      <c r="C13097"/>
      <c r="D13097"/>
      <c r="E13097"/>
      <c r="F13097"/>
      <c r="G13097"/>
      <c r="H13097"/>
      <c r="I13097"/>
      <c r="J13097"/>
      <c r="K13097"/>
    </row>
    <row r="13098" spans="1:11" ht="15">
      <c r="A13098"/>
      <c r="B13098"/>
      <c r="C13098"/>
      <c r="D13098"/>
      <c r="E13098"/>
      <c r="F13098"/>
      <c r="G13098"/>
      <c r="H13098"/>
      <c r="I13098"/>
      <c r="J13098"/>
      <c r="K13098"/>
    </row>
    <row r="13099" spans="1:11" ht="15">
      <c r="A13099"/>
      <c r="B13099"/>
      <c r="C13099"/>
      <c r="D13099"/>
      <c r="E13099"/>
      <c r="F13099"/>
      <c r="G13099"/>
      <c r="H13099"/>
      <c r="I13099"/>
      <c r="J13099"/>
      <c r="K13099"/>
    </row>
    <row r="13100" spans="1:11" ht="15">
      <c r="A13100"/>
      <c r="B13100"/>
      <c r="C13100"/>
      <c r="D13100"/>
      <c r="E13100"/>
      <c r="F13100"/>
      <c r="G13100"/>
      <c r="H13100"/>
      <c r="I13100"/>
      <c r="J13100"/>
      <c r="K13100"/>
    </row>
    <row r="13101" spans="1:11" ht="15">
      <c r="A13101"/>
      <c r="B13101"/>
      <c r="C13101"/>
      <c r="D13101"/>
      <c r="E13101"/>
      <c r="F13101"/>
      <c r="G13101"/>
      <c r="H13101"/>
      <c r="I13101"/>
      <c r="J13101"/>
      <c r="K13101"/>
    </row>
    <row r="13102" spans="1:11" ht="15">
      <c r="A13102"/>
      <c r="B13102"/>
      <c r="C13102"/>
      <c r="D13102"/>
      <c r="E13102"/>
      <c r="F13102"/>
      <c r="G13102"/>
      <c r="H13102"/>
      <c r="I13102"/>
      <c r="J13102"/>
      <c r="K13102"/>
    </row>
    <row r="13103" spans="1:11" ht="15">
      <c r="A13103"/>
      <c r="B13103"/>
      <c r="C13103"/>
      <c r="D13103"/>
      <c r="E13103"/>
      <c r="F13103"/>
      <c r="G13103"/>
      <c r="H13103"/>
      <c r="I13103"/>
      <c r="J13103"/>
      <c r="K13103"/>
    </row>
    <row r="13104" spans="1:11" ht="15">
      <c r="A13104"/>
      <c r="B13104"/>
      <c r="C13104"/>
      <c r="D13104"/>
      <c r="E13104"/>
      <c r="F13104"/>
      <c r="G13104"/>
      <c r="H13104"/>
      <c r="I13104"/>
      <c r="J13104"/>
      <c r="K13104"/>
    </row>
    <row r="13105" spans="1:11" ht="15">
      <c r="A13105"/>
      <c r="B13105"/>
      <c r="C13105"/>
      <c r="D13105"/>
      <c r="E13105"/>
      <c r="F13105"/>
      <c r="G13105"/>
      <c r="H13105"/>
      <c r="I13105"/>
      <c r="J13105"/>
      <c r="K13105"/>
    </row>
    <row r="13106" spans="1:11" ht="15">
      <c r="A13106"/>
      <c r="B13106"/>
      <c r="C13106"/>
      <c r="D13106"/>
      <c r="E13106"/>
      <c r="F13106"/>
      <c r="G13106"/>
      <c r="H13106"/>
      <c r="I13106"/>
      <c r="J13106"/>
      <c r="K13106"/>
    </row>
    <row r="13107" spans="1:11" ht="15">
      <c r="A13107"/>
      <c r="B13107"/>
      <c r="C13107"/>
      <c r="D13107"/>
      <c r="E13107"/>
      <c r="F13107"/>
      <c r="G13107"/>
      <c r="H13107"/>
      <c r="I13107"/>
      <c r="J13107"/>
      <c r="K13107"/>
    </row>
    <row r="13108" spans="1:11" ht="15">
      <c r="A13108"/>
      <c r="B13108"/>
      <c r="C13108"/>
      <c r="D13108"/>
      <c r="E13108"/>
      <c r="F13108"/>
      <c r="G13108"/>
      <c r="H13108"/>
      <c r="I13108"/>
      <c r="J13108"/>
      <c r="K13108"/>
    </row>
    <row r="13109" spans="1:11" ht="15">
      <c r="A13109"/>
      <c r="B13109"/>
      <c r="C13109"/>
      <c r="D13109"/>
      <c r="E13109"/>
      <c r="F13109"/>
      <c r="G13109"/>
      <c r="H13109"/>
      <c r="I13109"/>
      <c r="J13109"/>
      <c r="K13109"/>
    </row>
    <row r="13110" spans="1:11" ht="15">
      <c r="A13110"/>
      <c r="B13110"/>
      <c r="C13110"/>
      <c r="D13110"/>
      <c r="E13110"/>
      <c r="F13110"/>
      <c r="G13110"/>
      <c r="H13110"/>
      <c r="I13110"/>
      <c r="J13110"/>
      <c r="K13110"/>
    </row>
    <row r="13111" spans="1:11" ht="15">
      <c r="A13111"/>
      <c r="B13111"/>
      <c r="C13111"/>
      <c r="D13111"/>
      <c r="E13111"/>
      <c r="F13111"/>
      <c r="G13111"/>
      <c r="H13111"/>
      <c r="I13111"/>
      <c r="J13111"/>
      <c r="K13111"/>
    </row>
    <row r="13112" spans="1:11" ht="15">
      <c r="A13112"/>
      <c r="B13112"/>
      <c r="C13112"/>
      <c r="D13112"/>
      <c r="E13112"/>
      <c r="F13112"/>
      <c r="G13112"/>
      <c r="H13112"/>
      <c r="I13112"/>
      <c r="J13112"/>
      <c r="K13112"/>
    </row>
    <row r="13113" spans="1:11" ht="15">
      <c r="A13113"/>
      <c r="B13113"/>
      <c r="C13113"/>
      <c r="D13113"/>
      <c r="E13113"/>
      <c r="F13113"/>
      <c r="G13113"/>
      <c r="H13113"/>
      <c r="I13113"/>
      <c r="J13113"/>
      <c r="K13113"/>
    </row>
    <row r="13114" spans="1:11" ht="15">
      <c r="A13114"/>
      <c r="B13114"/>
      <c r="C13114"/>
      <c r="D13114"/>
      <c r="E13114"/>
      <c r="F13114"/>
      <c r="G13114"/>
      <c r="H13114"/>
      <c r="I13114"/>
      <c r="J13114"/>
      <c r="K13114"/>
    </row>
    <row r="13115" spans="1:11" ht="15">
      <c r="A13115"/>
      <c r="B13115"/>
      <c r="C13115"/>
      <c r="D13115"/>
      <c r="E13115"/>
      <c r="F13115"/>
      <c r="G13115"/>
      <c r="H13115"/>
      <c r="I13115"/>
      <c r="J13115"/>
      <c r="K13115"/>
    </row>
    <row r="13116" spans="1:11" ht="15">
      <c r="A13116"/>
      <c r="B13116"/>
      <c r="C13116"/>
      <c r="D13116"/>
      <c r="E13116"/>
      <c r="F13116"/>
      <c r="G13116"/>
      <c r="H13116"/>
      <c r="I13116"/>
      <c r="J13116"/>
      <c r="K13116"/>
    </row>
    <row r="13117" spans="1:11" ht="15">
      <c r="A13117"/>
      <c r="B13117"/>
      <c r="C13117"/>
      <c r="D13117"/>
      <c r="E13117"/>
      <c r="F13117"/>
      <c r="G13117"/>
      <c r="H13117"/>
      <c r="I13117"/>
      <c r="J13117"/>
      <c r="K13117"/>
    </row>
    <row r="13118" spans="1:11" ht="15">
      <c r="A13118"/>
      <c r="B13118"/>
      <c r="C13118"/>
      <c r="D13118"/>
      <c r="E13118"/>
      <c r="F13118"/>
      <c r="G13118"/>
      <c r="H13118"/>
      <c r="I13118"/>
      <c r="J13118"/>
      <c r="K13118"/>
    </row>
    <row r="13119" spans="1:11" ht="15">
      <c r="A13119"/>
      <c r="B13119"/>
      <c r="C13119"/>
      <c r="D13119"/>
      <c r="E13119"/>
      <c r="F13119"/>
      <c r="G13119"/>
      <c r="H13119"/>
      <c r="I13119"/>
      <c r="J13119"/>
      <c r="K13119"/>
    </row>
    <row r="13120" spans="1:11" ht="15">
      <c r="A13120"/>
      <c r="B13120"/>
      <c r="C13120"/>
      <c r="D13120"/>
      <c r="E13120"/>
      <c r="F13120"/>
      <c r="G13120"/>
      <c r="H13120"/>
      <c r="I13120"/>
      <c r="J13120"/>
      <c r="K13120"/>
    </row>
    <row r="13121" spans="1:11" ht="15">
      <c r="A13121"/>
      <c r="B13121"/>
      <c r="C13121"/>
      <c r="D13121"/>
      <c r="E13121"/>
      <c r="F13121"/>
      <c r="G13121"/>
      <c r="H13121"/>
      <c r="I13121"/>
      <c r="J13121"/>
      <c r="K13121"/>
    </row>
    <row r="13122" spans="1:11" ht="15">
      <c r="A13122"/>
      <c r="B13122"/>
      <c r="C13122"/>
      <c r="D13122"/>
      <c r="E13122"/>
      <c r="F13122"/>
      <c r="G13122"/>
      <c r="H13122"/>
      <c r="I13122"/>
      <c r="J13122"/>
      <c r="K13122"/>
    </row>
    <row r="13123" spans="1:11" ht="15">
      <c r="A13123"/>
      <c r="B13123"/>
      <c r="C13123"/>
      <c r="D13123"/>
      <c r="E13123"/>
      <c r="F13123"/>
      <c r="G13123"/>
      <c r="H13123"/>
      <c r="I13123"/>
      <c r="J13123"/>
      <c r="K13123"/>
    </row>
    <row r="13124" spans="1:11" ht="15">
      <c r="A13124"/>
      <c r="B13124"/>
      <c r="C13124"/>
      <c r="D13124"/>
      <c r="E13124"/>
      <c r="F13124"/>
      <c r="G13124"/>
      <c r="H13124"/>
      <c r="I13124"/>
      <c r="J13124"/>
      <c r="K13124"/>
    </row>
    <row r="13125" spans="1:11" ht="15">
      <c r="A13125"/>
      <c r="B13125"/>
      <c r="C13125"/>
      <c r="D13125"/>
      <c r="E13125"/>
      <c r="F13125"/>
      <c r="G13125"/>
      <c r="H13125"/>
      <c r="I13125"/>
      <c r="J13125"/>
      <c r="K13125"/>
    </row>
    <row r="13126" spans="1:11" ht="15">
      <c r="A13126"/>
      <c r="B13126"/>
      <c r="C13126"/>
      <c r="D13126"/>
      <c r="E13126"/>
      <c r="F13126"/>
      <c r="G13126"/>
      <c r="H13126"/>
      <c r="I13126"/>
      <c r="J13126"/>
      <c r="K13126"/>
    </row>
    <row r="13127" spans="1:11" ht="15">
      <c r="A13127"/>
      <c r="B13127"/>
      <c r="C13127"/>
      <c r="D13127"/>
      <c r="E13127"/>
      <c r="F13127"/>
      <c r="G13127"/>
      <c r="H13127"/>
      <c r="I13127"/>
      <c r="J13127"/>
      <c r="K13127"/>
    </row>
    <row r="13128" spans="1:11" ht="15">
      <c r="A13128"/>
      <c r="B13128"/>
      <c r="C13128"/>
      <c r="D13128"/>
      <c r="E13128"/>
      <c r="F13128"/>
      <c r="G13128"/>
      <c r="H13128"/>
      <c r="I13128"/>
      <c r="J13128"/>
      <c r="K13128"/>
    </row>
    <row r="13129" spans="1:11" ht="15">
      <c r="A13129"/>
      <c r="B13129"/>
      <c r="C13129"/>
      <c r="D13129"/>
      <c r="E13129"/>
      <c r="F13129"/>
      <c r="G13129"/>
      <c r="H13129"/>
      <c r="I13129"/>
      <c r="J13129"/>
      <c r="K13129"/>
    </row>
    <row r="13130" spans="1:11" ht="15">
      <c r="A13130"/>
      <c r="B13130"/>
      <c r="C13130"/>
      <c r="D13130"/>
      <c r="E13130"/>
      <c r="F13130"/>
      <c r="G13130"/>
      <c r="H13130"/>
      <c r="I13130"/>
      <c r="J13130"/>
      <c r="K13130"/>
    </row>
    <row r="13131" spans="1:11" ht="15">
      <c r="A13131"/>
      <c r="B13131"/>
      <c r="C13131"/>
      <c r="D13131"/>
      <c r="E13131"/>
      <c r="F13131"/>
      <c r="G13131"/>
      <c r="H13131"/>
      <c r="I13131"/>
      <c r="J13131"/>
      <c r="K13131"/>
    </row>
    <row r="13132" spans="1:11" ht="15">
      <c r="A13132"/>
      <c r="B13132"/>
      <c r="C13132"/>
      <c r="D13132"/>
      <c r="E13132"/>
      <c r="F13132"/>
      <c r="G13132"/>
      <c r="H13132"/>
      <c r="I13132"/>
      <c r="J13132"/>
      <c r="K13132"/>
    </row>
    <row r="13133" spans="1:11" ht="15">
      <c r="A13133"/>
      <c r="B13133"/>
      <c r="C13133"/>
      <c r="D13133"/>
      <c r="E13133"/>
      <c r="F13133"/>
      <c r="G13133"/>
      <c r="H13133"/>
      <c r="I13133"/>
      <c r="J13133"/>
      <c r="K13133"/>
    </row>
    <row r="13134" spans="1:11" ht="15">
      <c r="A13134"/>
      <c r="B13134"/>
      <c r="C13134"/>
      <c r="D13134"/>
      <c r="E13134"/>
      <c r="F13134"/>
      <c r="G13134"/>
      <c r="H13134"/>
      <c r="I13134"/>
      <c r="J13134"/>
      <c r="K13134"/>
    </row>
    <row r="13135" spans="1:11" ht="15">
      <c r="A13135"/>
      <c r="B13135"/>
      <c r="C13135"/>
      <c r="D13135"/>
      <c r="E13135"/>
      <c r="F13135"/>
      <c r="G13135"/>
      <c r="H13135"/>
      <c r="I13135"/>
      <c r="J13135"/>
      <c r="K13135"/>
    </row>
    <row r="13136" spans="1:11" ht="15">
      <c r="A13136"/>
      <c r="B13136"/>
      <c r="C13136"/>
      <c r="D13136"/>
      <c r="E13136"/>
      <c r="F13136"/>
      <c r="G13136"/>
      <c r="H13136"/>
      <c r="I13136"/>
      <c r="J13136"/>
      <c r="K13136"/>
    </row>
    <row r="13137" spans="1:11" ht="15">
      <c r="A13137"/>
      <c r="B13137"/>
      <c r="C13137"/>
      <c r="D13137"/>
      <c r="E13137"/>
      <c r="F13137"/>
      <c r="G13137"/>
      <c r="H13137"/>
      <c r="I13137"/>
      <c r="J13137"/>
      <c r="K13137"/>
    </row>
    <row r="13138" spans="1:11" ht="15">
      <c r="A13138"/>
      <c r="B13138"/>
      <c r="C13138"/>
      <c r="D13138"/>
      <c r="E13138"/>
      <c r="F13138"/>
      <c r="G13138"/>
      <c r="H13138"/>
      <c r="I13138"/>
      <c r="J13138"/>
      <c r="K13138"/>
    </row>
    <row r="13139" spans="1:11" ht="15">
      <c r="A13139"/>
      <c r="B13139"/>
      <c r="C13139"/>
      <c r="D13139"/>
      <c r="E13139"/>
      <c r="F13139"/>
      <c r="G13139"/>
      <c r="H13139"/>
      <c r="I13139"/>
      <c r="J13139"/>
      <c r="K13139"/>
    </row>
    <row r="13140" spans="1:11" ht="15">
      <c r="A13140"/>
      <c r="B13140"/>
      <c r="C13140"/>
      <c r="D13140"/>
      <c r="E13140"/>
      <c r="F13140"/>
      <c r="G13140"/>
      <c r="H13140"/>
      <c r="I13140"/>
      <c r="J13140"/>
      <c r="K13140"/>
    </row>
    <row r="13141" spans="1:11" ht="15">
      <c r="A13141"/>
      <c r="B13141"/>
      <c r="C13141"/>
      <c r="D13141"/>
      <c r="E13141"/>
      <c r="F13141"/>
      <c r="G13141"/>
      <c r="H13141"/>
      <c r="I13141"/>
      <c r="J13141"/>
      <c r="K13141"/>
    </row>
    <row r="13142" spans="1:11" ht="15">
      <c r="A13142"/>
      <c r="B13142"/>
      <c r="C13142"/>
      <c r="D13142"/>
      <c r="E13142"/>
      <c r="F13142"/>
      <c r="G13142"/>
      <c r="H13142"/>
      <c r="I13142"/>
      <c r="J13142"/>
      <c r="K13142"/>
    </row>
    <row r="13143" spans="1:11" ht="15">
      <c r="A13143"/>
      <c r="B13143"/>
      <c r="C13143"/>
      <c r="D13143"/>
      <c r="E13143"/>
      <c r="F13143"/>
      <c r="G13143"/>
      <c r="H13143"/>
      <c r="I13143"/>
      <c r="J13143"/>
      <c r="K13143"/>
    </row>
    <row r="13144" spans="1:11" ht="15">
      <c r="A13144"/>
      <c r="B13144"/>
      <c r="C13144"/>
      <c r="D13144"/>
      <c r="E13144"/>
      <c r="F13144"/>
      <c r="G13144"/>
      <c r="H13144"/>
      <c r="I13144"/>
      <c r="J13144"/>
      <c r="K13144"/>
    </row>
    <row r="13145" spans="1:11" ht="15">
      <c r="A13145"/>
      <c r="B13145"/>
      <c r="C13145"/>
      <c r="D13145"/>
      <c r="E13145"/>
      <c r="F13145"/>
      <c r="G13145"/>
      <c r="H13145"/>
      <c r="I13145"/>
      <c r="J13145"/>
      <c r="K13145"/>
    </row>
    <row r="13146" spans="1:11" ht="15">
      <c r="A13146"/>
      <c r="B13146"/>
      <c r="C13146"/>
      <c r="D13146"/>
      <c r="E13146"/>
      <c r="F13146"/>
      <c r="G13146"/>
      <c r="H13146"/>
      <c r="I13146"/>
      <c r="J13146"/>
      <c r="K13146"/>
    </row>
    <row r="13147" spans="1:11" ht="15">
      <c r="A13147"/>
      <c r="B13147"/>
      <c r="C13147"/>
      <c r="D13147"/>
      <c r="E13147"/>
      <c r="F13147"/>
      <c r="G13147"/>
      <c r="H13147"/>
      <c r="I13147"/>
      <c r="J13147"/>
      <c r="K13147"/>
    </row>
    <row r="13148" spans="1:11" ht="15">
      <c r="A13148"/>
      <c r="B13148"/>
      <c r="C13148"/>
      <c r="D13148"/>
      <c r="E13148"/>
      <c r="F13148"/>
      <c r="G13148"/>
      <c r="H13148"/>
      <c r="I13148"/>
      <c r="J13148"/>
      <c r="K13148"/>
    </row>
    <row r="13149" spans="1:11" ht="15">
      <c r="A13149"/>
      <c r="B13149"/>
      <c r="C13149"/>
      <c r="D13149"/>
      <c r="E13149"/>
      <c r="F13149"/>
      <c r="G13149"/>
      <c r="H13149"/>
      <c r="I13149"/>
      <c r="J13149"/>
      <c r="K13149"/>
    </row>
    <row r="13150" spans="1:11" ht="15">
      <c r="A13150"/>
      <c r="B13150"/>
      <c r="C13150"/>
      <c r="D13150"/>
      <c r="E13150"/>
      <c r="F13150"/>
      <c r="G13150"/>
      <c r="H13150"/>
      <c r="I13150"/>
      <c r="J13150"/>
      <c r="K13150"/>
    </row>
    <row r="13151" spans="1:11" ht="15">
      <c r="A13151"/>
      <c r="B13151"/>
      <c r="C13151"/>
      <c r="D13151"/>
      <c r="E13151"/>
      <c r="F13151"/>
      <c r="G13151"/>
      <c r="H13151"/>
      <c r="I13151"/>
      <c r="J13151"/>
      <c r="K13151"/>
    </row>
    <row r="13152" spans="1:11" ht="15">
      <c r="A13152"/>
      <c r="B13152"/>
      <c r="C13152"/>
      <c r="D13152"/>
      <c r="E13152"/>
      <c r="F13152"/>
      <c r="G13152"/>
      <c r="H13152"/>
      <c r="I13152"/>
      <c r="J13152"/>
      <c r="K13152"/>
    </row>
    <row r="13153" spans="1:11" ht="15">
      <c r="A13153"/>
      <c r="B13153"/>
      <c r="C13153"/>
      <c r="D13153"/>
      <c r="E13153"/>
      <c r="F13153"/>
      <c r="G13153"/>
      <c r="H13153"/>
      <c r="I13153"/>
      <c r="J13153"/>
      <c r="K13153"/>
    </row>
    <row r="13154" spans="1:11" ht="15">
      <c r="A13154"/>
      <c r="B13154"/>
      <c r="C13154"/>
      <c r="D13154"/>
      <c r="E13154"/>
      <c r="F13154"/>
      <c r="G13154"/>
      <c r="H13154"/>
      <c r="I13154"/>
      <c r="J13154"/>
      <c r="K13154"/>
    </row>
    <row r="13155" spans="1:11" ht="15">
      <c r="A13155"/>
      <c r="B13155"/>
      <c r="C13155"/>
      <c r="D13155"/>
      <c r="E13155"/>
      <c r="F13155"/>
      <c r="G13155"/>
      <c r="H13155"/>
      <c r="I13155"/>
      <c r="J13155"/>
      <c r="K13155"/>
    </row>
    <row r="13156" spans="1:11" ht="15">
      <c r="A13156"/>
      <c r="B13156"/>
      <c r="C13156"/>
      <c r="D13156"/>
      <c r="E13156"/>
      <c r="F13156"/>
      <c r="G13156"/>
      <c r="H13156"/>
      <c r="I13156"/>
      <c r="J13156"/>
      <c r="K13156"/>
    </row>
    <row r="13157" spans="1:11" ht="15">
      <c r="A13157"/>
      <c r="B13157"/>
      <c r="C13157"/>
      <c r="D13157"/>
      <c r="E13157"/>
      <c r="F13157"/>
      <c r="G13157"/>
      <c r="H13157"/>
      <c r="I13157"/>
      <c r="J13157"/>
      <c r="K13157"/>
    </row>
    <row r="13158" spans="1:11" ht="15">
      <c r="A13158"/>
      <c r="B13158"/>
      <c r="C13158"/>
      <c r="D13158"/>
      <c r="E13158"/>
      <c r="F13158"/>
      <c r="G13158"/>
      <c r="H13158"/>
      <c r="I13158"/>
      <c r="J13158"/>
      <c r="K13158"/>
    </row>
    <row r="13159" spans="1:11" ht="15">
      <c r="A13159"/>
      <c r="B13159"/>
      <c r="C13159"/>
      <c r="D13159"/>
      <c r="E13159"/>
      <c r="F13159"/>
      <c r="G13159"/>
      <c r="H13159"/>
      <c r="I13159"/>
      <c r="J13159"/>
      <c r="K13159"/>
    </row>
    <row r="13160" spans="1:11" ht="15">
      <c r="A13160"/>
      <c r="B13160"/>
      <c r="C13160"/>
      <c r="D13160"/>
      <c r="E13160"/>
      <c r="F13160"/>
      <c r="G13160"/>
      <c r="H13160"/>
      <c r="I13160"/>
      <c r="J13160"/>
      <c r="K13160"/>
    </row>
    <row r="13161" spans="1:11" ht="15">
      <c r="A13161"/>
      <c r="B13161"/>
      <c r="C13161"/>
      <c r="D13161"/>
      <c r="E13161"/>
      <c r="F13161"/>
      <c r="G13161"/>
      <c r="H13161"/>
      <c r="I13161"/>
      <c r="J13161"/>
      <c r="K13161"/>
    </row>
    <row r="13162" spans="1:11" ht="15">
      <c r="A13162"/>
      <c r="B13162"/>
      <c r="C13162"/>
      <c r="D13162"/>
      <c r="E13162"/>
      <c r="F13162"/>
      <c r="G13162"/>
      <c r="H13162"/>
      <c r="I13162"/>
      <c r="J13162"/>
      <c r="K13162"/>
    </row>
    <row r="13163" spans="1:11" ht="15">
      <c r="A13163"/>
      <c r="B13163"/>
      <c r="C13163"/>
      <c r="D13163"/>
      <c r="E13163"/>
      <c r="F13163"/>
      <c r="G13163"/>
      <c r="H13163"/>
      <c r="I13163"/>
      <c r="J13163"/>
      <c r="K13163"/>
    </row>
    <row r="13164" spans="1:11" ht="15">
      <c r="A13164"/>
      <c r="B13164"/>
      <c r="C13164"/>
      <c r="D13164"/>
      <c r="E13164"/>
      <c r="F13164"/>
      <c r="G13164"/>
      <c r="H13164"/>
      <c r="I13164"/>
      <c r="J13164"/>
      <c r="K13164"/>
    </row>
    <row r="13165" spans="1:11" ht="15">
      <c r="A13165"/>
      <c r="B13165"/>
      <c r="C13165"/>
      <c r="D13165"/>
      <c r="E13165"/>
      <c r="F13165"/>
      <c r="G13165"/>
      <c r="H13165"/>
      <c r="I13165"/>
      <c r="J13165"/>
      <c r="K13165"/>
    </row>
    <row r="13166" spans="1:11" ht="15">
      <c r="A13166"/>
      <c r="B13166"/>
      <c r="C13166"/>
      <c r="D13166"/>
      <c r="E13166"/>
      <c r="F13166"/>
      <c r="G13166"/>
      <c r="H13166"/>
      <c r="I13166"/>
      <c r="J13166"/>
      <c r="K13166"/>
    </row>
    <row r="13167" spans="1:11" ht="15">
      <c r="A13167"/>
      <c r="B13167"/>
      <c r="C13167"/>
      <c r="D13167"/>
      <c r="E13167"/>
      <c r="F13167"/>
      <c r="G13167"/>
      <c r="H13167"/>
      <c r="I13167"/>
      <c r="J13167"/>
      <c r="K13167"/>
    </row>
    <row r="13168" spans="1:11" ht="15">
      <c r="A13168"/>
      <c r="B13168"/>
      <c r="C13168"/>
      <c r="D13168"/>
      <c r="E13168"/>
      <c r="F13168"/>
      <c r="G13168"/>
      <c r="H13168"/>
      <c r="I13168"/>
      <c r="J13168"/>
      <c r="K13168"/>
    </row>
    <row r="13169" spans="1:11" ht="15">
      <c r="A13169"/>
      <c r="B13169"/>
      <c r="C13169"/>
      <c r="D13169"/>
      <c r="E13169"/>
      <c r="F13169"/>
      <c r="G13169"/>
      <c r="H13169"/>
      <c r="I13169"/>
      <c r="J13169"/>
      <c r="K13169"/>
    </row>
    <row r="13170" spans="1:11" ht="15">
      <c r="A13170"/>
      <c r="B13170"/>
      <c r="C13170"/>
      <c r="D13170"/>
      <c r="E13170"/>
      <c r="F13170"/>
      <c r="G13170"/>
      <c r="H13170"/>
      <c r="I13170"/>
      <c r="J13170"/>
      <c r="K13170"/>
    </row>
    <row r="13171" spans="1:11" ht="15">
      <c r="A13171"/>
      <c r="B13171"/>
      <c r="C13171"/>
      <c r="D13171"/>
      <c r="E13171"/>
      <c r="F13171"/>
      <c r="G13171"/>
      <c r="H13171"/>
      <c r="I13171"/>
      <c r="J13171"/>
      <c r="K13171"/>
    </row>
    <row r="13172" spans="1:11" ht="15">
      <c r="A13172"/>
      <c r="B13172"/>
      <c r="C13172"/>
      <c r="D13172"/>
      <c r="E13172"/>
      <c r="F13172"/>
      <c r="G13172"/>
      <c r="H13172"/>
      <c r="I13172"/>
      <c r="J13172"/>
      <c r="K13172"/>
    </row>
    <row r="13173" spans="1:11" ht="15">
      <c r="A13173"/>
      <c r="B13173"/>
      <c r="C13173"/>
      <c r="D13173"/>
      <c r="E13173"/>
      <c r="F13173"/>
      <c r="G13173"/>
      <c r="H13173"/>
      <c r="I13173"/>
      <c r="J13173"/>
      <c r="K13173"/>
    </row>
    <row r="13174" spans="1:11" ht="15">
      <c r="A13174"/>
      <c r="B13174"/>
      <c r="C13174"/>
      <c r="D13174"/>
      <c r="E13174"/>
      <c r="F13174"/>
      <c r="G13174"/>
      <c r="H13174"/>
      <c r="I13174"/>
      <c r="J13174"/>
      <c r="K13174"/>
    </row>
    <row r="13175" spans="1:11" ht="15">
      <c r="A13175"/>
      <c r="B13175"/>
      <c r="C13175"/>
      <c r="D13175"/>
      <c r="E13175"/>
      <c r="F13175"/>
      <c r="G13175"/>
      <c r="H13175"/>
      <c r="I13175"/>
      <c r="J13175"/>
      <c r="K13175"/>
    </row>
    <row r="13176" spans="1:11" ht="15">
      <c r="A13176"/>
      <c r="B13176"/>
      <c r="C13176"/>
      <c r="D13176"/>
      <c r="E13176"/>
      <c r="F13176"/>
      <c r="G13176"/>
      <c r="H13176"/>
      <c r="I13176"/>
      <c r="J13176"/>
      <c r="K13176"/>
    </row>
    <row r="13177" spans="1:11" ht="15">
      <c r="A13177"/>
      <c r="B13177"/>
      <c r="C13177"/>
      <c r="D13177"/>
      <c r="E13177"/>
      <c r="F13177"/>
      <c r="G13177"/>
      <c r="H13177"/>
      <c r="I13177"/>
      <c r="J13177"/>
      <c r="K13177"/>
    </row>
    <row r="13178" spans="1:11" ht="15">
      <c r="A13178"/>
      <c r="B13178"/>
      <c r="C13178"/>
      <c r="D13178"/>
      <c r="E13178"/>
      <c r="F13178"/>
      <c r="G13178"/>
      <c r="H13178"/>
      <c r="I13178"/>
      <c r="J13178"/>
      <c r="K13178"/>
    </row>
    <row r="13179" spans="1:11" ht="15">
      <c r="A13179"/>
      <c r="B13179"/>
      <c r="C13179"/>
      <c r="D13179"/>
      <c r="E13179"/>
      <c r="F13179"/>
      <c r="G13179"/>
      <c r="H13179"/>
      <c r="I13179"/>
      <c r="J13179"/>
      <c r="K13179"/>
    </row>
    <row r="13180" spans="1:11" ht="15">
      <c r="A13180"/>
      <c r="B13180"/>
      <c r="C13180"/>
      <c r="D13180"/>
      <c r="E13180"/>
      <c r="F13180"/>
      <c r="G13180"/>
      <c r="H13180"/>
      <c r="I13180"/>
      <c r="J13180"/>
      <c r="K13180"/>
    </row>
    <row r="13181" spans="1:11" ht="15">
      <c r="A13181"/>
      <c r="B13181"/>
      <c r="C13181"/>
      <c r="D13181"/>
      <c r="E13181"/>
      <c r="F13181"/>
      <c r="G13181"/>
      <c r="H13181"/>
      <c r="I13181"/>
      <c r="J13181"/>
      <c r="K13181"/>
    </row>
    <row r="13182" spans="1:11" ht="15">
      <c r="A13182"/>
      <c r="B13182"/>
      <c r="C13182"/>
      <c r="D13182"/>
      <c r="E13182"/>
      <c r="F13182"/>
      <c r="G13182"/>
      <c r="H13182"/>
      <c r="I13182"/>
      <c r="J13182"/>
      <c r="K13182"/>
    </row>
    <row r="13183" spans="1:11" ht="15">
      <c r="A13183"/>
      <c r="B13183"/>
      <c r="C13183"/>
      <c r="D13183"/>
      <c r="E13183"/>
      <c r="F13183"/>
      <c r="G13183"/>
      <c r="H13183"/>
      <c r="I13183"/>
      <c r="J13183"/>
      <c r="K13183"/>
    </row>
    <row r="13184" spans="1:11" ht="15">
      <c r="A13184"/>
      <c r="B13184"/>
      <c r="C13184"/>
      <c r="D13184"/>
      <c r="E13184"/>
      <c r="F13184"/>
      <c r="G13184"/>
      <c r="H13184"/>
      <c r="I13184"/>
      <c r="J13184"/>
      <c r="K13184"/>
    </row>
    <row r="13185" spans="1:11" ht="15">
      <c r="A13185"/>
      <c r="B13185"/>
      <c r="C13185"/>
      <c r="D13185"/>
      <c r="E13185"/>
      <c r="F13185"/>
      <c r="G13185"/>
      <c r="H13185"/>
      <c r="I13185"/>
      <c r="J13185"/>
      <c r="K13185"/>
    </row>
    <row r="13186" spans="1:11" ht="15">
      <c r="A13186"/>
      <c r="B13186"/>
      <c r="C13186"/>
      <c r="D13186"/>
      <c r="E13186"/>
      <c r="F13186"/>
      <c r="G13186"/>
      <c r="H13186"/>
      <c r="I13186"/>
      <c r="J13186"/>
      <c r="K13186"/>
    </row>
    <row r="13187" spans="1:11" ht="15">
      <c r="A13187"/>
      <c r="B13187"/>
      <c r="C13187"/>
      <c r="D13187"/>
      <c r="E13187"/>
      <c r="F13187"/>
      <c r="G13187"/>
      <c r="H13187"/>
      <c r="I13187"/>
      <c r="J13187"/>
      <c r="K13187"/>
    </row>
    <row r="13188" spans="1:11" ht="15">
      <c r="A13188"/>
      <c r="B13188"/>
      <c r="C13188"/>
      <c r="D13188"/>
      <c r="E13188"/>
      <c r="F13188"/>
      <c r="G13188"/>
      <c r="H13188"/>
      <c r="I13188"/>
      <c r="J13188"/>
      <c r="K13188"/>
    </row>
    <row r="13189" spans="1:11" ht="15">
      <c r="A13189"/>
      <c r="B13189"/>
      <c r="C13189"/>
      <c r="D13189"/>
      <c r="E13189"/>
      <c r="F13189"/>
      <c r="G13189"/>
      <c r="H13189"/>
      <c r="I13189"/>
      <c r="J13189"/>
      <c r="K13189"/>
    </row>
    <row r="13190" spans="1:11" ht="15">
      <c r="A13190"/>
      <c r="B13190"/>
      <c r="C13190"/>
      <c r="D13190"/>
      <c r="E13190"/>
      <c r="F13190"/>
      <c r="G13190"/>
      <c r="H13190"/>
      <c r="I13190"/>
      <c r="J13190"/>
      <c r="K13190"/>
    </row>
    <row r="13191" spans="1:11" ht="15">
      <c r="A13191"/>
      <c r="B13191"/>
      <c r="C13191"/>
      <c r="D13191"/>
      <c r="E13191"/>
      <c r="F13191"/>
      <c r="G13191"/>
      <c r="H13191"/>
      <c r="I13191"/>
      <c r="J13191"/>
      <c r="K13191"/>
    </row>
    <row r="13192" spans="1:11" ht="15">
      <c r="A13192"/>
      <c r="B13192"/>
      <c r="C13192"/>
      <c r="D13192"/>
      <c r="E13192"/>
      <c r="F13192"/>
      <c r="G13192"/>
      <c r="H13192"/>
      <c r="I13192"/>
      <c r="J13192"/>
      <c r="K13192"/>
    </row>
    <row r="13193" spans="1:11" ht="15">
      <c r="A13193"/>
      <c r="B13193"/>
      <c r="C13193"/>
      <c r="D13193"/>
      <c r="E13193"/>
      <c r="F13193"/>
      <c r="G13193"/>
      <c r="H13193"/>
      <c r="I13193"/>
      <c r="J13193"/>
      <c r="K13193"/>
    </row>
    <row r="13194" spans="1:11" ht="15">
      <c r="A13194"/>
      <c r="B13194"/>
      <c r="C13194"/>
      <c r="D13194"/>
      <c r="E13194"/>
      <c r="F13194"/>
      <c r="G13194"/>
      <c r="H13194"/>
      <c r="I13194"/>
      <c r="J13194"/>
      <c r="K13194"/>
    </row>
    <row r="13195" spans="1:11" ht="15">
      <c r="A13195"/>
      <c r="B13195"/>
      <c r="C13195"/>
      <c r="D13195"/>
      <c r="E13195"/>
      <c r="F13195"/>
      <c r="G13195"/>
      <c r="H13195"/>
      <c r="I13195"/>
      <c r="J13195"/>
      <c r="K13195"/>
    </row>
    <row r="13196" spans="1:11" ht="15">
      <c r="A13196"/>
      <c r="B13196"/>
      <c r="C13196"/>
      <c r="D13196"/>
      <c r="E13196"/>
      <c r="F13196"/>
      <c r="G13196"/>
      <c r="H13196"/>
      <c r="I13196"/>
      <c r="J13196"/>
      <c r="K13196"/>
    </row>
    <row r="13197" spans="1:11" ht="15">
      <c r="A13197"/>
      <c r="B13197"/>
      <c r="C13197"/>
      <c r="D13197"/>
      <c r="E13197"/>
      <c r="F13197"/>
      <c r="G13197"/>
      <c r="H13197"/>
      <c r="I13197"/>
      <c r="J13197"/>
      <c r="K13197"/>
    </row>
    <row r="13198" spans="1:11" ht="15">
      <c r="A13198"/>
      <c r="B13198"/>
      <c r="C13198"/>
      <c r="D13198"/>
      <c r="E13198"/>
      <c r="F13198"/>
      <c r="G13198"/>
      <c r="H13198"/>
      <c r="I13198"/>
      <c r="J13198"/>
      <c r="K13198"/>
    </row>
    <row r="13199" spans="1:11" ht="15">
      <c r="A13199"/>
      <c r="B13199"/>
      <c r="C13199"/>
      <c r="D13199"/>
      <c r="E13199"/>
      <c r="F13199"/>
      <c r="G13199"/>
      <c r="H13199"/>
      <c r="I13199"/>
      <c r="J13199"/>
      <c r="K13199"/>
    </row>
    <row r="13200" spans="1:11" ht="15">
      <c r="A13200"/>
      <c r="B13200"/>
      <c r="C13200"/>
      <c r="D13200"/>
      <c r="E13200"/>
      <c r="F13200"/>
      <c r="G13200"/>
      <c r="H13200"/>
      <c r="I13200"/>
      <c r="J13200"/>
      <c r="K13200"/>
    </row>
    <row r="13201" spans="1:11" ht="15">
      <c r="A13201"/>
      <c r="B13201"/>
      <c r="C13201"/>
      <c r="D13201"/>
      <c r="E13201"/>
      <c r="F13201"/>
      <c r="G13201"/>
      <c r="H13201"/>
      <c r="I13201"/>
      <c r="J13201"/>
      <c r="K13201"/>
    </row>
    <row r="13202" spans="1:11" ht="15">
      <c r="A13202"/>
      <c r="B13202"/>
      <c r="C13202"/>
      <c r="D13202"/>
      <c r="E13202"/>
      <c r="F13202"/>
      <c r="G13202"/>
      <c r="H13202"/>
      <c r="I13202"/>
      <c r="J13202"/>
      <c r="K13202"/>
    </row>
    <row r="13203" spans="1:11" ht="15">
      <c r="A13203"/>
      <c r="B13203"/>
      <c r="C13203"/>
      <c r="D13203"/>
      <c r="E13203"/>
      <c r="F13203"/>
      <c r="G13203"/>
      <c r="H13203"/>
      <c r="I13203"/>
      <c r="J13203"/>
      <c r="K13203"/>
    </row>
    <row r="13204" spans="1:11" ht="15">
      <c r="A13204"/>
      <c r="B13204"/>
      <c r="C13204"/>
      <c r="D13204"/>
      <c r="E13204"/>
      <c r="F13204"/>
      <c r="G13204"/>
      <c r="H13204"/>
      <c r="I13204"/>
      <c r="J13204"/>
      <c r="K13204"/>
    </row>
    <row r="13205" spans="1:11" ht="15">
      <c r="A13205"/>
      <c r="B13205"/>
      <c r="C13205"/>
      <c r="D13205"/>
      <c r="E13205"/>
      <c r="F13205"/>
      <c r="G13205"/>
      <c r="H13205"/>
      <c r="I13205"/>
      <c r="J13205"/>
      <c r="K13205"/>
    </row>
    <row r="13206" spans="1:11" ht="15">
      <c r="A13206"/>
      <c r="B13206"/>
      <c r="C13206"/>
      <c r="D13206"/>
      <c r="E13206"/>
      <c r="F13206"/>
      <c r="G13206"/>
      <c r="H13206"/>
      <c r="I13206"/>
      <c r="J13206"/>
      <c r="K13206"/>
    </row>
    <row r="13207" spans="1:11" ht="15">
      <c r="A13207"/>
      <c r="B13207"/>
      <c r="C13207"/>
      <c r="D13207"/>
      <c r="E13207"/>
      <c r="F13207"/>
      <c r="G13207"/>
      <c r="H13207"/>
      <c r="I13207"/>
      <c r="J13207"/>
      <c r="K13207"/>
    </row>
    <row r="13208" spans="1:11" ht="15">
      <c r="A13208"/>
      <c r="B13208"/>
      <c r="C13208"/>
      <c r="D13208"/>
      <c r="E13208"/>
      <c r="F13208"/>
      <c r="G13208"/>
      <c r="H13208"/>
      <c r="I13208"/>
      <c r="J13208"/>
      <c r="K13208"/>
    </row>
    <row r="13209" spans="1:11" ht="15">
      <c r="A13209"/>
      <c r="B13209"/>
      <c r="C13209"/>
      <c r="D13209"/>
      <c r="E13209"/>
      <c r="F13209"/>
      <c r="G13209"/>
      <c r="H13209"/>
      <c r="I13209"/>
      <c r="J13209"/>
      <c r="K13209"/>
    </row>
    <row r="13210" spans="1:11" ht="15">
      <c r="A13210"/>
      <c r="B13210"/>
      <c r="C13210"/>
      <c r="D13210"/>
      <c r="E13210"/>
      <c r="F13210"/>
      <c r="G13210"/>
      <c r="H13210"/>
      <c r="I13210"/>
      <c r="J13210"/>
      <c r="K13210"/>
    </row>
    <row r="13211" spans="1:11" ht="15">
      <c r="A13211"/>
      <c r="B13211"/>
      <c r="C13211"/>
      <c r="D13211"/>
      <c r="E13211"/>
      <c r="F13211"/>
      <c r="G13211"/>
      <c r="H13211"/>
      <c r="I13211"/>
      <c r="J13211"/>
      <c r="K13211"/>
    </row>
    <row r="13212" spans="1:11" ht="15">
      <c r="A13212"/>
      <c r="B13212"/>
      <c r="C13212"/>
      <c r="D13212"/>
      <c r="E13212"/>
      <c r="F13212"/>
      <c r="G13212"/>
      <c r="H13212"/>
      <c r="I13212"/>
      <c r="J13212"/>
      <c r="K13212"/>
    </row>
    <row r="13213" spans="1:11" ht="15">
      <c r="A13213"/>
      <c r="B13213"/>
      <c r="C13213"/>
      <c r="D13213"/>
      <c r="E13213"/>
      <c r="F13213"/>
      <c r="G13213"/>
      <c r="H13213"/>
      <c r="I13213"/>
      <c r="J13213"/>
      <c r="K13213"/>
    </row>
    <row r="13214" spans="1:11" ht="15">
      <c r="A13214"/>
      <c r="B13214"/>
      <c r="C13214"/>
      <c r="D13214"/>
      <c r="E13214"/>
      <c r="F13214"/>
      <c r="G13214"/>
      <c r="H13214"/>
      <c r="I13214"/>
      <c r="J13214"/>
      <c r="K13214"/>
    </row>
    <row r="13215" spans="1:11" ht="15">
      <c r="A13215"/>
      <c r="B13215"/>
      <c r="C13215"/>
      <c r="D13215"/>
      <c r="E13215"/>
      <c r="F13215"/>
      <c r="G13215"/>
      <c r="H13215"/>
      <c r="I13215"/>
      <c r="J13215"/>
      <c r="K13215"/>
    </row>
    <row r="13216" spans="1:11" ht="15">
      <c r="A13216"/>
      <c r="B13216"/>
      <c r="C13216"/>
      <c r="D13216"/>
      <c r="E13216"/>
      <c r="F13216"/>
      <c r="G13216"/>
      <c r="H13216"/>
      <c r="I13216"/>
      <c r="J13216"/>
      <c r="K13216"/>
    </row>
    <row r="13217" spans="1:11" ht="15">
      <c r="A13217"/>
      <c r="B13217"/>
      <c r="C13217"/>
      <c r="D13217"/>
      <c r="E13217"/>
      <c r="F13217"/>
      <c r="G13217"/>
      <c r="H13217"/>
      <c r="I13217"/>
      <c r="J13217"/>
      <c r="K13217"/>
    </row>
    <row r="13218" spans="1:11" ht="15">
      <c r="A13218"/>
      <c r="B13218"/>
      <c r="C13218"/>
      <c r="D13218"/>
      <c r="E13218"/>
      <c r="F13218"/>
      <c r="G13218"/>
      <c r="H13218"/>
      <c r="I13218"/>
      <c r="J13218"/>
      <c r="K13218"/>
    </row>
    <row r="13219" spans="1:11" ht="15">
      <c r="A13219"/>
      <c r="B13219"/>
      <c r="C13219"/>
      <c r="D13219"/>
      <c r="E13219"/>
      <c r="F13219"/>
      <c r="G13219"/>
      <c r="H13219"/>
      <c r="I13219"/>
      <c r="J13219"/>
      <c r="K13219"/>
    </row>
    <row r="13220" spans="1:11" ht="15">
      <c r="A13220"/>
      <c r="B13220"/>
      <c r="C13220"/>
      <c r="D13220"/>
      <c r="E13220"/>
      <c r="F13220"/>
      <c r="G13220"/>
      <c r="H13220"/>
      <c r="I13220"/>
      <c r="J13220"/>
      <c r="K13220"/>
    </row>
    <row r="13221" spans="1:11" ht="15">
      <c r="A13221"/>
      <c r="B13221"/>
      <c r="C13221"/>
      <c r="D13221"/>
      <c r="E13221"/>
      <c r="F13221"/>
      <c r="G13221"/>
      <c r="H13221"/>
      <c r="I13221"/>
      <c r="J13221"/>
      <c r="K13221"/>
    </row>
    <row r="13222" spans="1:11" ht="15">
      <c r="A13222"/>
      <c r="B13222"/>
      <c r="C13222"/>
      <c r="D13222"/>
      <c r="E13222"/>
      <c r="F13222"/>
      <c r="G13222"/>
      <c r="H13222"/>
      <c r="I13222"/>
      <c r="J13222"/>
      <c r="K13222"/>
    </row>
    <row r="13223" spans="1:11" ht="15">
      <c r="A13223"/>
      <c r="B13223"/>
      <c r="C13223"/>
      <c r="D13223"/>
      <c r="E13223"/>
      <c r="F13223"/>
      <c r="G13223"/>
      <c r="H13223"/>
      <c r="I13223"/>
      <c r="J13223"/>
      <c r="K13223"/>
    </row>
    <row r="13224" spans="1:11" ht="15">
      <c r="A13224"/>
      <c r="B13224"/>
      <c r="C13224"/>
      <c r="D13224"/>
      <c r="E13224"/>
      <c r="F13224"/>
      <c r="G13224"/>
      <c r="H13224"/>
      <c r="I13224"/>
      <c r="J13224"/>
      <c r="K13224"/>
    </row>
    <row r="13225" spans="1:11" ht="15">
      <c r="A13225"/>
      <c r="B13225"/>
      <c r="C13225"/>
      <c r="D13225"/>
      <c r="E13225"/>
      <c r="F13225"/>
      <c r="G13225"/>
      <c r="H13225"/>
      <c r="I13225"/>
      <c r="J13225"/>
      <c r="K13225"/>
    </row>
    <row r="13226" spans="1:11" ht="15">
      <c r="A13226"/>
      <c r="B13226"/>
      <c r="C13226"/>
      <c r="D13226"/>
      <c r="E13226"/>
      <c r="F13226"/>
      <c r="G13226"/>
      <c r="H13226"/>
      <c r="I13226"/>
      <c r="J13226"/>
      <c r="K13226"/>
    </row>
    <row r="13227" spans="1:11" ht="15">
      <c r="A13227"/>
      <c r="B13227"/>
      <c r="C13227"/>
      <c r="D13227"/>
      <c r="E13227"/>
      <c r="F13227"/>
      <c r="G13227"/>
      <c r="H13227"/>
      <c r="I13227"/>
      <c r="J13227"/>
      <c r="K13227"/>
    </row>
    <row r="13228" spans="1:11" ht="15">
      <c r="A13228"/>
      <c r="B13228"/>
      <c r="C13228"/>
      <c r="D13228"/>
      <c r="E13228"/>
      <c r="F13228"/>
      <c r="G13228"/>
      <c r="H13228"/>
      <c r="I13228"/>
      <c r="J13228"/>
      <c r="K13228"/>
    </row>
    <row r="13229" spans="1:11" ht="15">
      <c r="A13229"/>
      <c r="B13229"/>
      <c r="C13229"/>
      <c r="D13229"/>
      <c r="E13229"/>
      <c r="F13229"/>
      <c r="G13229"/>
      <c r="H13229"/>
      <c r="I13229"/>
      <c r="J13229"/>
      <c r="K13229"/>
    </row>
    <row r="13230" spans="1:11" ht="15">
      <c r="A13230"/>
      <c r="B13230"/>
      <c r="C13230"/>
      <c r="D13230"/>
      <c r="E13230"/>
      <c r="F13230"/>
      <c r="G13230"/>
      <c r="H13230"/>
      <c r="I13230"/>
      <c r="J13230"/>
      <c r="K13230"/>
    </row>
    <row r="13231" spans="1:11" ht="15">
      <c r="A13231"/>
      <c r="B13231"/>
      <c r="C13231"/>
      <c r="D13231"/>
      <c r="E13231"/>
      <c r="F13231"/>
      <c r="G13231"/>
      <c r="H13231"/>
      <c r="I13231"/>
      <c r="J13231"/>
      <c r="K13231"/>
    </row>
    <row r="13232" spans="1:11" ht="15">
      <c r="A13232"/>
      <c r="B13232"/>
      <c r="C13232"/>
      <c r="D13232"/>
      <c r="E13232"/>
      <c r="F13232"/>
      <c r="G13232"/>
      <c r="H13232"/>
      <c r="I13232"/>
      <c r="J13232"/>
      <c r="K13232"/>
    </row>
    <row r="13233" spans="1:11" ht="15">
      <c r="A13233"/>
      <c r="B13233"/>
      <c r="C13233"/>
      <c r="D13233"/>
      <c r="E13233"/>
      <c r="F13233"/>
      <c r="G13233"/>
      <c r="H13233"/>
      <c r="I13233"/>
      <c r="J13233"/>
      <c r="K13233"/>
    </row>
    <row r="13234" spans="1:11" ht="15">
      <c r="A13234"/>
      <c r="B13234"/>
      <c r="C13234"/>
      <c r="D13234"/>
      <c r="E13234"/>
      <c r="F13234"/>
      <c r="G13234"/>
      <c r="H13234"/>
      <c r="I13234"/>
      <c r="J13234"/>
      <c r="K13234"/>
    </row>
    <row r="13235" spans="1:11" ht="15">
      <c r="A13235"/>
      <c r="B13235"/>
      <c r="C13235"/>
      <c r="D13235"/>
      <c r="E13235"/>
      <c r="F13235"/>
      <c r="G13235"/>
      <c r="H13235"/>
      <c r="I13235"/>
      <c r="J13235"/>
      <c r="K13235"/>
    </row>
    <row r="13236" spans="1:11" ht="15">
      <c r="A13236"/>
      <c r="B13236"/>
      <c r="C13236"/>
      <c r="D13236"/>
      <c r="E13236"/>
      <c r="F13236"/>
      <c r="G13236"/>
      <c r="H13236"/>
      <c r="I13236"/>
      <c r="J13236"/>
      <c r="K13236"/>
    </row>
    <row r="13237" spans="1:11" ht="15">
      <c r="A13237"/>
      <c r="B13237"/>
      <c r="C13237"/>
      <c r="D13237"/>
      <c r="E13237"/>
      <c r="F13237"/>
      <c r="G13237"/>
      <c r="H13237"/>
      <c r="I13237"/>
      <c r="J13237"/>
      <c r="K13237"/>
    </row>
    <row r="13238" spans="1:11" ht="15">
      <c r="A13238"/>
      <c r="B13238"/>
      <c r="C13238"/>
      <c r="D13238"/>
      <c r="E13238"/>
      <c r="F13238"/>
      <c r="G13238"/>
      <c r="H13238"/>
      <c r="I13238"/>
      <c r="J13238"/>
      <c r="K13238"/>
    </row>
    <row r="13239" spans="1:11" ht="15">
      <c r="A13239"/>
      <c r="B13239"/>
      <c r="C13239"/>
      <c r="D13239"/>
      <c r="E13239"/>
      <c r="F13239"/>
      <c r="G13239"/>
      <c r="H13239"/>
      <c r="I13239"/>
      <c r="J13239"/>
      <c r="K13239"/>
    </row>
    <row r="13240" spans="1:11" ht="15">
      <c r="A13240"/>
      <c r="B13240"/>
      <c r="C13240"/>
      <c r="D13240"/>
      <c r="E13240"/>
      <c r="F13240"/>
      <c r="G13240"/>
      <c r="H13240"/>
      <c r="I13240"/>
      <c r="J13240"/>
      <c r="K13240"/>
    </row>
    <row r="13241" spans="1:11" ht="15">
      <c r="A13241"/>
      <c r="B13241"/>
      <c r="C13241"/>
      <c r="D13241"/>
      <c r="E13241"/>
      <c r="F13241"/>
      <c r="G13241"/>
      <c r="H13241"/>
      <c r="I13241"/>
      <c r="J13241"/>
      <c r="K13241"/>
    </row>
    <row r="13242" spans="1:11" ht="15">
      <c r="A13242"/>
      <c r="B13242"/>
      <c r="C13242"/>
      <c r="D13242"/>
      <c r="E13242"/>
      <c r="F13242"/>
      <c r="G13242"/>
      <c r="H13242"/>
      <c r="I13242"/>
      <c r="J13242"/>
      <c r="K13242"/>
    </row>
    <row r="13243" spans="1:11" ht="15">
      <c r="A13243"/>
      <c r="B13243"/>
      <c r="C13243"/>
      <c r="D13243"/>
      <c r="E13243"/>
      <c r="F13243"/>
      <c r="G13243"/>
      <c r="H13243"/>
      <c r="I13243"/>
      <c r="J13243"/>
      <c r="K13243"/>
    </row>
    <row r="13244" spans="1:11" ht="15">
      <c r="A13244"/>
      <c r="B13244"/>
      <c r="C13244"/>
      <c r="D13244"/>
      <c r="E13244"/>
      <c r="F13244"/>
      <c r="G13244"/>
      <c r="H13244"/>
      <c r="I13244"/>
      <c r="J13244"/>
      <c r="K13244"/>
    </row>
    <row r="13245" spans="1:11" ht="15">
      <c r="A13245"/>
      <c r="B13245"/>
      <c r="C13245"/>
      <c r="D13245"/>
      <c r="E13245"/>
      <c r="F13245"/>
      <c r="G13245"/>
      <c r="H13245"/>
      <c r="I13245"/>
      <c r="J13245"/>
      <c r="K13245"/>
    </row>
    <row r="13246" spans="1:11" ht="15">
      <c r="A13246"/>
      <c r="B13246"/>
      <c r="C13246"/>
      <c r="D13246"/>
      <c r="E13246"/>
      <c r="F13246"/>
      <c r="G13246"/>
      <c r="H13246"/>
      <c r="I13246"/>
      <c r="J13246"/>
      <c r="K13246"/>
    </row>
    <row r="13247" spans="1:11" ht="15">
      <c r="A13247"/>
      <c r="B13247"/>
      <c r="C13247"/>
      <c r="D13247"/>
      <c r="E13247"/>
      <c r="F13247"/>
      <c r="G13247"/>
      <c r="H13247"/>
      <c r="I13247"/>
      <c r="J13247"/>
      <c r="K13247"/>
    </row>
    <row r="13248" spans="1:11" ht="15">
      <c r="A13248"/>
      <c r="B13248"/>
      <c r="C13248"/>
      <c r="D13248"/>
      <c r="E13248"/>
      <c r="F13248"/>
      <c r="G13248"/>
      <c r="H13248"/>
      <c r="I13248"/>
      <c r="J13248"/>
      <c r="K13248"/>
    </row>
    <row r="13249" spans="1:11" ht="15">
      <c r="A13249"/>
      <c r="B13249"/>
      <c r="C13249"/>
      <c r="D13249"/>
      <c r="E13249"/>
      <c r="F13249"/>
      <c r="G13249"/>
      <c r="H13249"/>
      <c r="I13249"/>
      <c r="J13249"/>
      <c r="K13249"/>
    </row>
    <row r="13250" spans="1:11" ht="15">
      <c r="A13250"/>
      <c r="B13250"/>
      <c r="C13250"/>
      <c r="D13250"/>
      <c r="E13250"/>
      <c r="F13250"/>
      <c r="G13250"/>
      <c r="H13250"/>
      <c r="I13250"/>
      <c r="J13250"/>
      <c r="K13250"/>
    </row>
    <row r="13251" spans="1:11" ht="15">
      <c r="A13251"/>
      <c r="B13251"/>
      <c r="C13251"/>
      <c r="D13251"/>
      <c r="E13251"/>
      <c r="F13251"/>
      <c r="G13251"/>
      <c r="H13251"/>
      <c r="I13251"/>
      <c r="J13251"/>
      <c r="K13251"/>
    </row>
    <row r="13252" spans="1:11" ht="15">
      <c r="A13252"/>
      <c r="B13252"/>
      <c r="C13252"/>
      <c r="D13252"/>
      <c r="E13252"/>
      <c r="F13252"/>
      <c r="G13252"/>
      <c r="H13252"/>
      <c r="I13252"/>
      <c r="J13252"/>
      <c r="K13252"/>
    </row>
    <row r="13253" spans="1:11" ht="15">
      <c r="A13253"/>
      <c r="B13253"/>
      <c r="C13253"/>
      <c r="D13253"/>
      <c r="E13253"/>
      <c r="F13253"/>
      <c r="G13253"/>
      <c r="H13253"/>
      <c r="I13253"/>
      <c r="J13253"/>
      <c r="K13253"/>
    </row>
    <row r="13254" spans="1:11" ht="15">
      <c r="A13254"/>
      <c r="B13254"/>
      <c r="C13254"/>
      <c r="D13254"/>
      <c r="E13254"/>
      <c r="F13254"/>
      <c r="G13254"/>
      <c r="H13254"/>
      <c r="I13254"/>
      <c r="J13254"/>
      <c r="K13254"/>
    </row>
    <row r="13255" spans="1:11" ht="15">
      <c r="A13255"/>
      <c r="B13255"/>
      <c r="C13255"/>
      <c r="D13255"/>
      <c r="E13255"/>
      <c r="F13255"/>
      <c r="G13255"/>
      <c r="H13255"/>
      <c r="I13255"/>
      <c r="J13255"/>
      <c r="K13255"/>
    </row>
    <row r="13256" spans="1:11" ht="15">
      <c r="A13256"/>
      <c r="B13256"/>
      <c r="C13256"/>
      <c r="D13256"/>
      <c r="E13256"/>
      <c r="F13256"/>
      <c r="G13256"/>
      <c r="H13256"/>
      <c r="I13256"/>
      <c r="J13256"/>
      <c r="K13256"/>
    </row>
    <row r="13257" spans="1:11" ht="15">
      <c r="A13257"/>
      <c r="B13257"/>
      <c r="C13257"/>
      <c r="D13257"/>
      <c r="E13257"/>
      <c r="F13257"/>
      <c r="G13257"/>
      <c r="H13257"/>
      <c r="I13257"/>
      <c r="J13257"/>
      <c r="K13257"/>
    </row>
    <row r="13258" spans="1:11" ht="15">
      <c r="A13258"/>
      <c r="B13258"/>
      <c r="C13258"/>
      <c r="D13258"/>
      <c r="E13258"/>
      <c r="F13258"/>
      <c r="G13258"/>
      <c r="H13258"/>
      <c r="I13258"/>
      <c r="J13258"/>
      <c r="K13258"/>
    </row>
    <row r="13259" spans="1:11" ht="15">
      <c r="A13259"/>
      <c r="B13259"/>
      <c r="C13259"/>
      <c r="D13259"/>
      <c r="E13259"/>
      <c r="F13259"/>
      <c r="G13259"/>
      <c r="H13259"/>
      <c r="I13259"/>
      <c r="J13259"/>
      <c r="K13259"/>
    </row>
    <row r="13260" spans="1:11" ht="15">
      <c r="A13260"/>
      <c r="B13260"/>
      <c r="C13260"/>
      <c r="D13260"/>
      <c r="E13260"/>
      <c r="F13260"/>
      <c r="G13260"/>
      <c r="H13260"/>
      <c r="I13260"/>
      <c r="J13260"/>
      <c r="K13260"/>
    </row>
    <row r="13261" spans="1:11" ht="15">
      <c r="A13261"/>
      <c r="B13261"/>
      <c r="C13261"/>
      <c r="D13261"/>
      <c r="E13261"/>
      <c r="F13261"/>
      <c r="G13261"/>
      <c r="H13261"/>
      <c r="I13261"/>
      <c r="J13261"/>
      <c r="K13261"/>
    </row>
    <row r="13262" spans="1:11" ht="15">
      <c r="A13262"/>
      <c r="B13262"/>
      <c r="C13262"/>
      <c r="D13262"/>
      <c r="E13262"/>
      <c r="F13262"/>
      <c r="G13262"/>
      <c r="H13262"/>
      <c r="I13262"/>
      <c r="J13262"/>
      <c r="K13262"/>
    </row>
    <row r="13263" spans="1:11" ht="15">
      <c r="A13263"/>
      <c r="B13263"/>
      <c r="C13263"/>
      <c r="D13263"/>
      <c r="E13263"/>
      <c r="F13263"/>
      <c r="G13263"/>
      <c r="H13263"/>
      <c r="I13263"/>
      <c r="J13263"/>
      <c r="K13263"/>
    </row>
    <row r="13264" spans="1:11" ht="15">
      <c r="A13264"/>
      <c r="B13264"/>
      <c r="C13264"/>
      <c r="D13264"/>
      <c r="E13264"/>
      <c r="F13264"/>
      <c r="G13264"/>
      <c r="H13264"/>
      <c r="I13264"/>
      <c r="J13264"/>
      <c r="K13264"/>
    </row>
    <row r="13265" spans="1:11" ht="15">
      <c r="A13265"/>
      <c r="B13265"/>
      <c r="C13265"/>
      <c r="D13265"/>
      <c r="E13265"/>
      <c r="F13265"/>
      <c r="G13265"/>
      <c r="H13265"/>
      <c r="I13265"/>
      <c r="J13265"/>
      <c r="K13265"/>
    </row>
    <row r="13266" spans="1:11" ht="15">
      <c r="A13266"/>
      <c r="B13266"/>
      <c r="C13266"/>
      <c r="D13266"/>
      <c r="E13266"/>
      <c r="F13266"/>
      <c r="G13266"/>
      <c r="H13266"/>
      <c r="I13266"/>
      <c r="J13266"/>
      <c r="K13266"/>
    </row>
    <row r="13267" spans="1:11" ht="15">
      <c r="A13267"/>
      <c r="B13267"/>
      <c r="C13267"/>
      <c r="D13267"/>
      <c r="E13267"/>
      <c r="F13267"/>
      <c r="G13267"/>
      <c r="H13267"/>
      <c r="I13267"/>
      <c r="J13267"/>
      <c r="K13267"/>
    </row>
    <row r="13268" spans="1:11" ht="15">
      <c r="A13268"/>
      <c r="B13268"/>
      <c r="C13268"/>
      <c r="D13268"/>
      <c r="E13268"/>
      <c r="F13268"/>
      <c r="G13268"/>
      <c r="H13268"/>
      <c r="I13268"/>
      <c r="J13268"/>
      <c r="K13268"/>
    </row>
    <row r="13269" spans="1:11" ht="15">
      <c r="A13269"/>
      <c r="B13269"/>
      <c r="C13269"/>
      <c r="D13269"/>
      <c r="E13269"/>
      <c r="F13269"/>
      <c r="G13269"/>
      <c r="H13269"/>
      <c r="I13269"/>
      <c r="J13269"/>
      <c r="K13269"/>
    </row>
    <row r="13270" spans="1:11" ht="15">
      <c r="A13270"/>
      <c r="B13270"/>
      <c r="C13270"/>
      <c r="D13270"/>
      <c r="E13270"/>
      <c r="F13270"/>
      <c r="G13270"/>
      <c r="H13270"/>
      <c r="I13270"/>
      <c r="J13270"/>
      <c r="K13270"/>
    </row>
    <row r="13271" spans="1:11" ht="15">
      <c r="A13271"/>
      <c r="B13271"/>
      <c r="C13271"/>
      <c r="D13271"/>
      <c r="E13271"/>
      <c r="F13271"/>
      <c r="G13271"/>
      <c r="H13271"/>
      <c r="I13271"/>
      <c r="J13271"/>
      <c r="K13271"/>
    </row>
    <row r="13272" spans="1:11" ht="15">
      <c r="A13272"/>
      <c r="B13272"/>
      <c r="C13272"/>
      <c r="D13272"/>
      <c r="E13272"/>
      <c r="F13272"/>
      <c r="G13272"/>
      <c r="H13272"/>
      <c r="I13272"/>
      <c r="J13272"/>
      <c r="K13272"/>
    </row>
    <row r="13273" spans="1:11" ht="15">
      <c r="A13273"/>
      <c r="B13273"/>
      <c r="C13273"/>
      <c r="D13273"/>
      <c r="E13273"/>
      <c r="F13273"/>
      <c r="G13273"/>
      <c r="H13273"/>
      <c r="I13273"/>
      <c r="J13273"/>
      <c r="K13273"/>
    </row>
    <row r="13274" spans="1:11" ht="15">
      <c r="A13274"/>
      <c r="B13274"/>
      <c r="C13274"/>
      <c r="D13274"/>
      <c r="E13274"/>
      <c r="F13274"/>
      <c r="G13274"/>
      <c r="H13274"/>
      <c r="I13274"/>
      <c r="J13274"/>
      <c r="K13274"/>
    </row>
    <row r="13275" spans="1:11" ht="15">
      <c r="A13275"/>
      <c r="B13275"/>
      <c r="C13275"/>
      <c r="D13275"/>
      <c r="E13275"/>
      <c r="F13275"/>
      <c r="G13275"/>
      <c r="H13275"/>
      <c r="I13275"/>
      <c r="J13275"/>
      <c r="K13275"/>
    </row>
    <row r="13276" spans="1:11" ht="15">
      <c r="A13276"/>
      <c r="B13276"/>
      <c r="C13276"/>
      <c r="D13276"/>
      <c r="E13276"/>
      <c r="F13276"/>
      <c r="G13276"/>
      <c r="H13276"/>
      <c r="I13276"/>
      <c r="J13276"/>
      <c r="K13276"/>
    </row>
    <row r="13277" spans="1:11" ht="15">
      <c r="A13277"/>
      <c r="B13277"/>
      <c r="C13277"/>
      <c r="D13277"/>
      <c r="E13277"/>
      <c r="F13277"/>
      <c r="G13277"/>
      <c r="H13277"/>
      <c r="I13277"/>
      <c r="J13277"/>
      <c r="K13277"/>
    </row>
    <row r="13278" spans="1:11" ht="15">
      <c r="A13278"/>
      <c r="B13278"/>
      <c r="C13278"/>
      <c r="D13278"/>
      <c r="E13278"/>
      <c r="F13278"/>
      <c r="G13278"/>
      <c r="H13278"/>
      <c r="I13278"/>
      <c r="J13278"/>
      <c r="K13278"/>
    </row>
    <row r="13279" spans="1:11" ht="15">
      <c r="A13279"/>
      <c r="B13279"/>
      <c r="C13279"/>
      <c r="D13279"/>
      <c r="E13279"/>
      <c r="F13279"/>
      <c r="G13279"/>
      <c r="H13279"/>
      <c r="I13279"/>
      <c r="J13279"/>
      <c r="K13279"/>
    </row>
    <row r="13280" spans="1:11" ht="15">
      <c r="A13280"/>
      <c r="B13280"/>
      <c r="C13280"/>
      <c r="D13280"/>
      <c r="E13280"/>
      <c r="F13280"/>
      <c r="G13280"/>
      <c r="H13280"/>
      <c r="I13280"/>
      <c r="J13280"/>
      <c r="K13280"/>
    </row>
    <row r="13281" spans="1:11" ht="15">
      <c r="A13281"/>
      <c r="B13281"/>
      <c r="C13281"/>
      <c r="D13281"/>
      <c r="E13281"/>
      <c r="F13281"/>
      <c r="G13281"/>
      <c r="H13281"/>
      <c r="I13281"/>
      <c r="J13281"/>
      <c r="K13281"/>
    </row>
    <row r="13282" spans="1:11" ht="15">
      <c r="A13282"/>
      <c r="B13282"/>
      <c r="C13282"/>
      <c r="D13282"/>
      <c r="E13282"/>
      <c r="F13282"/>
      <c r="G13282"/>
      <c r="H13282"/>
      <c r="I13282"/>
      <c r="J13282"/>
      <c r="K13282"/>
    </row>
    <row r="13283" spans="1:11" ht="15">
      <c r="A13283"/>
      <c r="B13283"/>
      <c r="C13283"/>
      <c r="D13283"/>
      <c r="E13283"/>
      <c r="F13283"/>
      <c r="G13283"/>
      <c r="H13283"/>
      <c r="I13283"/>
      <c r="J13283"/>
      <c r="K13283"/>
    </row>
    <row r="13284" spans="1:11" ht="15">
      <c r="A13284"/>
      <c r="B13284"/>
      <c r="C13284"/>
      <c r="D13284"/>
      <c r="E13284"/>
      <c r="F13284"/>
      <c r="G13284"/>
      <c r="H13284"/>
      <c r="I13284"/>
      <c r="J13284"/>
      <c r="K13284"/>
    </row>
    <row r="13285" spans="1:11" ht="15">
      <c r="A13285"/>
      <c r="B13285"/>
      <c r="C13285"/>
      <c r="D13285"/>
      <c r="E13285"/>
      <c r="F13285"/>
      <c r="G13285"/>
      <c r="H13285"/>
      <c r="I13285"/>
      <c r="J13285"/>
      <c r="K13285"/>
    </row>
    <row r="13286" spans="1:11" ht="15">
      <c r="A13286"/>
      <c r="B13286"/>
      <c r="C13286"/>
      <c r="D13286"/>
      <c r="E13286"/>
      <c r="F13286"/>
      <c r="G13286"/>
      <c r="H13286"/>
      <c r="I13286"/>
      <c r="J13286"/>
      <c r="K13286"/>
    </row>
    <row r="13287" spans="1:11" ht="15">
      <c r="A13287"/>
      <c r="B13287"/>
      <c r="C13287"/>
      <c r="D13287"/>
      <c r="E13287"/>
      <c r="F13287"/>
      <c r="G13287"/>
      <c r="H13287"/>
      <c r="I13287"/>
      <c r="J13287"/>
      <c r="K13287"/>
    </row>
    <row r="13288" spans="1:11" ht="15">
      <c r="A13288"/>
      <c r="B13288"/>
      <c r="C13288"/>
      <c r="D13288"/>
      <c r="E13288"/>
      <c r="F13288"/>
      <c r="G13288"/>
      <c r="H13288"/>
      <c r="I13288"/>
      <c r="J13288"/>
      <c r="K13288"/>
    </row>
    <row r="13289" spans="1:11" ht="15">
      <c r="A13289"/>
      <c r="B13289"/>
      <c r="C13289"/>
      <c r="D13289"/>
      <c r="E13289"/>
      <c r="F13289"/>
      <c r="G13289"/>
      <c r="H13289"/>
      <c r="I13289"/>
      <c r="J13289"/>
      <c r="K13289"/>
    </row>
    <row r="13290" spans="1:11" ht="15">
      <c r="A13290"/>
      <c r="B13290"/>
      <c r="C13290"/>
      <c r="D13290"/>
      <c r="E13290"/>
      <c r="F13290"/>
      <c r="G13290"/>
      <c r="H13290"/>
      <c r="I13290"/>
      <c r="J13290"/>
      <c r="K13290"/>
    </row>
    <row r="13291" spans="1:11" ht="15">
      <c r="A13291"/>
      <c r="B13291"/>
      <c r="C13291"/>
      <c r="D13291"/>
      <c r="E13291"/>
      <c r="F13291"/>
      <c r="G13291"/>
      <c r="H13291"/>
      <c r="I13291"/>
      <c r="J13291"/>
      <c r="K13291"/>
    </row>
    <row r="13292" spans="1:11" ht="15">
      <c r="A13292"/>
      <c r="B13292"/>
      <c r="C13292"/>
      <c r="D13292"/>
      <c r="E13292"/>
      <c r="F13292"/>
      <c r="G13292"/>
      <c r="H13292"/>
      <c r="I13292"/>
      <c r="J13292"/>
      <c r="K13292"/>
    </row>
    <row r="13293" spans="1:11" ht="15">
      <c r="A13293"/>
      <c r="B13293"/>
      <c r="C13293"/>
      <c r="D13293"/>
      <c r="E13293"/>
      <c r="F13293"/>
      <c r="G13293"/>
      <c r="H13293"/>
      <c r="I13293"/>
      <c r="J13293"/>
      <c r="K13293"/>
    </row>
    <row r="13294" spans="1:11" ht="15">
      <c r="A13294"/>
      <c r="B13294"/>
      <c r="C13294"/>
      <c r="D13294"/>
      <c r="E13294"/>
      <c r="F13294"/>
      <c r="G13294"/>
      <c r="H13294"/>
      <c r="I13294"/>
      <c r="J13294"/>
      <c r="K13294"/>
    </row>
    <row r="13295" spans="1:11" ht="15">
      <c r="A13295"/>
      <c r="B13295"/>
      <c r="C13295"/>
      <c r="D13295"/>
      <c r="E13295"/>
      <c r="F13295"/>
      <c r="G13295"/>
      <c r="H13295"/>
      <c r="I13295"/>
      <c r="J13295"/>
      <c r="K13295"/>
    </row>
    <row r="13296" spans="1:11" ht="15">
      <c r="A13296"/>
      <c r="B13296"/>
      <c r="C13296"/>
      <c r="D13296"/>
      <c r="E13296"/>
      <c r="F13296"/>
      <c r="G13296"/>
      <c r="H13296"/>
      <c r="I13296"/>
      <c r="J13296"/>
      <c r="K13296"/>
    </row>
    <row r="13297" spans="1:11" ht="15">
      <c r="A13297"/>
      <c r="B13297"/>
      <c r="C13297"/>
      <c r="D13297"/>
      <c r="E13297"/>
      <c r="F13297"/>
      <c r="G13297"/>
      <c r="H13297"/>
      <c r="I13297"/>
      <c r="J13297"/>
      <c r="K13297"/>
    </row>
    <row r="13298" spans="1:11" ht="15">
      <c r="A13298"/>
      <c r="B13298"/>
      <c r="C13298"/>
      <c r="D13298"/>
      <c r="E13298"/>
      <c r="F13298"/>
      <c r="G13298"/>
      <c r="H13298"/>
      <c r="I13298"/>
      <c r="J13298"/>
      <c r="K13298"/>
    </row>
    <row r="13299" spans="1:11" ht="15">
      <c r="A13299"/>
      <c r="B13299"/>
      <c r="C13299"/>
      <c r="D13299"/>
      <c r="E13299"/>
      <c r="F13299"/>
      <c r="G13299"/>
      <c r="H13299"/>
      <c r="I13299"/>
      <c r="J13299"/>
      <c r="K13299"/>
    </row>
    <row r="13300" spans="1:11" ht="15">
      <c r="A13300"/>
      <c r="B13300"/>
      <c r="C13300"/>
      <c r="D13300"/>
      <c r="E13300"/>
      <c r="F13300"/>
      <c r="G13300"/>
      <c r="H13300"/>
      <c r="I13300"/>
      <c r="J13300"/>
      <c r="K13300"/>
    </row>
    <row r="13301" spans="1:11" ht="15">
      <c r="A13301"/>
      <c r="B13301"/>
      <c r="C13301"/>
      <c r="D13301"/>
      <c r="E13301"/>
      <c r="F13301"/>
      <c r="G13301"/>
      <c r="H13301"/>
      <c r="I13301"/>
      <c r="J13301"/>
      <c r="K13301"/>
    </row>
    <row r="13302" spans="1:11" ht="15">
      <c r="A13302"/>
      <c r="B13302"/>
      <c r="C13302"/>
      <c r="D13302"/>
      <c r="E13302"/>
      <c r="F13302"/>
      <c r="G13302"/>
      <c r="H13302"/>
      <c r="I13302"/>
      <c r="J13302"/>
      <c r="K13302"/>
    </row>
    <row r="13303" spans="1:11" ht="15">
      <c r="A13303"/>
      <c r="B13303"/>
      <c r="C13303"/>
      <c r="D13303"/>
      <c r="E13303"/>
      <c r="F13303"/>
      <c r="G13303"/>
      <c r="H13303"/>
      <c r="I13303"/>
      <c r="J13303"/>
      <c r="K13303"/>
    </row>
    <row r="13304" spans="1:11" ht="15">
      <c r="A13304"/>
      <c r="B13304"/>
      <c r="C13304"/>
      <c r="D13304"/>
      <c r="E13304"/>
      <c r="F13304"/>
      <c r="G13304"/>
      <c r="H13304"/>
      <c r="I13304"/>
      <c r="J13304"/>
      <c r="K13304"/>
    </row>
    <row r="13305" spans="1:11" ht="15">
      <c r="A13305"/>
      <c r="B13305"/>
      <c r="C13305"/>
      <c r="D13305"/>
      <c r="E13305"/>
      <c r="F13305"/>
      <c r="G13305"/>
      <c r="H13305"/>
      <c r="I13305"/>
      <c r="J13305"/>
      <c r="K13305"/>
    </row>
    <row r="13306" spans="1:11" ht="15">
      <c r="A13306"/>
      <c r="B13306"/>
      <c r="C13306"/>
      <c r="D13306"/>
      <c r="E13306"/>
      <c r="F13306"/>
      <c r="G13306"/>
      <c r="H13306"/>
      <c r="I13306"/>
      <c r="J13306"/>
      <c r="K13306"/>
    </row>
    <row r="13307" spans="1:11" ht="15">
      <c r="A13307"/>
      <c r="B13307"/>
      <c r="C13307"/>
      <c r="D13307"/>
      <c r="E13307"/>
      <c r="F13307"/>
      <c r="G13307"/>
      <c r="H13307"/>
      <c r="I13307"/>
      <c r="J13307"/>
      <c r="K13307"/>
    </row>
    <row r="13308" spans="1:11" ht="15">
      <c r="A13308"/>
      <c r="B13308"/>
      <c r="C13308"/>
      <c r="D13308"/>
      <c r="E13308"/>
      <c r="F13308"/>
      <c r="G13308"/>
      <c r="H13308"/>
      <c r="I13308"/>
      <c r="J13308"/>
      <c r="K13308"/>
    </row>
    <row r="13309" spans="1:11" ht="15">
      <c r="A13309"/>
      <c r="B13309"/>
      <c r="C13309"/>
      <c r="D13309"/>
      <c r="E13309"/>
      <c r="F13309"/>
      <c r="G13309"/>
      <c r="H13309"/>
      <c r="I13309"/>
      <c r="J13309"/>
      <c r="K13309"/>
    </row>
    <row r="13310" spans="1:11" ht="15">
      <c r="A13310"/>
      <c r="B13310"/>
      <c r="C13310"/>
      <c r="D13310"/>
      <c r="E13310"/>
      <c r="F13310"/>
      <c r="G13310"/>
      <c r="H13310"/>
      <c r="I13310"/>
      <c r="J13310"/>
      <c r="K13310"/>
    </row>
    <row r="13311" spans="1:11" ht="15">
      <c r="A13311"/>
      <c r="B13311"/>
      <c r="C13311"/>
      <c r="D13311"/>
      <c r="E13311"/>
      <c r="F13311"/>
      <c r="G13311"/>
      <c r="H13311"/>
      <c r="I13311"/>
      <c r="J13311"/>
      <c r="K13311"/>
    </row>
    <row r="13312" spans="1:11" ht="15">
      <c r="A13312"/>
      <c r="B13312"/>
      <c r="C13312"/>
      <c r="D13312"/>
      <c r="E13312"/>
      <c r="F13312"/>
      <c r="G13312"/>
      <c r="H13312"/>
      <c r="I13312"/>
      <c r="J13312"/>
      <c r="K13312"/>
    </row>
    <row r="13313" spans="1:11" ht="15">
      <c r="A13313"/>
      <c r="B13313"/>
      <c r="C13313"/>
      <c r="D13313"/>
      <c r="E13313"/>
      <c r="F13313"/>
      <c r="G13313"/>
      <c r="H13313"/>
      <c r="I13313"/>
      <c r="J13313"/>
      <c r="K13313"/>
    </row>
    <row r="13314" spans="1:11" ht="15">
      <c r="A13314"/>
      <c r="B13314"/>
      <c r="C13314"/>
      <c r="D13314"/>
      <c r="E13314"/>
      <c r="F13314"/>
      <c r="G13314"/>
      <c r="H13314"/>
      <c r="I13314"/>
      <c r="J13314"/>
      <c r="K13314"/>
    </row>
    <row r="13315" spans="1:11" ht="15">
      <c r="A13315"/>
      <c r="B13315"/>
      <c r="C13315"/>
      <c r="D13315"/>
      <c r="E13315"/>
      <c r="F13315"/>
      <c r="G13315"/>
      <c r="H13315"/>
      <c r="I13315"/>
      <c r="J13315"/>
      <c r="K13315"/>
    </row>
    <row r="13316" spans="1:11" ht="15">
      <c r="A13316"/>
      <c r="B13316"/>
      <c r="C13316"/>
      <c r="D13316"/>
      <c r="E13316"/>
      <c r="F13316"/>
      <c r="G13316"/>
      <c r="H13316"/>
      <c r="I13316"/>
      <c r="J13316"/>
      <c r="K13316"/>
    </row>
    <row r="13317" spans="1:11" ht="15">
      <c r="A13317"/>
      <c r="B13317"/>
      <c r="C13317"/>
      <c r="D13317"/>
      <c r="E13317"/>
      <c r="F13317"/>
      <c r="G13317"/>
      <c r="H13317"/>
      <c r="I13317"/>
      <c r="J13317"/>
      <c r="K13317"/>
    </row>
    <row r="13318" spans="1:11" ht="15">
      <c r="A13318"/>
      <c r="B13318"/>
      <c r="C13318"/>
      <c r="D13318"/>
      <c r="E13318"/>
      <c r="F13318"/>
      <c r="G13318"/>
      <c r="H13318"/>
      <c r="I13318"/>
      <c r="J13318"/>
      <c r="K13318"/>
    </row>
    <row r="13319" spans="1:11" ht="15">
      <c r="A13319"/>
      <c r="B13319"/>
      <c r="C13319"/>
      <c r="D13319"/>
      <c r="E13319"/>
      <c r="F13319"/>
      <c r="G13319"/>
      <c r="H13319"/>
      <c r="I13319"/>
      <c r="J13319"/>
      <c r="K13319"/>
    </row>
    <row r="13320" spans="1:11" ht="15">
      <c r="A13320"/>
      <c r="B13320"/>
      <c r="C13320"/>
      <c r="D13320"/>
      <c r="E13320"/>
      <c r="F13320"/>
      <c r="G13320"/>
      <c r="H13320"/>
      <c r="I13320"/>
      <c r="J13320"/>
      <c r="K13320"/>
    </row>
    <row r="13321" spans="1:11" ht="15">
      <c r="A13321"/>
      <c r="B13321"/>
      <c r="C13321"/>
      <c r="D13321"/>
      <c r="E13321"/>
      <c r="F13321"/>
      <c r="G13321"/>
      <c r="H13321"/>
      <c r="I13321"/>
      <c r="J13321"/>
      <c r="K13321"/>
    </row>
    <row r="13322" spans="1:11" ht="15">
      <c r="A13322"/>
      <c r="B13322"/>
      <c r="C13322"/>
      <c r="D13322"/>
      <c r="E13322"/>
      <c r="F13322"/>
      <c r="G13322"/>
      <c r="H13322"/>
      <c r="I13322"/>
      <c r="J13322"/>
      <c r="K13322"/>
    </row>
    <row r="13323" spans="1:11" ht="15">
      <c r="A13323"/>
      <c r="B13323"/>
      <c r="C13323"/>
      <c r="D13323"/>
      <c r="E13323"/>
      <c r="F13323"/>
      <c r="G13323"/>
      <c r="H13323"/>
      <c r="I13323"/>
      <c r="J13323"/>
      <c r="K13323"/>
    </row>
    <row r="13324" spans="1:11" ht="15">
      <c r="A13324"/>
      <c r="B13324"/>
      <c r="C13324"/>
      <c r="D13324"/>
      <c r="E13324"/>
      <c r="F13324"/>
      <c r="G13324"/>
      <c r="H13324"/>
      <c r="I13324"/>
      <c r="J13324"/>
      <c r="K13324"/>
    </row>
    <row r="13325" spans="1:11" ht="15">
      <c r="A13325"/>
      <c r="B13325"/>
      <c r="C13325"/>
      <c r="D13325"/>
      <c r="E13325"/>
      <c r="F13325"/>
      <c r="G13325"/>
      <c r="H13325"/>
      <c r="I13325"/>
      <c r="J13325"/>
      <c r="K13325"/>
    </row>
    <row r="13326" spans="1:11" ht="15">
      <c r="A13326"/>
      <c r="B13326"/>
      <c r="C13326"/>
      <c r="D13326"/>
      <c r="E13326"/>
      <c r="F13326"/>
      <c r="G13326"/>
      <c r="H13326"/>
      <c r="I13326"/>
      <c r="J13326"/>
      <c r="K13326"/>
    </row>
    <row r="13327" spans="1:11" ht="15">
      <c r="A13327"/>
      <c r="B13327"/>
      <c r="C13327"/>
      <c r="D13327"/>
      <c r="E13327"/>
      <c r="F13327"/>
      <c r="G13327"/>
      <c r="H13327"/>
      <c r="I13327"/>
      <c r="J13327"/>
      <c r="K13327"/>
    </row>
    <row r="13328" spans="1:11" ht="15">
      <c r="A13328"/>
      <c r="B13328"/>
      <c r="C13328"/>
      <c r="D13328"/>
      <c r="E13328"/>
      <c r="F13328"/>
      <c r="G13328"/>
      <c r="H13328"/>
      <c r="I13328"/>
      <c r="J13328"/>
      <c r="K13328"/>
    </row>
    <row r="13329" spans="1:11" ht="15">
      <c r="A13329"/>
      <c r="B13329"/>
      <c r="C13329"/>
      <c r="D13329"/>
      <c r="E13329"/>
      <c r="F13329"/>
      <c r="G13329"/>
      <c r="H13329"/>
      <c r="I13329"/>
      <c r="J13329"/>
      <c r="K13329"/>
    </row>
    <row r="13330" spans="1:11" ht="15">
      <c r="A13330"/>
      <c r="B13330"/>
      <c r="C13330"/>
      <c r="D13330"/>
      <c r="E13330"/>
      <c r="F13330"/>
      <c r="G13330"/>
      <c r="H13330"/>
      <c r="I13330"/>
      <c r="J13330"/>
      <c r="K13330"/>
    </row>
    <row r="13331" spans="1:11" ht="15">
      <c r="A13331"/>
      <c r="B13331"/>
      <c r="C13331"/>
      <c r="D13331"/>
      <c r="E13331"/>
      <c r="F13331"/>
      <c r="G13331"/>
      <c r="H13331"/>
      <c r="I13331"/>
      <c r="J13331"/>
      <c r="K13331"/>
    </row>
    <row r="13332" spans="1:11" ht="15">
      <c r="A13332"/>
      <c r="B13332"/>
      <c r="C13332"/>
      <c r="D13332"/>
      <c r="E13332"/>
      <c r="F13332"/>
      <c r="G13332"/>
      <c r="H13332"/>
      <c r="I13332"/>
      <c r="J13332"/>
      <c r="K13332"/>
    </row>
    <row r="13333" spans="1:11" ht="15">
      <c r="A13333"/>
      <c r="B13333"/>
      <c r="C13333"/>
      <c r="D13333"/>
      <c r="E13333"/>
      <c r="F13333"/>
      <c r="G13333"/>
      <c r="H13333"/>
      <c r="I13333"/>
      <c r="J13333"/>
      <c r="K13333"/>
    </row>
    <row r="13334" spans="1:11" ht="15">
      <c r="A13334"/>
      <c r="B13334"/>
      <c r="C13334"/>
      <c r="D13334"/>
      <c r="E13334"/>
      <c r="F13334"/>
      <c r="G13334"/>
      <c r="H13334"/>
      <c r="I13334"/>
      <c r="J13334"/>
      <c r="K13334"/>
    </row>
    <row r="13335" spans="1:11" ht="15">
      <c r="A13335"/>
      <c r="B13335"/>
      <c r="C13335"/>
      <c r="D13335"/>
      <c r="E13335"/>
      <c r="F13335"/>
      <c r="G13335"/>
      <c r="H13335"/>
      <c r="I13335"/>
      <c r="J13335"/>
      <c r="K13335"/>
    </row>
    <row r="13336" spans="1:11" ht="15">
      <c r="A13336"/>
      <c r="B13336"/>
      <c r="C13336"/>
      <c r="D13336"/>
      <c r="E13336"/>
      <c r="F13336"/>
      <c r="G13336"/>
      <c r="H13336"/>
      <c r="I13336"/>
      <c r="J13336"/>
      <c r="K13336"/>
    </row>
    <row r="13337" spans="1:11" ht="15">
      <c r="A13337"/>
      <c r="B13337"/>
      <c r="C13337"/>
      <c r="D13337"/>
      <c r="E13337"/>
      <c r="F13337"/>
      <c r="G13337"/>
      <c r="H13337"/>
      <c r="I13337"/>
      <c r="J13337"/>
      <c r="K13337"/>
    </row>
    <row r="13338" spans="1:11" ht="15">
      <c r="A13338"/>
      <c r="B13338"/>
      <c r="C13338"/>
      <c r="D13338"/>
      <c r="E13338"/>
      <c r="F13338"/>
      <c r="G13338"/>
      <c r="H13338"/>
      <c r="I13338"/>
      <c r="J13338"/>
      <c r="K13338"/>
    </row>
    <row r="13339" spans="1:11" ht="15">
      <c r="A13339"/>
      <c r="B13339"/>
      <c r="C13339"/>
      <c r="D13339"/>
      <c r="E13339"/>
      <c r="F13339"/>
      <c r="G13339"/>
      <c r="H13339"/>
      <c r="I13339"/>
      <c r="J13339"/>
      <c r="K13339"/>
    </row>
    <row r="13340" spans="1:11" ht="15">
      <c r="A13340"/>
      <c r="B13340"/>
      <c r="C13340"/>
      <c r="D13340"/>
      <c r="E13340"/>
      <c r="F13340"/>
      <c r="G13340"/>
      <c r="H13340"/>
      <c r="I13340"/>
      <c r="J13340"/>
      <c r="K13340"/>
    </row>
    <row r="13341" spans="1:11" ht="15">
      <c r="A13341"/>
      <c r="B13341"/>
      <c r="C13341"/>
      <c r="D13341"/>
      <c r="E13341"/>
      <c r="F13341"/>
      <c r="G13341"/>
      <c r="H13341"/>
      <c r="I13341"/>
      <c r="J13341"/>
      <c r="K13341"/>
    </row>
    <row r="13342" spans="1:11" ht="15">
      <c r="A13342"/>
      <c r="B13342"/>
      <c r="C13342"/>
      <c r="D13342"/>
      <c r="E13342"/>
      <c r="F13342"/>
      <c r="G13342"/>
      <c r="H13342"/>
      <c r="I13342"/>
      <c r="J13342"/>
      <c r="K13342"/>
    </row>
    <row r="13343" spans="1:11" ht="15">
      <c r="A13343"/>
      <c r="B13343"/>
      <c r="C13343"/>
      <c r="D13343"/>
      <c r="E13343"/>
      <c r="F13343"/>
      <c r="G13343"/>
      <c r="H13343"/>
      <c r="I13343"/>
      <c r="J13343"/>
      <c r="K13343"/>
    </row>
    <row r="13344" spans="1:11" ht="15">
      <c r="A13344"/>
      <c r="B13344"/>
      <c r="C13344"/>
      <c r="D13344"/>
      <c r="E13344"/>
      <c r="F13344"/>
      <c r="G13344"/>
      <c r="H13344"/>
      <c r="I13344"/>
      <c r="J13344"/>
      <c r="K13344"/>
    </row>
    <row r="13345" spans="1:11" ht="15">
      <c r="A13345"/>
      <c r="B13345"/>
      <c r="C13345"/>
      <c r="D13345"/>
      <c r="E13345"/>
      <c r="F13345"/>
      <c r="G13345"/>
      <c r="H13345"/>
      <c r="I13345"/>
      <c r="J13345"/>
      <c r="K13345"/>
    </row>
    <row r="13346" spans="1:11" ht="15">
      <c r="A13346"/>
      <c r="B13346"/>
      <c r="C13346"/>
      <c r="D13346"/>
      <c r="E13346"/>
      <c r="F13346"/>
      <c r="G13346"/>
      <c r="H13346"/>
      <c r="I13346"/>
      <c r="J13346"/>
      <c r="K13346"/>
    </row>
    <row r="13347" spans="1:11" ht="15">
      <c r="A13347"/>
      <c r="B13347"/>
      <c r="C13347"/>
      <c r="D13347"/>
      <c r="E13347"/>
      <c r="F13347"/>
      <c r="G13347"/>
      <c r="H13347"/>
      <c r="I13347"/>
      <c r="J13347"/>
      <c r="K13347"/>
    </row>
    <row r="13348" spans="1:11" ht="15">
      <c r="A13348"/>
      <c r="B13348"/>
      <c r="C13348"/>
      <c r="D13348"/>
      <c r="E13348"/>
      <c r="F13348"/>
      <c r="G13348"/>
      <c r="H13348"/>
      <c r="I13348"/>
      <c r="J13348"/>
      <c r="K13348"/>
    </row>
    <row r="13349" spans="1:11" ht="15">
      <c r="A13349"/>
      <c r="B13349"/>
      <c r="C13349"/>
      <c r="D13349"/>
      <c r="E13349"/>
      <c r="F13349"/>
      <c r="G13349"/>
      <c r="H13349"/>
      <c r="I13349"/>
      <c r="J13349"/>
      <c r="K13349"/>
    </row>
    <row r="13350" spans="1:11" ht="15">
      <c r="A13350"/>
      <c r="B13350"/>
      <c r="C13350"/>
      <c r="D13350"/>
      <c r="E13350"/>
      <c r="F13350"/>
      <c r="G13350"/>
      <c r="H13350"/>
      <c r="I13350"/>
      <c r="J13350"/>
      <c r="K13350"/>
    </row>
    <row r="13351" spans="1:11" ht="15">
      <c r="A13351"/>
      <c r="B13351"/>
      <c r="C13351"/>
      <c r="D13351"/>
      <c r="E13351"/>
      <c r="F13351"/>
      <c r="G13351"/>
      <c r="H13351"/>
      <c r="I13351"/>
      <c r="J13351"/>
      <c r="K13351"/>
    </row>
    <row r="13352" spans="1:11" ht="15">
      <c r="A13352"/>
      <c r="B13352"/>
      <c r="C13352"/>
      <c r="D13352"/>
      <c r="E13352"/>
      <c r="F13352"/>
      <c r="G13352"/>
      <c r="H13352"/>
      <c r="I13352"/>
      <c r="J13352"/>
      <c r="K13352"/>
    </row>
    <row r="13353" spans="1:11" ht="15">
      <c r="A13353"/>
      <c r="B13353"/>
      <c r="C13353"/>
      <c r="D13353"/>
      <c r="E13353"/>
      <c r="F13353"/>
      <c r="G13353"/>
      <c r="H13353"/>
      <c r="I13353"/>
      <c r="J13353"/>
      <c r="K13353"/>
    </row>
    <row r="13354" spans="1:11" ht="15">
      <c r="A13354"/>
      <c r="B13354"/>
      <c r="C13354"/>
      <c r="D13354"/>
      <c r="E13354"/>
      <c r="F13354"/>
      <c r="G13354"/>
      <c r="H13354"/>
      <c r="I13354"/>
      <c r="J13354"/>
      <c r="K13354"/>
    </row>
    <row r="13355" spans="1:11" ht="15">
      <c r="A13355"/>
      <c r="B13355"/>
      <c r="C13355"/>
      <c r="D13355"/>
      <c r="E13355"/>
      <c r="F13355"/>
      <c r="G13355"/>
      <c r="H13355"/>
      <c r="I13355"/>
      <c r="J13355"/>
      <c r="K13355"/>
    </row>
    <row r="13356" spans="1:11" ht="15">
      <c r="A13356"/>
      <c r="B13356"/>
      <c r="C13356"/>
      <c r="D13356"/>
      <c r="E13356"/>
      <c r="F13356"/>
      <c r="G13356"/>
      <c r="H13356"/>
      <c r="I13356"/>
      <c r="J13356"/>
      <c r="K13356"/>
    </row>
    <row r="13357" spans="1:11" ht="15">
      <c r="A13357"/>
      <c r="B13357"/>
      <c r="C13357"/>
      <c r="D13357"/>
      <c r="E13357"/>
      <c r="F13357"/>
      <c r="G13357"/>
      <c r="H13357"/>
      <c r="I13357"/>
      <c r="J13357"/>
      <c r="K13357"/>
    </row>
    <row r="13358" spans="1:11" ht="15">
      <c r="A13358"/>
      <c r="B13358"/>
      <c r="C13358"/>
      <c r="D13358"/>
      <c r="E13358"/>
      <c r="F13358"/>
      <c r="G13358"/>
      <c r="H13358"/>
      <c r="I13358"/>
      <c r="J13358"/>
      <c r="K13358"/>
    </row>
    <row r="13359" spans="1:11" ht="15">
      <c r="A13359"/>
      <c r="B13359"/>
      <c r="C13359"/>
      <c r="D13359"/>
      <c r="E13359"/>
      <c r="F13359"/>
      <c r="G13359"/>
      <c r="H13359"/>
      <c r="I13359"/>
      <c r="J13359"/>
      <c r="K13359"/>
    </row>
    <row r="13360" spans="1:11" ht="15">
      <c r="A13360"/>
      <c r="B13360"/>
      <c r="C13360"/>
      <c r="D13360"/>
      <c r="E13360"/>
      <c r="F13360"/>
      <c r="G13360"/>
      <c r="H13360"/>
      <c r="I13360"/>
      <c r="J13360"/>
      <c r="K13360"/>
    </row>
    <row r="13361" spans="1:11" ht="15">
      <c r="A13361"/>
      <c r="B13361"/>
      <c r="C13361"/>
      <c r="D13361"/>
      <c r="E13361"/>
      <c r="F13361"/>
      <c r="G13361"/>
      <c r="H13361"/>
      <c r="I13361"/>
      <c r="J13361"/>
      <c r="K13361"/>
    </row>
    <row r="13362" spans="1:11" ht="15">
      <c r="A13362"/>
      <c r="B13362"/>
      <c r="C13362"/>
      <c r="D13362"/>
      <c r="E13362"/>
      <c r="F13362"/>
      <c r="G13362"/>
      <c r="H13362"/>
      <c r="I13362"/>
      <c r="J13362"/>
      <c r="K13362"/>
    </row>
    <row r="13363" spans="1:11" ht="15">
      <c r="A13363"/>
      <c r="B13363"/>
      <c r="C13363"/>
      <c r="D13363"/>
      <c r="E13363"/>
      <c r="F13363"/>
      <c r="G13363"/>
      <c r="H13363"/>
      <c r="I13363"/>
      <c r="J13363"/>
      <c r="K13363"/>
    </row>
    <row r="13364" spans="1:11" ht="15">
      <c r="A13364"/>
      <c r="B13364"/>
      <c r="C13364"/>
      <c r="D13364"/>
      <c r="E13364"/>
      <c r="F13364"/>
      <c r="G13364"/>
      <c r="H13364"/>
      <c r="I13364"/>
      <c r="J13364"/>
      <c r="K13364"/>
    </row>
    <row r="13365" spans="1:11" ht="15">
      <c r="A13365"/>
      <c r="B13365"/>
      <c r="C13365"/>
      <c r="D13365"/>
      <c r="E13365"/>
      <c r="F13365"/>
      <c r="G13365"/>
      <c r="H13365"/>
      <c r="I13365"/>
      <c r="J13365"/>
      <c r="K13365"/>
    </row>
    <row r="13366" spans="1:11" ht="15">
      <c r="A13366"/>
      <c r="B13366"/>
      <c r="C13366"/>
      <c r="D13366"/>
      <c r="E13366"/>
      <c r="F13366"/>
      <c r="G13366"/>
      <c r="H13366"/>
      <c r="I13366"/>
      <c r="J13366"/>
      <c r="K13366"/>
    </row>
    <row r="13367" spans="1:11" ht="15">
      <c r="A13367"/>
      <c r="B13367"/>
      <c r="C13367"/>
      <c r="D13367"/>
      <c r="E13367"/>
      <c r="F13367"/>
      <c r="G13367"/>
      <c r="H13367"/>
      <c r="I13367"/>
      <c r="J13367"/>
      <c r="K13367"/>
    </row>
    <row r="13368" spans="1:11" ht="15">
      <c r="A13368"/>
      <c r="B13368"/>
      <c r="C13368"/>
      <c r="D13368"/>
      <c r="E13368"/>
      <c r="F13368"/>
      <c r="G13368"/>
      <c r="H13368"/>
      <c r="I13368"/>
      <c r="J13368"/>
      <c r="K13368"/>
    </row>
    <row r="13369" spans="1:11" ht="15">
      <c r="A13369"/>
      <c r="B13369"/>
      <c r="C13369"/>
      <c r="D13369"/>
      <c r="E13369"/>
      <c r="F13369"/>
      <c r="G13369"/>
      <c r="H13369"/>
      <c r="I13369"/>
      <c r="J13369"/>
      <c r="K13369"/>
    </row>
    <row r="13370" spans="1:11" ht="15">
      <c r="A13370"/>
      <c r="B13370"/>
      <c r="C13370"/>
      <c r="D13370"/>
      <c r="E13370"/>
      <c r="F13370"/>
      <c r="G13370"/>
      <c r="H13370"/>
      <c r="I13370"/>
      <c r="J13370"/>
      <c r="K13370"/>
    </row>
    <row r="13371" spans="1:11" ht="15">
      <c r="A13371"/>
      <c r="B13371"/>
      <c r="C13371"/>
      <c r="D13371"/>
      <c r="E13371"/>
      <c r="F13371"/>
      <c r="G13371"/>
      <c r="H13371"/>
      <c r="I13371"/>
      <c r="J13371"/>
      <c r="K13371"/>
    </row>
    <row r="13372" spans="1:11" ht="15">
      <c r="A13372"/>
      <c r="B13372"/>
      <c r="C13372"/>
      <c r="D13372"/>
      <c r="E13372"/>
      <c r="F13372"/>
      <c r="G13372"/>
      <c r="H13372"/>
      <c r="I13372"/>
      <c r="J13372"/>
      <c r="K13372"/>
    </row>
    <row r="13373" spans="1:11" ht="15">
      <c r="A13373"/>
      <c r="B13373"/>
      <c r="C13373"/>
      <c r="D13373"/>
      <c r="E13373"/>
      <c r="F13373"/>
      <c r="G13373"/>
      <c r="H13373"/>
      <c r="I13373"/>
      <c r="J13373"/>
      <c r="K13373"/>
    </row>
    <row r="13374" spans="1:11" ht="15">
      <c r="A13374"/>
      <c r="B13374"/>
      <c r="C13374"/>
      <c r="D13374"/>
      <c r="E13374"/>
      <c r="F13374"/>
      <c r="G13374"/>
      <c r="H13374"/>
      <c r="I13374"/>
      <c r="J13374"/>
      <c r="K13374"/>
    </row>
    <row r="13375" spans="1:11" ht="15">
      <c r="A13375"/>
      <c r="B13375"/>
      <c r="C13375"/>
      <c r="D13375"/>
      <c r="E13375"/>
      <c r="F13375"/>
      <c r="G13375"/>
      <c r="H13375"/>
      <c r="I13375"/>
      <c r="J13375"/>
      <c r="K13375"/>
    </row>
    <row r="13376" spans="1:11" ht="15">
      <c r="A13376"/>
      <c r="B13376"/>
      <c r="C13376"/>
      <c r="D13376"/>
      <c r="E13376"/>
      <c r="F13376"/>
      <c r="G13376"/>
      <c r="H13376"/>
      <c r="I13376"/>
      <c r="J13376"/>
      <c r="K13376"/>
    </row>
    <row r="13377" spans="1:11" ht="15">
      <c r="A13377"/>
      <c r="B13377"/>
      <c r="C13377"/>
      <c r="D13377"/>
      <c r="E13377"/>
      <c r="F13377"/>
      <c r="G13377"/>
      <c r="H13377"/>
      <c r="I13377"/>
      <c r="J13377"/>
      <c r="K13377"/>
    </row>
    <row r="13378" spans="1:11" ht="15">
      <c r="A13378"/>
      <c r="B13378"/>
      <c r="C13378"/>
      <c r="D13378"/>
      <c r="E13378"/>
      <c r="F13378"/>
      <c r="G13378"/>
      <c r="H13378"/>
      <c r="I13378"/>
      <c r="J13378"/>
      <c r="K13378"/>
    </row>
    <row r="13379" spans="1:11" ht="15">
      <c r="A13379"/>
      <c r="B13379"/>
      <c r="C13379"/>
      <c r="D13379"/>
      <c r="E13379"/>
      <c r="F13379"/>
      <c r="G13379"/>
      <c r="H13379"/>
      <c r="I13379"/>
      <c r="J13379"/>
      <c r="K13379"/>
    </row>
    <row r="13380" spans="1:11" ht="15">
      <c r="A13380"/>
      <c r="B13380"/>
      <c r="C13380"/>
      <c r="D13380"/>
      <c r="E13380"/>
      <c r="F13380"/>
      <c r="G13380"/>
      <c r="H13380"/>
      <c r="I13380"/>
      <c r="J13380"/>
      <c r="K13380"/>
    </row>
    <row r="13381" spans="1:11" ht="15">
      <c r="A13381"/>
      <c r="B13381"/>
      <c r="C13381"/>
      <c r="D13381"/>
      <c r="E13381"/>
      <c r="F13381"/>
      <c r="G13381"/>
      <c r="H13381"/>
      <c r="I13381"/>
      <c r="J13381"/>
      <c r="K13381"/>
    </row>
    <row r="13382" spans="1:11" ht="15">
      <c r="A13382"/>
      <c r="B13382"/>
      <c r="C13382"/>
      <c r="D13382"/>
      <c r="E13382"/>
      <c r="F13382"/>
      <c r="G13382"/>
      <c r="H13382"/>
      <c r="I13382"/>
      <c r="J13382"/>
      <c r="K13382"/>
    </row>
    <row r="13383" spans="1:11" ht="15">
      <c r="A13383"/>
      <c r="B13383"/>
      <c r="C13383"/>
      <c r="D13383"/>
      <c r="E13383"/>
      <c r="F13383"/>
      <c r="G13383"/>
      <c r="H13383"/>
      <c r="I13383"/>
      <c r="J13383"/>
      <c r="K13383"/>
    </row>
    <row r="13384" spans="1:11" ht="15">
      <c r="A13384"/>
      <c r="B13384"/>
      <c r="C13384"/>
      <c r="D13384"/>
      <c r="E13384"/>
      <c r="F13384"/>
      <c r="G13384"/>
      <c r="H13384"/>
      <c r="I13384"/>
      <c r="J13384"/>
      <c r="K13384"/>
    </row>
    <row r="13385" spans="1:11" ht="15">
      <c r="A13385"/>
      <c r="B13385"/>
      <c r="C13385"/>
      <c r="D13385"/>
      <c r="E13385"/>
      <c r="F13385"/>
      <c r="G13385"/>
      <c r="H13385"/>
      <c r="I13385"/>
      <c r="J13385"/>
      <c r="K13385"/>
    </row>
    <row r="13386" spans="1:11" ht="15">
      <c r="A13386"/>
      <c r="B13386"/>
      <c r="C13386"/>
      <c r="D13386"/>
      <c r="E13386"/>
      <c r="F13386"/>
      <c r="G13386"/>
      <c r="H13386"/>
      <c r="I13386"/>
      <c r="J13386"/>
      <c r="K13386"/>
    </row>
    <row r="13387" spans="1:11" ht="15">
      <c r="A13387"/>
      <c r="B13387"/>
      <c r="C13387"/>
      <c r="D13387"/>
      <c r="E13387"/>
      <c r="F13387"/>
      <c r="G13387"/>
      <c r="H13387"/>
      <c r="I13387"/>
      <c r="J13387"/>
      <c r="K13387"/>
    </row>
    <row r="13388" spans="1:11" ht="15">
      <c r="A13388"/>
      <c r="B13388"/>
      <c r="C13388"/>
      <c r="D13388"/>
      <c r="E13388"/>
      <c r="F13388"/>
      <c r="G13388"/>
      <c r="H13388"/>
      <c r="I13388"/>
      <c r="J13388"/>
      <c r="K13388"/>
    </row>
    <row r="13389" spans="1:11" ht="15">
      <c r="A13389"/>
      <c r="B13389"/>
      <c r="C13389"/>
      <c r="D13389"/>
      <c r="E13389"/>
      <c r="F13389"/>
      <c r="G13389"/>
      <c r="H13389"/>
      <c r="I13389"/>
      <c r="J13389"/>
      <c r="K13389"/>
    </row>
    <row r="13390" spans="1:11" ht="15">
      <c r="A13390"/>
      <c r="B13390"/>
      <c r="C13390"/>
      <c r="D13390"/>
      <c r="E13390"/>
      <c r="F13390"/>
      <c r="G13390"/>
      <c r="H13390"/>
      <c r="I13390"/>
      <c r="J13390"/>
      <c r="K13390"/>
    </row>
    <row r="13391" spans="1:11" ht="15">
      <c r="A13391"/>
      <c r="B13391"/>
      <c r="C13391"/>
      <c r="D13391"/>
      <c r="E13391"/>
      <c r="F13391"/>
      <c r="G13391"/>
      <c r="H13391"/>
      <c r="I13391"/>
      <c r="J13391"/>
      <c r="K13391"/>
    </row>
    <row r="13392" spans="1:11" ht="15">
      <c r="A13392"/>
      <c r="B13392"/>
      <c r="C13392"/>
      <c r="D13392"/>
      <c r="E13392"/>
      <c r="F13392"/>
      <c r="G13392"/>
      <c r="H13392"/>
      <c r="I13392"/>
      <c r="J13392"/>
      <c r="K13392"/>
    </row>
    <row r="13393" spans="1:11" ht="15">
      <c r="A13393"/>
      <c r="B13393"/>
      <c r="C13393"/>
      <c r="D13393"/>
      <c r="E13393"/>
      <c r="F13393"/>
      <c r="G13393"/>
      <c r="H13393"/>
      <c r="I13393"/>
      <c r="J13393"/>
      <c r="K13393"/>
    </row>
    <row r="13394" spans="1:11" ht="15">
      <c r="A13394"/>
      <c r="B13394"/>
      <c r="C13394"/>
      <c r="D13394"/>
      <c r="E13394"/>
      <c r="F13394"/>
      <c r="G13394"/>
      <c r="H13394"/>
      <c r="I13394"/>
      <c r="J13394"/>
      <c r="K13394"/>
    </row>
    <row r="13395" spans="1:11" ht="15">
      <c r="A13395"/>
      <c r="B13395"/>
      <c r="C13395"/>
      <c r="D13395"/>
      <c r="E13395"/>
      <c r="F13395"/>
      <c r="G13395"/>
      <c r="H13395"/>
      <c r="I13395"/>
      <c r="J13395"/>
      <c r="K13395"/>
    </row>
    <row r="13396" spans="1:11" ht="15">
      <c r="A13396"/>
      <c r="B13396"/>
      <c r="C13396"/>
      <c r="D13396"/>
      <c r="E13396"/>
      <c r="F13396"/>
      <c r="G13396"/>
      <c r="H13396"/>
      <c r="I13396"/>
      <c r="J13396"/>
      <c r="K13396"/>
    </row>
    <row r="13397" spans="1:11" ht="15">
      <c r="A13397"/>
      <c r="B13397"/>
      <c r="C13397"/>
      <c r="D13397"/>
      <c r="E13397"/>
      <c r="F13397"/>
      <c r="G13397"/>
      <c r="H13397"/>
      <c r="I13397"/>
      <c r="J13397"/>
      <c r="K13397"/>
    </row>
    <row r="13398" spans="1:11" ht="15">
      <c r="A13398"/>
      <c r="B13398"/>
      <c r="C13398"/>
      <c r="D13398"/>
      <c r="E13398"/>
      <c r="F13398"/>
      <c r="G13398"/>
      <c r="H13398"/>
      <c r="I13398"/>
      <c r="J13398"/>
      <c r="K13398"/>
    </row>
    <row r="13399" spans="1:11" ht="15">
      <c r="A13399"/>
      <c r="B13399"/>
      <c r="C13399"/>
      <c r="D13399"/>
      <c r="E13399"/>
      <c r="F13399"/>
      <c r="G13399"/>
      <c r="H13399"/>
      <c r="I13399"/>
      <c r="J13399"/>
      <c r="K13399"/>
    </row>
    <row r="13400" spans="1:11" ht="15">
      <c r="A13400"/>
      <c r="B13400"/>
      <c r="C13400"/>
      <c r="D13400"/>
      <c r="E13400"/>
      <c r="F13400"/>
      <c r="G13400"/>
      <c r="H13400"/>
      <c r="I13400"/>
      <c r="J13400"/>
      <c r="K13400"/>
    </row>
    <row r="13401" spans="1:11" ht="15">
      <c r="A13401"/>
      <c r="B13401"/>
      <c r="C13401"/>
      <c r="D13401"/>
      <c r="E13401"/>
      <c r="F13401"/>
      <c r="G13401"/>
      <c r="H13401"/>
      <c r="I13401"/>
      <c r="J13401"/>
      <c r="K13401"/>
    </row>
    <row r="13402" spans="1:11" ht="15">
      <c r="A13402"/>
      <c r="B13402"/>
      <c r="C13402"/>
      <c r="D13402"/>
      <c r="E13402"/>
      <c r="F13402"/>
      <c r="G13402"/>
      <c r="H13402"/>
      <c r="I13402"/>
      <c r="J13402"/>
      <c r="K13402"/>
    </row>
    <row r="13403" spans="1:11" ht="15">
      <c r="A13403"/>
      <c r="B13403"/>
      <c r="C13403"/>
      <c r="D13403"/>
      <c r="E13403"/>
      <c r="F13403"/>
      <c r="G13403"/>
      <c r="H13403"/>
      <c r="I13403"/>
      <c r="J13403"/>
      <c r="K13403"/>
    </row>
    <row r="13404" spans="1:11" ht="15">
      <c r="A13404"/>
      <c r="B13404"/>
      <c r="C13404"/>
      <c r="D13404"/>
      <c r="E13404"/>
      <c r="F13404"/>
      <c r="G13404"/>
      <c r="H13404"/>
      <c r="I13404"/>
      <c r="J13404"/>
      <c r="K13404"/>
    </row>
    <row r="13405" spans="1:11" ht="15">
      <c r="A13405"/>
      <c r="B13405"/>
      <c r="C13405"/>
      <c r="D13405"/>
      <c r="E13405"/>
      <c r="F13405"/>
      <c r="G13405"/>
      <c r="H13405"/>
      <c r="I13405"/>
      <c r="J13405"/>
      <c r="K13405"/>
    </row>
    <row r="13406" spans="1:11" ht="15">
      <c r="A13406"/>
      <c r="B13406"/>
      <c r="C13406"/>
      <c r="D13406"/>
      <c r="E13406"/>
      <c r="F13406"/>
      <c r="G13406"/>
      <c r="H13406"/>
      <c r="I13406"/>
      <c r="J13406"/>
      <c r="K13406"/>
    </row>
    <row r="13407" spans="1:11" ht="15">
      <c r="A13407"/>
      <c r="B13407"/>
      <c r="C13407"/>
      <c r="D13407"/>
      <c r="E13407"/>
      <c r="F13407"/>
      <c r="G13407"/>
      <c r="H13407"/>
      <c r="I13407"/>
      <c r="J13407"/>
      <c r="K13407"/>
    </row>
    <row r="13408" spans="1:11" ht="15">
      <c r="A13408"/>
      <c r="B13408"/>
      <c r="C13408"/>
      <c r="D13408"/>
      <c r="E13408"/>
      <c r="F13408"/>
      <c r="G13408"/>
      <c r="H13408"/>
      <c r="I13408"/>
      <c r="J13408"/>
      <c r="K13408"/>
    </row>
    <row r="13409" spans="1:11" ht="15">
      <c r="A13409"/>
      <c r="B13409"/>
      <c r="C13409"/>
      <c r="D13409"/>
      <c r="E13409"/>
      <c r="F13409"/>
      <c r="G13409"/>
      <c r="H13409"/>
      <c r="I13409"/>
      <c r="J13409"/>
      <c r="K13409"/>
    </row>
    <row r="13410" spans="1:11" ht="15">
      <c r="A13410"/>
      <c r="B13410"/>
      <c r="C13410"/>
      <c r="D13410"/>
      <c r="E13410"/>
      <c r="F13410"/>
      <c r="G13410"/>
      <c r="H13410"/>
      <c r="I13410"/>
      <c r="J13410"/>
      <c r="K13410"/>
    </row>
    <row r="13411" spans="1:11" ht="15">
      <c r="A13411"/>
      <c r="B13411"/>
      <c r="C13411"/>
      <c r="D13411"/>
      <c r="E13411"/>
      <c r="F13411"/>
      <c r="G13411"/>
      <c r="H13411"/>
      <c r="I13411"/>
      <c r="J13411"/>
      <c r="K13411"/>
    </row>
    <row r="13412" spans="1:11" ht="15">
      <c r="A13412"/>
      <c r="B13412"/>
      <c r="C13412"/>
      <c r="D13412"/>
      <c r="E13412"/>
      <c r="F13412"/>
      <c r="G13412"/>
      <c r="H13412"/>
      <c r="I13412"/>
      <c r="J13412"/>
      <c r="K13412"/>
    </row>
    <row r="13413" spans="1:11" ht="15">
      <c r="A13413"/>
      <c r="B13413"/>
      <c r="C13413"/>
      <c r="D13413"/>
      <c r="E13413"/>
      <c r="F13413"/>
      <c r="G13413"/>
      <c r="H13413"/>
      <c r="I13413"/>
      <c r="J13413"/>
      <c r="K13413"/>
    </row>
    <row r="13414" spans="1:11" ht="15">
      <c r="A13414"/>
      <c r="B13414"/>
      <c r="C13414"/>
      <c r="D13414"/>
      <c r="E13414"/>
      <c r="F13414"/>
      <c r="G13414"/>
      <c r="H13414"/>
      <c r="I13414"/>
      <c r="J13414"/>
      <c r="K13414"/>
    </row>
    <row r="13415" spans="1:11" ht="15">
      <c r="A13415"/>
      <c r="B13415"/>
      <c r="C13415"/>
      <c r="D13415"/>
      <c r="E13415"/>
      <c r="F13415"/>
      <c r="G13415"/>
      <c r="H13415"/>
      <c r="I13415"/>
      <c r="J13415"/>
      <c r="K13415"/>
    </row>
    <row r="13416" spans="1:11" ht="15">
      <c r="A13416"/>
      <c r="B13416"/>
      <c r="C13416"/>
      <c r="D13416"/>
      <c r="E13416"/>
      <c r="F13416"/>
      <c r="G13416"/>
      <c r="H13416"/>
      <c r="I13416"/>
      <c r="J13416"/>
      <c r="K13416"/>
    </row>
    <row r="13417" spans="1:11" ht="15">
      <c r="A13417"/>
      <c r="B13417"/>
      <c r="C13417"/>
      <c r="D13417"/>
      <c r="E13417"/>
      <c r="F13417"/>
      <c r="G13417"/>
      <c r="H13417"/>
      <c r="I13417"/>
      <c r="J13417"/>
      <c r="K13417"/>
    </row>
    <row r="13418" spans="1:11" ht="15">
      <c r="A13418"/>
      <c r="B13418"/>
      <c r="C13418"/>
      <c r="D13418"/>
      <c r="E13418"/>
      <c r="F13418"/>
      <c r="G13418"/>
      <c r="H13418"/>
      <c r="I13418"/>
      <c r="J13418"/>
      <c r="K13418"/>
    </row>
    <row r="13419" spans="1:11" ht="15">
      <c r="A13419"/>
      <c r="B13419"/>
      <c r="C13419"/>
      <c r="D13419"/>
      <c r="E13419"/>
      <c r="F13419"/>
      <c r="G13419"/>
      <c r="H13419"/>
      <c r="I13419"/>
      <c r="J13419"/>
      <c r="K13419"/>
    </row>
    <row r="13420" spans="1:11" ht="15">
      <c r="A13420"/>
      <c r="B13420"/>
      <c r="C13420"/>
      <c r="D13420"/>
      <c r="E13420"/>
      <c r="F13420"/>
      <c r="G13420"/>
      <c r="H13420"/>
      <c r="I13420"/>
      <c r="J13420"/>
      <c r="K13420"/>
    </row>
    <row r="13421" spans="1:11" ht="15">
      <c r="A13421"/>
      <c r="B13421"/>
      <c r="C13421"/>
      <c r="D13421"/>
      <c r="E13421"/>
      <c r="F13421"/>
      <c r="G13421"/>
      <c r="H13421"/>
      <c r="I13421"/>
      <c r="J13421"/>
      <c r="K13421"/>
    </row>
    <row r="13422" spans="1:11" ht="15">
      <c r="A13422"/>
      <c r="B13422"/>
      <c r="C13422"/>
      <c r="D13422"/>
      <c r="E13422"/>
      <c r="F13422"/>
      <c r="G13422"/>
      <c r="H13422"/>
      <c r="I13422"/>
      <c r="J13422"/>
      <c r="K13422"/>
    </row>
    <row r="13423" spans="1:11" ht="15">
      <c r="A13423"/>
      <c r="B13423"/>
      <c r="C13423"/>
      <c r="D13423"/>
      <c r="E13423"/>
      <c r="F13423"/>
      <c r="G13423"/>
      <c r="H13423"/>
      <c r="I13423"/>
      <c r="J13423"/>
      <c r="K13423"/>
    </row>
    <row r="13424" spans="1:11" ht="15">
      <c r="A13424"/>
      <c r="B13424"/>
      <c r="C13424"/>
      <c r="D13424"/>
      <c r="E13424"/>
      <c r="F13424"/>
      <c r="G13424"/>
      <c r="H13424"/>
      <c r="I13424"/>
      <c r="J13424"/>
      <c r="K13424"/>
    </row>
    <row r="13425" spans="1:11" ht="15">
      <c r="A13425"/>
      <c r="B13425"/>
      <c r="C13425"/>
      <c r="D13425"/>
      <c r="E13425"/>
      <c r="F13425"/>
      <c r="G13425"/>
      <c r="H13425"/>
      <c r="I13425"/>
      <c r="J13425"/>
      <c r="K13425"/>
    </row>
    <row r="13426" spans="1:11" ht="15">
      <c r="A13426"/>
      <c r="B13426"/>
      <c r="C13426"/>
      <c r="D13426"/>
      <c r="E13426"/>
      <c r="F13426"/>
      <c r="G13426"/>
      <c r="H13426"/>
      <c r="I13426"/>
      <c r="J13426"/>
      <c r="K13426"/>
    </row>
    <row r="13427" spans="1:11" ht="15">
      <c r="A13427"/>
      <c r="B13427"/>
      <c r="C13427"/>
      <c r="D13427"/>
      <c r="E13427"/>
      <c r="F13427"/>
      <c r="G13427"/>
      <c r="H13427"/>
      <c r="I13427"/>
      <c r="J13427"/>
      <c r="K13427"/>
    </row>
    <row r="13428" spans="1:11" ht="15">
      <c r="A13428"/>
      <c r="B13428"/>
      <c r="C13428"/>
      <c r="D13428"/>
      <c r="E13428"/>
      <c r="F13428"/>
      <c r="G13428"/>
      <c r="H13428"/>
      <c r="I13428"/>
      <c r="J13428"/>
      <c r="K13428"/>
    </row>
    <row r="13429" spans="1:11" ht="15">
      <c r="A13429"/>
      <c r="B13429"/>
      <c r="C13429"/>
      <c r="D13429"/>
      <c r="E13429"/>
      <c r="F13429"/>
      <c r="G13429"/>
      <c r="H13429"/>
      <c r="I13429"/>
      <c r="J13429"/>
      <c r="K13429"/>
    </row>
    <row r="13430" spans="1:11" ht="15">
      <c r="A13430"/>
      <c r="B13430"/>
      <c r="C13430"/>
      <c r="D13430"/>
      <c r="E13430"/>
      <c r="F13430"/>
      <c r="G13430"/>
      <c r="H13430"/>
      <c r="I13430"/>
      <c r="J13430"/>
      <c r="K13430"/>
    </row>
    <row r="13431" spans="1:11" ht="15">
      <c r="A13431"/>
      <c r="B13431"/>
      <c r="C13431"/>
      <c r="D13431"/>
      <c r="E13431"/>
      <c r="F13431"/>
      <c r="G13431"/>
      <c r="H13431"/>
      <c r="I13431"/>
      <c r="J13431"/>
      <c r="K13431"/>
    </row>
    <row r="13432" spans="1:11" ht="15">
      <c r="A13432"/>
      <c r="B13432"/>
      <c r="C13432"/>
      <c r="D13432"/>
      <c r="E13432"/>
      <c r="F13432"/>
      <c r="G13432"/>
      <c r="H13432"/>
      <c r="I13432"/>
      <c r="J13432"/>
      <c r="K13432"/>
    </row>
    <row r="13433" spans="1:11" ht="15">
      <c r="A13433"/>
      <c r="B13433"/>
      <c r="C13433"/>
      <c r="D13433"/>
      <c r="E13433"/>
      <c r="F13433"/>
      <c r="G13433"/>
      <c r="H13433"/>
      <c r="I13433"/>
      <c r="J13433"/>
      <c r="K13433"/>
    </row>
    <row r="13434" spans="1:11" ht="15">
      <c r="A13434"/>
      <c r="B13434"/>
      <c r="C13434"/>
      <c r="D13434"/>
      <c r="E13434"/>
      <c r="F13434"/>
      <c r="G13434"/>
      <c r="H13434"/>
      <c r="I13434"/>
      <c r="J13434"/>
      <c r="K13434"/>
    </row>
    <row r="13435" spans="1:11" ht="15">
      <c r="A13435"/>
      <c r="B13435"/>
      <c r="C13435"/>
      <c r="D13435"/>
      <c r="E13435"/>
      <c r="F13435"/>
      <c r="G13435"/>
      <c r="H13435"/>
      <c r="I13435"/>
      <c r="J13435"/>
      <c r="K13435"/>
    </row>
    <row r="13436" spans="1:11" ht="15">
      <c r="A13436"/>
      <c r="B13436"/>
      <c r="C13436"/>
      <c r="D13436"/>
      <c r="E13436"/>
      <c r="F13436"/>
      <c r="G13436"/>
      <c r="H13436"/>
      <c r="I13436"/>
      <c r="J13436"/>
      <c r="K13436"/>
    </row>
    <row r="13437" spans="1:11" ht="15">
      <c r="A13437"/>
      <c r="B13437"/>
      <c r="C13437"/>
      <c r="D13437"/>
      <c r="E13437"/>
      <c r="F13437"/>
      <c r="G13437"/>
      <c r="H13437"/>
      <c r="I13437"/>
      <c r="J13437"/>
      <c r="K13437"/>
    </row>
    <row r="13438" spans="1:11" ht="15">
      <c r="A13438"/>
      <c r="B13438"/>
      <c r="C13438"/>
      <c r="D13438"/>
      <c r="E13438"/>
      <c r="F13438"/>
      <c r="G13438"/>
      <c r="H13438"/>
      <c r="I13438"/>
      <c r="J13438"/>
      <c r="K13438"/>
    </row>
    <row r="13439" spans="1:11" ht="15">
      <c r="A13439"/>
      <c r="B13439"/>
      <c r="C13439"/>
      <c r="D13439"/>
      <c r="E13439"/>
      <c r="F13439"/>
      <c r="G13439"/>
      <c r="H13439"/>
      <c r="I13439"/>
      <c r="J13439"/>
      <c r="K13439"/>
    </row>
    <row r="13440" spans="1:11" ht="15">
      <c r="A13440"/>
      <c r="B13440"/>
      <c r="C13440"/>
      <c r="D13440"/>
      <c r="E13440"/>
      <c r="F13440"/>
      <c r="G13440"/>
      <c r="H13440"/>
      <c r="I13440"/>
      <c r="J13440"/>
      <c r="K13440"/>
    </row>
    <row r="13441" spans="1:11" ht="15">
      <c r="A13441"/>
      <c r="B13441"/>
      <c r="C13441"/>
      <c r="D13441"/>
      <c r="E13441"/>
      <c r="F13441"/>
      <c r="G13441"/>
      <c r="H13441"/>
      <c r="I13441"/>
      <c r="J13441"/>
      <c r="K13441"/>
    </row>
    <row r="13442" spans="1:11" ht="15">
      <c r="A13442"/>
      <c r="B13442"/>
      <c r="C13442"/>
      <c r="D13442"/>
      <c r="E13442"/>
      <c r="F13442"/>
      <c r="G13442"/>
      <c r="H13442"/>
      <c r="I13442"/>
      <c r="J13442"/>
      <c r="K13442"/>
    </row>
    <row r="13443" spans="1:11" ht="15">
      <c r="A13443"/>
      <c r="B13443"/>
      <c r="C13443"/>
      <c r="D13443"/>
      <c r="E13443"/>
      <c r="F13443"/>
      <c r="G13443"/>
      <c r="H13443"/>
      <c r="I13443"/>
      <c r="J13443"/>
      <c r="K13443"/>
    </row>
    <row r="13444" spans="1:11" ht="15">
      <c r="A13444"/>
      <c r="B13444"/>
      <c r="C13444"/>
      <c r="D13444"/>
      <c r="E13444"/>
      <c r="F13444"/>
      <c r="G13444"/>
      <c r="H13444"/>
      <c r="I13444"/>
      <c r="J13444"/>
      <c r="K13444"/>
    </row>
    <row r="13445" spans="1:11" ht="15">
      <c r="A13445"/>
      <c r="B13445"/>
      <c r="C13445"/>
      <c r="D13445"/>
      <c r="E13445"/>
      <c r="F13445"/>
      <c r="G13445"/>
      <c r="H13445"/>
      <c r="I13445"/>
      <c r="J13445"/>
      <c r="K13445"/>
    </row>
    <row r="13446" spans="1:11" ht="15">
      <c r="A13446"/>
      <c r="B13446"/>
      <c r="C13446"/>
      <c r="D13446"/>
      <c r="E13446"/>
      <c r="F13446"/>
      <c r="G13446"/>
      <c r="H13446"/>
      <c r="I13446"/>
      <c r="J13446"/>
      <c r="K13446"/>
    </row>
    <row r="13447" spans="1:11" ht="15">
      <c r="A13447"/>
      <c r="B13447"/>
      <c r="C13447"/>
      <c r="D13447"/>
      <c r="E13447"/>
      <c r="F13447"/>
      <c r="G13447"/>
      <c r="H13447"/>
      <c r="I13447"/>
      <c r="J13447"/>
      <c r="K13447"/>
    </row>
    <row r="13448" spans="1:11" ht="15">
      <c r="A13448"/>
      <c r="B13448"/>
      <c r="C13448"/>
      <c r="D13448"/>
      <c r="E13448"/>
      <c r="F13448"/>
      <c r="G13448"/>
      <c r="H13448"/>
      <c r="I13448"/>
      <c r="J13448"/>
      <c r="K13448"/>
    </row>
    <row r="13449" spans="1:11" ht="15">
      <c r="A13449"/>
      <c r="B13449"/>
      <c r="C13449"/>
      <c r="D13449"/>
      <c r="E13449"/>
      <c r="F13449"/>
      <c r="G13449"/>
      <c r="H13449"/>
      <c r="I13449"/>
      <c r="J13449"/>
      <c r="K13449"/>
    </row>
    <row r="13450" spans="1:11" ht="15">
      <c r="A13450"/>
      <c r="B13450"/>
      <c r="C13450"/>
      <c r="D13450"/>
      <c r="E13450"/>
      <c r="F13450"/>
      <c r="G13450"/>
      <c r="H13450"/>
      <c r="I13450"/>
      <c r="J13450"/>
      <c r="K13450"/>
    </row>
    <row r="13451" spans="1:11" ht="15">
      <c r="A13451"/>
      <c r="B13451"/>
      <c r="C13451"/>
      <c r="D13451"/>
      <c r="E13451"/>
      <c r="F13451"/>
      <c r="G13451"/>
      <c r="H13451"/>
      <c r="I13451"/>
      <c r="J13451"/>
      <c r="K13451"/>
    </row>
    <row r="13452" spans="1:11" ht="15">
      <c r="A13452"/>
      <c r="B13452"/>
      <c r="C13452"/>
      <c r="D13452"/>
      <c r="E13452"/>
      <c r="F13452"/>
      <c r="G13452"/>
      <c r="H13452"/>
      <c r="I13452"/>
      <c r="J13452"/>
      <c r="K13452"/>
    </row>
    <row r="13453" spans="1:11" ht="15">
      <c r="A13453"/>
      <c r="B13453"/>
      <c r="C13453"/>
      <c r="D13453"/>
      <c r="E13453"/>
      <c r="F13453"/>
      <c r="G13453"/>
      <c r="H13453"/>
      <c r="I13453"/>
      <c r="J13453"/>
      <c r="K13453"/>
    </row>
    <row r="13454" spans="1:11" ht="15">
      <c r="A13454"/>
      <c r="B13454"/>
      <c r="C13454"/>
      <c r="D13454"/>
      <c r="E13454"/>
      <c r="F13454"/>
      <c r="G13454"/>
      <c r="H13454"/>
      <c r="I13454"/>
      <c r="J13454"/>
      <c r="K13454"/>
    </row>
    <row r="13455" spans="1:11" ht="15">
      <c r="A13455"/>
      <c r="B13455"/>
      <c r="C13455"/>
      <c r="D13455"/>
      <c r="E13455"/>
      <c r="F13455"/>
      <c r="G13455"/>
      <c r="H13455"/>
      <c r="I13455"/>
      <c r="J13455"/>
      <c r="K13455"/>
    </row>
    <row r="13456" spans="1:11" ht="15">
      <c r="A13456"/>
      <c r="B13456"/>
      <c r="C13456"/>
      <c r="D13456"/>
      <c r="E13456"/>
      <c r="F13456"/>
      <c r="G13456"/>
      <c r="H13456"/>
      <c r="I13456"/>
      <c r="J13456"/>
      <c r="K13456"/>
    </row>
    <row r="13457" spans="1:11" ht="15">
      <c r="A13457"/>
      <c r="B13457"/>
      <c r="C13457"/>
      <c r="D13457"/>
      <c r="E13457"/>
      <c r="F13457"/>
      <c r="G13457"/>
      <c r="H13457"/>
      <c r="I13457"/>
      <c r="J13457"/>
      <c r="K13457"/>
    </row>
    <row r="13458" spans="1:11" ht="15">
      <c r="A13458"/>
      <c r="B13458"/>
      <c r="C13458"/>
      <c r="D13458"/>
      <c r="E13458"/>
      <c r="F13458"/>
      <c r="G13458"/>
      <c r="H13458"/>
      <c r="I13458"/>
      <c r="J13458"/>
      <c r="K13458"/>
    </row>
    <row r="13459" spans="1:11" ht="15">
      <c r="A13459"/>
      <c r="B13459"/>
      <c r="C13459"/>
      <c r="D13459"/>
      <c r="E13459"/>
      <c r="F13459"/>
      <c r="G13459"/>
      <c r="H13459"/>
      <c r="I13459"/>
      <c r="J13459"/>
      <c r="K13459"/>
    </row>
    <row r="13460" spans="1:11" ht="15">
      <c r="A13460"/>
      <c r="B13460"/>
      <c r="C13460"/>
      <c r="D13460"/>
      <c r="E13460"/>
      <c r="F13460"/>
      <c r="G13460"/>
      <c r="H13460"/>
      <c r="I13460"/>
      <c r="J13460"/>
      <c r="K13460"/>
    </row>
    <row r="13461" spans="1:11" ht="15">
      <c r="A13461"/>
      <c r="B13461"/>
      <c r="C13461"/>
      <c r="D13461"/>
      <c r="E13461"/>
      <c r="F13461"/>
      <c r="G13461"/>
      <c r="H13461"/>
      <c r="I13461"/>
      <c r="J13461"/>
      <c r="K13461"/>
    </row>
    <row r="13462" spans="1:11" ht="15">
      <c r="A13462"/>
      <c r="B13462"/>
      <c r="C13462"/>
      <c r="D13462"/>
      <c r="E13462"/>
      <c r="F13462"/>
      <c r="G13462"/>
      <c r="H13462"/>
      <c r="I13462"/>
      <c r="J13462"/>
      <c r="K13462"/>
    </row>
    <row r="13463" spans="1:11" ht="15">
      <c r="A13463"/>
      <c r="B13463"/>
      <c r="C13463"/>
      <c r="D13463"/>
      <c r="E13463"/>
      <c r="F13463"/>
      <c r="G13463"/>
      <c r="H13463"/>
      <c r="I13463"/>
      <c r="J13463"/>
      <c r="K13463"/>
    </row>
    <row r="13464" spans="1:11" ht="15">
      <c r="A13464"/>
      <c r="B13464"/>
      <c r="C13464"/>
      <c r="D13464"/>
      <c r="E13464"/>
      <c r="F13464"/>
      <c r="G13464"/>
      <c r="H13464"/>
      <c r="I13464"/>
      <c r="J13464"/>
      <c r="K13464"/>
    </row>
    <row r="13465" spans="1:11" ht="15">
      <c r="A13465"/>
      <c r="B13465"/>
      <c r="C13465"/>
      <c r="D13465"/>
      <c r="E13465"/>
      <c r="F13465"/>
      <c r="G13465"/>
      <c r="H13465"/>
      <c r="I13465"/>
      <c r="J13465"/>
      <c r="K13465"/>
    </row>
    <row r="13466" spans="1:11" ht="15">
      <c r="A13466"/>
      <c r="B13466"/>
      <c r="C13466"/>
      <c r="D13466"/>
      <c r="E13466"/>
      <c r="F13466"/>
      <c r="G13466"/>
      <c r="H13466"/>
      <c r="I13466"/>
      <c r="J13466"/>
      <c r="K13466"/>
    </row>
    <row r="13467" spans="1:11" ht="15">
      <c r="A13467"/>
      <c r="B13467"/>
      <c r="C13467"/>
      <c r="D13467"/>
      <c r="E13467"/>
      <c r="F13467"/>
      <c r="G13467"/>
      <c r="H13467"/>
      <c r="I13467"/>
      <c r="J13467"/>
      <c r="K13467"/>
    </row>
    <row r="13468" spans="1:11" ht="15">
      <c r="A13468"/>
      <c r="B13468"/>
      <c r="C13468"/>
      <c r="D13468"/>
      <c r="E13468"/>
      <c r="F13468"/>
      <c r="G13468"/>
      <c r="H13468"/>
      <c r="I13468"/>
      <c r="J13468"/>
      <c r="K13468"/>
    </row>
    <row r="13469" spans="1:11" ht="15">
      <c r="A13469"/>
      <c r="B13469"/>
      <c r="C13469"/>
      <c r="D13469"/>
      <c r="E13469"/>
      <c r="F13469"/>
      <c r="G13469"/>
      <c r="H13469"/>
      <c r="I13469"/>
      <c r="J13469"/>
      <c r="K13469"/>
    </row>
    <row r="13470" spans="1:11" ht="15">
      <c r="A13470"/>
      <c r="B13470"/>
      <c r="C13470"/>
      <c r="D13470"/>
      <c r="E13470"/>
      <c r="F13470"/>
      <c r="G13470"/>
      <c r="H13470"/>
      <c r="I13470"/>
      <c r="J13470"/>
      <c r="K13470"/>
    </row>
    <row r="13471" spans="1:11" ht="15">
      <c r="A13471"/>
      <c r="B13471"/>
      <c r="C13471"/>
      <c r="D13471"/>
      <c r="E13471"/>
      <c r="F13471"/>
      <c r="G13471"/>
      <c r="H13471"/>
      <c r="I13471"/>
      <c r="J13471"/>
      <c r="K13471"/>
    </row>
    <row r="13472" spans="1:11" ht="15">
      <c r="A13472"/>
      <c r="B13472"/>
      <c r="C13472"/>
      <c r="D13472"/>
      <c r="E13472"/>
      <c r="F13472"/>
      <c r="G13472"/>
      <c r="H13472"/>
      <c r="I13472"/>
      <c r="J13472"/>
      <c r="K13472"/>
    </row>
    <row r="13473" spans="1:11" ht="15">
      <c r="A13473"/>
      <c r="B13473"/>
      <c r="C13473"/>
      <c r="D13473"/>
      <c r="E13473"/>
      <c r="F13473"/>
      <c r="G13473"/>
      <c r="H13473"/>
      <c r="I13473"/>
      <c r="J13473"/>
      <c r="K13473"/>
    </row>
    <row r="13474" spans="1:11" ht="15">
      <c r="A13474"/>
      <c r="B13474"/>
      <c r="C13474"/>
      <c r="D13474"/>
      <c r="E13474"/>
      <c r="F13474"/>
      <c r="G13474"/>
      <c r="H13474"/>
      <c r="I13474"/>
      <c r="J13474"/>
      <c r="K13474"/>
    </row>
    <row r="13475" spans="1:11" ht="15">
      <c r="A13475"/>
      <c r="B13475"/>
      <c r="C13475"/>
      <c r="D13475"/>
      <c r="E13475"/>
      <c r="F13475"/>
      <c r="G13475"/>
      <c r="H13475"/>
      <c r="I13475"/>
      <c r="J13475"/>
      <c r="K13475"/>
    </row>
    <row r="13476" spans="1:11" ht="15">
      <c r="A13476"/>
      <c r="B13476"/>
      <c r="C13476"/>
      <c r="D13476"/>
      <c r="E13476"/>
      <c r="F13476"/>
      <c r="G13476"/>
      <c r="H13476"/>
      <c r="I13476"/>
      <c r="J13476"/>
      <c r="K13476"/>
    </row>
    <row r="13477" spans="1:11" ht="15">
      <c r="A13477"/>
      <c r="B13477"/>
      <c r="C13477"/>
      <c r="D13477"/>
      <c r="E13477"/>
      <c r="F13477"/>
      <c r="G13477"/>
      <c r="H13477"/>
      <c r="I13477"/>
      <c r="J13477"/>
      <c r="K13477"/>
    </row>
    <row r="13478" spans="1:11" ht="15">
      <c r="A13478"/>
      <c r="B13478"/>
      <c r="C13478"/>
      <c r="D13478"/>
      <c r="E13478"/>
      <c r="F13478"/>
      <c r="G13478"/>
      <c r="H13478"/>
      <c r="I13478"/>
      <c r="J13478"/>
      <c r="K13478"/>
    </row>
    <row r="13479" spans="1:11" ht="15">
      <c r="A13479"/>
      <c r="B13479"/>
      <c r="C13479"/>
      <c r="D13479"/>
      <c r="E13479"/>
      <c r="F13479"/>
      <c r="G13479"/>
      <c r="H13479"/>
      <c r="I13479"/>
      <c r="J13479"/>
      <c r="K13479"/>
    </row>
    <row r="13480" spans="1:11" ht="15">
      <c r="A13480"/>
      <c r="B13480"/>
      <c r="C13480"/>
      <c r="D13480"/>
      <c r="E13480"/>
      <c r="F13480"/>
      <c r="G13480"/>
      <c r="H13480"/>
      <c r="I13480"/>
      <c r="J13480"/>
      <c r="K13480"/>
    </row>
    <row r="13481" spans="1:11" ht="15">
      <c r="A13481"/>
      <c r="B13481"/>
      <c r="C13481"/>
      <c r="D13481"/>
      <c r="E13481"/>
      <c r="F13481"/>
      <c r="G13481"/>
      <c r="H13481"/>
      <c r="I13481"/>
      <c r="J13481"/>
      <c r="K13481"/>
    </row>
    <row r="13482" spans="1:11" ht="15">
      <c r="A13482"/>
      <c r="B13482"/>
      <c r="C13482"/>
      <c r="D13482"/>
      <c r="E13482"/>
      <c r="F13482"/>
      <c r="G13482"/>
      <c r="H13482"/>
      <c r="I13482"/>
      <c r="J13482"/>
      <c r="K13482"/>
    </row>
    <row r="13483" spans="1:11" ht="15">
      <c r="A13483"/>
      <c r="B13483"/>
      <c r="C13483"/>
      <c r="D13483"/>
      <c r="E13483"/>
      <c r="F13483"/>
      <c r="G13483"/>
      <c r="H13483"/>
      <c r="I13483"/>
      <c r="J13483"/>
      <c r="K13483"/>
    </row>
    <row r="13484" spans="1:11" ht="15">
      <c r="A13484"/>
      <c r="B13484"/>
      <c r="C13484"/>
      <c r="D13484"/>
      <c r="E13484"/>
      <c r="F13484"/>
      <c r="G13484"/>
      <c r="H13484"/>
      <c r="I13484"/>
      <c r="J13484"/>
      <c r="K13484"/>
    </row>
    <row r="13485" spans="1:11" ht="15">
      <c r="A13485"/>
      <c r="B13485"/>
      <c r="C13485"/>
      <c r="D13485"/>
      <c r="E13485"/>
      <c r="F13485"/>
      <c r="G13485"/>
      <c r="H13485"/>
      <c r="I13485"/>
      <c r="J13485"/>
      <c r="K13485"/>
    </row>
    <row r="13486" spans="1:11" ht="15">
      <c r="A13486"/>
      <c r="B13486"/>
      <c r="C13486"/>
      <c r="D13486"/>
      <c r="E13486"/>
      <c r="F13486"/>
      <c r="G13486"/>
      <c r="H13486"/>
      <c r="I13486"/>
      <c r="J13486"/>
      <c r="K13486"/>
    </row>
    <row r="13487" spans="1:11" ht="15">
      <c r="A13487"/>
      <c r="B13487"/>
      <c r="C13487"/>
      <c r="D13487"/>
      <c r="E13487"/>
      <c r="F13487"/>
      <c r="G13487"/>
      <c r="H13487"/>
      <c r="I13487"/>
      <c r="J13487"/>
      <c r="K13487"/>
    </row>
    <row r="13488" spans="1:11" ht="15">
      <c r="A13488"/>
      <c r="B13488"/>
      <c r="C13488"/>
      <c r="D13488"/>
      <c r="E13488"/>
      <c r="F13488"/>
      <c r="G13488"/>
      <c r="H13488"/>
      <c r="I13488"/>
      <c r="J13488"/>
      <c r="K13488"/>
    </row>
    <row r="13489" spans="1:11" ht="15">
      <c r="A13489"/>
      <c r="B13489"/>
      <c r="C13489"/>
      <c r="D13489"/>
      <c r="E13489"/>
      <c r="F13489"/>
      <c r="G13489"/>
      <c r="H13489"/>
      <c r="I13489"/>
      <c r="J13489"/>
      <c r="K13489"/>
    </row>
    <row r="13490" spans="1:11" ht="15">
      <c r="A13490"/>
      <c r="B13490"/>
      <c r="C13490"/>
      <c r="D13490"/>
      <c r="E13490"/>
      <c r="F13490"/>
      <c r="G13490"/>
      <c r="H13490"/>
      <c r="I13490"/>
      <c r="J13490"/>
      <c r="K13490"/>
    </row>
    <row r="13491" spans="1:11" ht="15">
      <c r="A13491"/>
      <c r="B13491"/>
      <c r="C13491"/>
      <c r="D13491"/>
      <c r="E13491"/>
      <c r="F13491"/>
      <c r="G13491"/>
      <c r="H13491"/>
      <c r="I13491"/>
      <c r="J13491"/>
      <c r="K13491"/>
    </row>
    <row r="13492" spans="1:11" ht="15">
      <c r="A13492"/>
      <c r="B13492"/>
      <c r="C13492"/>
      <c r="D13492"/>
      <c r="E13492"/>
      <c r="F13492"/>
      <c r="G13492"/>
      <c r="H13492"/>
      <c r="I13492"/>
      <c r="J13492"/>
      <c r="K13492"/>
    </row>
    <row r="13493" spans="1:11" ht="15">
      <c r="A13493"/>
      <c r="B13493"/>
      <c r="C13493"/>
      <c r="D13493"/>
      <c r="E13493"/>
      <c r="F13493"/>
      <c r="G13493"/>
      <c r="H13493"/>
      <c r="I13493"/>
      <c r="J13493"/>
      <c r="K13493"/>
    </row>
    <row r="13494" spans="1:11" ht="15">
      <c r="A13494"/>
      <c r="B13494"/>
      <c r="C13494"/>
      <c r="D13494"/>
      <c r="E13494"/>
      <c r="F13494"/>
      <c r="G13494"/>
      <c r="H13494"/>
      <c r="I13494"/>
      <c r="J13494"/>
      <c r="K13494"/>
    </row>
    <row r="13495" spans="1:11" ht="15">
      <c r="A13495"/>
      <c r="B13495"/>
      <c r="C13495"/>
      <c r="D13495"/>
      <c r="E13495"/>
      <c r="F13495"/>
      <c r="G13495"/>
      <c r="H13495"/>
      <c r="I13495"/>
      <c r="J13495"/>
      <c r="K13495"/>
    </row>
    <row r="13496" spans="1:11" ht="15">
      <c r="A13496"/>
      <c r="B13496"/>
      <c r="C13496"/>
      <c r="D13496"/>
      <c r="E13496"/>
      <c r="F13496"/>
      <c r="G13496"/>
      <c r="H13496"/>
      <c r="I13496"/>
      <c r="J13496"/>
      <c r="K13496"/>
    </row>
    <row r="13497" spans="1:11" ht="15">
      <c r="A13497"/>
      <c r="B13497"/>
      <c r="C13497"/>
      <c r="D13497"/>
      <c r="E13497"/>
      <c r="F13497"/>
      <c r="G13497"/>
      <c r="H13497"/>
      <c r="I13497"/>
      <c r="J13497"/>
      <c r="K13497"/>
    </row>
    <row r="13498" spans="1:11" ht="15">
      <c r="A13498"/>
      <c r="B13498"/>
      <c r="C13498"/>
      <c r="D13498"/>
      <c r="E13498"/>
      <c r="F13498"/>
      <c r="G13498"/>
      <c r="H13498"/>
      <c r="I13498"/>
      <c r="J13498"/>
      <c r="K13498"/>
    </row>
    <row r="13499" spans="1:11" ht="15">
      <c r="A13499"/>
      <c r="B13499"/>
      <c r="C13499"/>
      <c r="D13499"/>
      <c r="E13499"/>
      <c r="F13499"/>
      <c r="G13499"/>
      <c r="H13499"/>
      <c r="I13499"/>
      <c r="J13499"/>
      <c r="K13499"/>
    </row>
    <row r="13500" spans="1:11" ht="15">
      <c r="A13500"/>
      <c r="B13500"/>
      <c r="C13500"/>
      <c r="D13500"/>
      <c r="E13500"/>
      <c r="F13500"/>
      <c r="G13500"/>
      <c r="H13500"/>
      <c r="I13500"/>
      <c r="J13500"/>
      <c r="K13500"/>
    </row>
    <row r="13501" spans="1:11" ht="15">
      <c r="A13501"/>
      <c r="B13501"/>
      <c r="C13501"/>
      <c r="D13501"/>
      <c r="E13501"/>
      <c r="F13501"/>
      <c r="G13501"/>
      <c r="H13501"/>
      <c r="I13501"/>
      <c r="J13501"/>
      <c r="K13501"/>
    </row>
    <row r="13502" spans="1:11" ht="15">
      <c r="A13502"/>
      <c r="B13502"/>
      <c r="C13502"/>
      <c r="D13502"/>
      <c r="E13502"/>
      <c r="F13502"/>
      <c r="G13502"/>
      <c r="H13502"/>
      <c r="I13502"/>
      <c r="J13502"/>
      <c r="K13502"/>
    </row>
    <row r="13503" spans="1:11" ht="15">
      <c r="A13503"/>
      <c r="B13503"/>
      <c r="C13503"/>
      <c r="D13503"/>
      <c r="E13503"/>
      <c r="F13503"/>
      <c r="G13503"/>
      <c r="H13503"/>
      <c r="I13503"/>
      <c r="J13503"/>
      <c r="K13503"/>
    </row>
    <row r="13504" spans="1:11" ht="15">
      <c r="A13504"/>
      <c r="B13504"/>
      <c r="C13504"/>
      <c r="D13504"/>
      <c r="E13504"/>
      <c r="F13504"/>
      <c r="G13504"/>
      <c r="H13504"/>
      <c r="I13504"/>
      <c r="J13504"/>
      <c r="K13504"/>
    </row>
    <row r="13505" spans="1:11" ht="15">
      <c r="A13505"/>
      <c r="B13505"/>
      <c r="C13505"/>
      <c r="D13505"/>
      <c r="E13505"/>
      <c r="F13505"/>
      <c r="G13505"/>
      <c r="H13505"/>
      <c r="I13505"/>
      <c r="J13505"/>
      <c r="K13505"/>
    </row>
    <row r="13506" spans="1:11" ht="15">
      <c r="A13506"/>
      <c r="B13506"/>
      <c r="C13506"/>
      <c r="D13506"/>
      <c r="E13506"/>
      <c r="F13506"/>
      <c r="G13506"/>
      <c r="H13506"/>
      <c r="I13506"/>
      <c r="J13506"/>
      <c r="K13506"/>
    </row>
    <row r="13507" spans="1:11" ht="15">
      <c r="A13507"/>
      <c r="B13507"/>
      <c r="C13507"/>
      <c r="D13507"/>
      <c r="E13507"/>
      <c r="F13507"/>
      <c r="G13507"/>
      <c r="H13507"/>
      <c r="I13507"/>
      <c r="J13507"/>
      <c r="K13507"/>
    </row>
    <row r="13508" spans="1:11" ht="15">
      <c r="A13508"/>
      <c r="B13508"/>
      <c r="C13508"/>
      <c r="D13508"/>
      <c r="E13508"/>
      <c r="F13508"/>
      <c r="G13508"/>
      <c r="H13508"/>
      <c r="I13508"/>
      <c r="J13508"/>
      <c r="K13508"/>
    </row>
    <row r="13509" spans="1:11" ht="15">
      <c r="A13509"/>
      <c r="B13509"/>
      <c r="C13509"/>
      <c r="D13509"/>
      <c r="E13509"/>
      <c r="F13509"/>
      <c r="G13509"/>
      <c r="H13509"/>
      <c r="I13509"/>
      <c r="J13509"/>
      <c r="K13509"/>
    </row>
    <row r="13510" spans="1:11" ht="15">
      <c r="A13510"/>
      <c r="B13510"/>
      <c r="C13510"/>
      <c r="D13510"/>
      <c r="E13510"/>
      <c r="F13510"/>
      <c r="G13510"/>
      <c r="H13510"/>
      <c r="I13510"/>
      <c r="J13510"/>
      <c r="K13510"/>
    </row>
    <row r="13511" spans="1:11" ht="15">
      <c r="A13511"/>
      <c r="B13511"/>
      <c r="C13511"/>
      <c r="D13511"/>
      <c r="E13511"/>
      <c r="F13511"/>
      <c r="G13511"/>
      <c r="H13511"/>
      <c r="I13511"/>
      <c r="J13511"/>
      <c r="K13511"/>
    </row>
    <row r="13512" spans="1:11" ht="15">
      <c r="A13512"/>
      <c r="B13512"/>
      <c r="C13512"/>
      <c r="D13512"/>
      <c r="E13512"/>
      <c r="F13512"/>
      <c r="G13512"/>
      <c r="H13512"/>
      <c r="I13512"/>
      <c r="J13512"/>
      <c r="K13512"/>
    </row>
    <row r="13513" spans="1:11" ht="15">
      <c r="A13513"/>
      <c r="B13513"/>
      <c r="C13513"/>
      <c r="D13513"/>
      <c r="E13513"/>
      <c r="F13513"/>
      <c r="G13513"/>
      <c r="H13513"/>
      <c r="I13513"/>
      <c r="J13513"/>
      <c r="K13513"/>
    </row>
    <row r="13514" spans="1:11" ht="15">
      <c r="A13514"/>
      <c r="B13514"/>
      <c r="C13514"/>
      <c r="D13514"/>
      <c r="E13514"/>
      <c r="F13514"/>
      <c r="G13514"/>
      <c r="H13514"/>
      <c r="I13514"/>
      <c r="J13514"/>
      <c r="K13514"/>
    </row>
    <row r="13515" spans="1:11" ht="15">
      <c r="A13515"/>
      <c r="B13515"/>
      <c r="C13515"/>
      <c r="D13515"/>
      <c r="E13515"/>
      <c r="F13515"/>
      <c r="G13515"/>
      <c r="H13515"/>
      <c r="I13515"/>
      <c r="J13515"/>
      <c r="K13515"/>
    </row>
    <row r="13516" spans="1:11" ht="15">
      <c r="A13516"/>
      <c r="B13516"/>
      <c r="C13516"/>
      <c r="D13516"/>
      <c r="E13516"/>
      <c r="F13516"/>
      <c r="G13516"/>
      <c r="H13516"/>
      <c r="I13516"/>
      <c r="J13516"/>
      <c r="K13516"/>
    </row>
    <row r="13517" spans="1:11" ht="15">
      <c r="A13517"/>
      <c r="B13517"/>
      <c r="C13517"/>
      <c r="D13517"/>
      <c r="E13517"/>
      <c r="F13517"/>
      <c r="G13517"/>
      <c r="H13517"/>
      <c r="I13517"/>
      <c r="J13517"/>
      <c r="K13517"/>
    </row>
    <row r="13518" spans="1:11" ht="15">
      <c r="A13518"/>
      <c r="B13518"/>
      <c r="C13518"/>
      <c r="D13518"/>
      <c r="E13518"/>
      <c r="F13518"/>
      <c r="G13518"/>
      <c r="H13518"/>
      <c r="I13518"/>
      <c r="J13518"/>
      <c r="K13518"/>
    </row>
    <row r="13519" spans="1:11" ht="15">
      <c r="A13519"/>
      <c r="B13519"/>
      <c r="C13519"/>
      <c r="D13519"/>
      <c r="E13519"/>
      <c r="F13519"/>
      <c r="G13519"/>
      <c r="H13519"/>
      <c r="I13519"/>
      <c r="J13519"/>
      <c r="K13519"/>
    </row>
    <row r="13520" spans="1:11" ht="15">
      <c r="A13520"/>
      <c r="B13520"/>
      <c r="C13520"/>
      <c r="D13520"/>
      <c r="E13520"/>
      <c r="F13520"/>
      <c r="G13520"/>
      <c r="H13520"/>
      <c r="I13520"/>
      <c r="J13520"/>
      <c r="K13520"/>
    </row>
    <row r="13521" spans="1:11" ht="15">
      <c r="A13521"/>
      <c r="B13521"/>
      <c r="C13521"/>
      <c r="D13521"/>
      <c r="E13521"/>
      <c r="F13521"/>
      <c r="G13521"/>
      <c r="H13521"/>
      <c r="I13521"/>
      <c r="J13521"/>
      <c r="K13521"/>
    </row>
    <row r="13522" spans="1:11" ht="15">
      <c r="A13522"/>
      <c r="B13522"/>
      <c r="C13522"/>
      <c r="D13522"/>
      <c r="E13522"/>
      <c r="F13522"/>
      <c r="G13522"/>
      <c r="H13522"/>
      <c r="I13522"/>
      <c r="J13522"/>
      <c r="K13522"/>
    </row>
    <row r="13523" spans="1:11" ht="15">
      <c r="A13523"/>
      <c r="B13523"/>
      <c r="C13523"/>
      <c r="D13523"/>
      <c r="E13523"/>
      <c r="F13523"/>
      <c r="G13523"/>
      <c r="H13523"/>
      <c r="I13523"/>
      <c r="J13523"/>
      <c r="K13523"/>
    </row>
    <row r="13524" spans="1:11" ht="15">
      <c r="A13524"/>
      <c r="B13524"/>
      <c r="C13524"/>
      <c r="D13524"/>
      <c r="E13524"/>
      <c r="F13524"/>
      <c r="G13524"/>
      <c r="H13524"/>
      <c r="I13524"/>
      <c r="J13524"/>
      <c r="K13524"/>
    </row>
    <row r="13525" spans="1:11" ht="15">
      <c r="A13525"/>
      <c r="B13525"/>
      <c r="C13525"/>
      <c r="D13525"/>
      <c r="E13525"/>
      <c r="F13525"/>
      <c r="G13525"/>
      <c r="H13525"/>
      <c r="I13525"/>
      <c r="J13525"/>
      <c r="K13525"/>
    </row>
    <row r="13526" spans="1:11" ht="15">
      <c r="A13526"/>
      <c r="B13526"/>
      <c r="C13526"/>
      <c r="D13526"/>
      <c r="E13526"/>
      <c r="F13526"/>
      <c r="G13526"/>
      <c r="H13526"/>
      <c r="I13526"/>
      <c r="J13526"/>
      <c r="K13526"/>
    </row>
    <row r="13527" spans="1:11" ht="15">
      <c r="A13527"/>
      <c r="B13527"/>
      <c r="C13527"/>
      <c r="D13527"/>
      <c r="E13527"/>
      <c r="F13527"/>
      <c r="G13527"/>
      <c r="H13527"/>
      <c r="I13527"/>
      <c r="J13527"/>
      <c r="K13527"/>
    </row>
    <row r="13528" spans="1:11" ht="15">
      <c r="A13528"/>
      <c r="B13528"/>
      <c r="C13528"/>
      <c r="D13528"/>
      <c r="E13528"/>
      <c r="F13528"/>
      <c r="G13528"/>
      <c r="H13528"/>
      <c r="I13528"/>
      <c r="J13528"/>
      <c r="K13528"/>
    </row>
    <row r="13529" spans="1:11" ht="15">
      <c r="A13529"/>
      <c r="B13529"/>
      <c r="C13529"/>
      <c r="D13529"/>
      <c r="E13529"/>
      <c r="F13529"/>
      <c r="G13529"/>
      <c r="H13529"/>
      <c r="I13529"/>
      <c r="J13529"/>
      <c r="K13529"/>
    </row>
    <row r="13530" spans="1:11" ht="15">
      <c r="A13530"/>
      <c r="B13530"/>
      <c r="C13530"/>
      <c r="D13530"/>
      <c r="E13530"/>
      <c r="F13530"/>
      <c r="G13530"/>
      <c r="H13530"/>
      <c r="I13530"/>
      <c r="J13530"/>
      <c r="K13530"/>
    </row>
    <row r="13531" spans="1:11" ht="15">
      <c r="A13531"/>
      <c r="B13531"/>
      <c r="C13531"/>
      <c r="D13531"/>
      <c r="E13531"/>
      <c r="F13531"/>
      <c r="G13531"/>
      <c r="H13531"/>
      <c r="I13531"/>
      <c r="J13531"/>
      <c r="K13531"/>
    </row>
    <row r="13532" spans="1:11" ht="15">
      <c r="A13532"/>
      <c r="B13532"/>
      <c r="C13532"/>
      <c r="D13532"/>
      <c r="E13532"/>
      <c r="F13532"/>
      <c r="G13532"/>
      <c r="H13532"/>
      <c r="I13532"/>
      <c r="J13532"/>
      <c r="K13532"/>
    </row>
    <row r="13533" spans="1:11" ht="15">
      <c r="A13533"/>
      <c r="B13533"/>
      <c r="C13533"/>
      <c r="D13533"/>
      <c r="E13533"/>
      <c r="F13533"/>
      <c r="G13533"/>
      <c r="H13533"/>
      <c r="I13533"/>
      <c r="J13533"/>
      <c r="K13533"/>
    </row>
    <row r="13534" spans="1:11" ht="15">
      <c r="A13534"/>
      <c r="B13534"/>
      <c r="C13534"/>
      <c r="D13534"/>
      <c r="E13534"/>
      <c r="F13534"/>
      <c r="G13534"/>
      <c r="H13534"/>
      <c r="I13534"/>
      <c r="J13534"/>
      <c r="K13534"/>
    </row>
    <row r="13535" spans="1:11" ht="15">
      <c r="A13535"/>
      <c r="B13535"/>
      <c r="C13535"/>
      <c r="D13535"/>
      <c r="E13535"/>
      <c r="F13535"/>
      <c r="G13535"/>
      <c r="H13535"/>
      <c r="I13535"/>
      <c r="J13535"/>
      <c r="K13535"/>
    </row>
    <row r="13536" spans="1:11" ht="15">
      <c r="A13536"/>
      <c r="B13536"/>
      <c r="C13536"/>
      <c r="D13536"/>
      <c r="E13536"/>
      <c r="F13536"/>
      <c r="G13536"/>
      <c r="H13536"/>
      <c r="I13536"/>
      <c r="J13536"/>
      <c r="K13536"/>
    </row>
    <row r="13537" spans="1:11" ht="15">
      <c r="A13537"/>
      <c r="B13537"/>
      <c r="C13537"/>
      <c r="D13537"/>
      <c r="E13537"/>
      <c r="F13537"/>
      <c r="G13537"/>
      <c r="H13537"/>
      <c r="I13537"/>
      <c r="J13537"/>
      <c r="K13537"/>
    </row>
    <row r="13538" spans="1:11" ht="15">
      <c r="A13538"/>
      <c r="B13538"/>
      <c r="C13538"/>
      <c r="D13538"/>
      <c r="E13538"/>
      <c r="F13538"/>
      <c r="G13538"/>
      <c r="H13538"/>
      <c r="I13538"/>
      <c r="J13538"/>
      <c r="K13538"/>
    </row>
    <row r="13539" spans="1:11" ht="15">
      <c r="A13539"/>
      <c r="B13539"/>
      <c r="C13539"/>
      <c r="D13539"/>
      <c r="E13539"/>
      <c r="F13539"/>
      <c r="G13539"/>
      <c r="H13539"/>
      <c r="I13539"/>
      <c r="J13539"/>
      <c r="K13539"/>
    </row>
    <row r="13540" spans="1:11" ht="15">
      <c r="A13540"/>
      <c r="B13540"/>
      <c r="C13540"/>
      <c r="D13540"/>
      <c r="E13540"/>
      <c r="F13540"/>
      <c r="G13540"/>
      <c r="H13540"/>
      <c r="I13540"/>
      <c r="J13540"/>
      <c r="K13540"/>
    </row>
    <row r="13541" spans="1:11" ht="15">
      <c r="A13541"/>
      <c r="B13541"/>
      <c r="C13541"/>
      <c r="D13541"/>
      <c r="E13541"/>
      <c r="F13541"/>
      <c r="G13541"/>
      <c r="H13541"/>
      <c r="I13541"/>
      <c r="J13541"/>
      <c r="K13541"/>
    </row>
    <row r="13542" spans="1:11" ht="15">
      <c r="A13542"/>
      <c r="B13542"/>
      <c r="C13542"/>
      <c r="D13542"/>
      <c r="E13542"/>
      <c r="F13542"/>
      <c r="G13542"/>
      <c r="H13542"/>
      <c r="I13542"/>
      <c r="J13542"/>
      <c r="K13542"/>
    </row>
    <row r="13543" spans="1:11" ht="15">
      <c r="A13543"/>
      <c r="B13543"/>
      <c r="C13543"/>
      <c r="D13543"/>
      <c r="E13543"/>
      <c r="F13543"/>
      <c r="G13543"/>
      <c r="H13543"/>
      <c r="I13543"/>
      <c r="J13543"/>
      <c r="K13543"/>
    </row>
    <row r="13544" spans="1:11" ht="15">
      <c r="A13544"/>
      <c r="B13544"/>
      <c r="C13544"/>
      <c r="D13544"/>
      <c r="E13544"/>
      <c r="F13544"/>
      <c r="G13544"/>
      <c r="H13544"/>
      <c r="I13544"/>
      <c r="J13544"/>
      <c r="K13544"/>
    </row>
    <row r="13545" spans="1:11" ht="15">
      <c r="A13545"/>
      <c r="B13545"/>
      <c r="C13545"/>
      <c r="D13545"/>
      <c r="E13545"/>
      <c r="F13545"/>
      <c r="G13545"/>
      <c r="H13545"/>
      <c r="I13545"/>
      <c r="J13545"/>
      <c r="K13545"/>
    </row>
    <row r="13546" spans="1:11" ht="15">
      <c r="A13546"/>
      <c r="B13546"/>
      <c r="C13546"/>
      <c r="D13546"/>
      <c r="E13546"/>
      <c r="F13546"/>
      <c r="G13546"/>
      <c r="H13546"/>
      <c r="I13546"/>
      <c r="J13546"/>
      <c r="K13546"/>
    </row>
    <row r="13547" spans="1:11" ht="15">
      <c r="A13547"/>
      <c r="B13547"/>
      <c r="C13547"/>
      <c r="D13547"/>
      <c r="E13547"/>
      <c r="F13547"/>
      <c r="G13547"/>
      <c r="H13547"/>
      <c r="I13547"/>
      <c r="J13547"/>
      <c r="K13547"/>
    </row>
    <row r="13548" spans="1:11" ht="15">
      <c r="A13548"/>
      <c r="B13548"/>
      <c r="C13548"/>
      <c r="D13548"/>
      <c r="E13548"/>
      <c r="F13548"/>
      <c r="G13548"/>
      <c r="H13548"/>
      <c r="I13548"/>
      <c r="J13548"/>
      <c r="K13548"/>
    </row>
    <row r="13549" spans="1:11" ht="15">
      <c r="A13549"/>
      <c r="B13549"/>
      <c r="C13549"/>
      <c r="D13549"/>
      <c r="E13549"/>
      <c r="F13549"/>
      <c r="G13549"/>
      <c r="H13549"/>
      <c r="I13549"/>
      <c r="J13549"/>
      <c r="K13549"/>
    </row>
    <row r="13550" spans="1:11" ht="15">
      <c r="A13550"/>
      <c r="B13550"/>
      <c r="C13550"/>
      <c r="D13550"/>
      <c r="E13550"/>
      <c r="F13550"/>
      <c r="G13550"/>
      <c r="H13550"/>
      <c r="I13550"/>
      <c r="J13550"/>
      <c r="K13550"/>
    </row>
    <row r="13551" spans="1:11" ht="15">
      <c r="A13551"/>
      <c r="B13551"/>
      <c r="C13551"/>
      <c r="D13551"/>
      <c r="E13551"/>
      <c r="F13551"/>
      <c r="G13551"/>
      <c r="H13551"/>
      <c r="I13551"/>
      <c r="J13551"/>
      <c r="K13551"/>
    </row>
    <row r="13552" spans="1:11" ht="15">
      <c r="A13552"/>
      <c r="B13552"/>
      <c r="C13552"/>
      <c r="D13552"/>
      <c r="E13552"/>
      <c r="F13552"/>
      <c r="G13552"/>
      <c r="H13552"/>
      <c r="I13552"/>
      <c r="J13552"/>
      <c r="K13552"/>
    </row>
    <row r="13553" spans="1:11" ht="15">
      <c r="A13553"/>
      <c r="B13553"/>
      <c r="C13553"/>
      <c r="D13553"/>
      <c r="E13553"/>
      <c r="F13553"/>
      <c r="G13553"/>
      <c r="H13553"/>
      <c r="I13553"/>
      <c r="J13553"/>
      <c r="K13553"/>
    </row>
    <row r="13554" spans="1:11" ht="15">
      <c r="A13554"/>
      <c r="B13554"/>
      <c r="C13554"/>
      <c r="D13554"/>
      <c r="E13554"/>
      <c r="F13554"/>
      <c r="G13554"/>
      <c r="H13554"/>
      <c r="I13554"/>
      <c r="J13554"/>
      <c r="K13554"/>
    </row>
    <row r="13555" spans="1:11" ht="15">
      <c r="A13555"/>
      <c r="B13555"/>
      <c r="C13555"/>
      <c r="D13555"/>
      <c r="E13555"/>
      <c r="F13555"/>
      <c r="G13555"/>
      <c r="H13555"/>
      <c r="I13555"/>
      <c r="J13555"/>
      <c r="K13555"/>
    </row>
    <row r="13556" spans="1:11" ht="15">
      <c r="A13556"/>
      <c r="B13556"/>
      <c r="C13556"/>
      <c r="D13556"/>
      <c r="E13556"/>
      <c r="F13556"/>
      <c r="G13556"/>
      <c r="H13556"/>
      <c r="I13556"/>
      <c r="J13556"/>
      <c r="K13556"/>
    </row>
    <row r="13557" spans="1:11" ht="15">
      <c r="A13557"/>
      <c r="B13557"/>
      <c r="C13557"/>
      <c r="D13557"/>
      <c r="E13557"/>
      <c r="F13557"/>
      <c r="G13557"/>
      <c r="H13557"/>
      <c r="I13557"/>
      <c r="J13557"/>
      <c r="K13557"/>
    </row>
    <row r="13558" spans="1:11" ht="15">
      <c r="A13558"/>
      <c r="B13558"/>
      <c r="C13558"/>
      <c r="D13558"/>
      <c r="E13558"/>
      <c r="F13558"/>
      <c r="G13558"/>
      <c r="H13558"/>
      <c r="I13558"/>
      <c r="J13558"/>
      <c r="K13558"/>
    </row>
    <row r="13559" spans="1:11" ht="15">
      <c r="A13559"/>
      <c r="B13559"/>
      <c r="C13559"/>
      <c r="D13559"/>
      <c r="E13559"/>
      <c r="F13559"/>
      <c r="G13559"/>
      <c r="H13559"/>
      <c r="I13559"/>
      <c r="J13559"/>
      <c r="K13559"/>
    </row>
    <row r="13560" spans="1:11" ht="15">
      <c r="A13560"/>
      <c r="B13560"/>
      <c r="C13560"/>
      <c r="D13560"/>
      <c r="E13560"/>
      <c r="F13560"/>
      <c r="G13560"/>
      <c r="H13560"/>
      <c r="I13560"/>
      <c r="J13560"/>
      <c r="K13560"/>
    </row>
    <row r="13561" spans="1:11" ht="15">
      <c r="A13561"/>
      <c r="B13561"/>
      <c r="C13561"/>
      <c r="D13561"/>
      <c r="E13561"/>
      <c r="F13561"/>
      <c r="G13561"/>
      <c r="H13561"/>
      <c r="I13561"/>
      <c r="J13561"/>
      <c r="K13561"/>
    </row>
    <row r="13562" spans="1:11" ht="15">
      <c r="A13562"/>
      <c r="B13562"/>
      <c r="C13562"/>
      <c r="D13562"/>
      <c r="E13562"/>
      <c r="F13562"/>
      <c r="G13562"/>
      <c r="H13562"/>
      <c r="I13562"/>
      <c r="J13562"/>
      <c r="K13562"/>
    </row>
    <row r="13563" spans="1:11" ht="15">
      <c r="A13563"/>
      <c r="B13563"/>
      <c r="C13563"/>
      <c r="D13563"/>
      <c r="E13563"/>
      <c r="F13563"/>
      <c r="G13563"/>
      <c r="H13563"/>
      <c r="I13563"/>
      <c r="J13563"/>
      <c r="K13563"/>
    </row>
    <row r="13564" spans="1:11" ht="15">
      <c r="A13564"/>
      <c r="B13564"/>
      <c r="C13564"/>
      <c r="D13564"/>
      <c r="E13564"/>
      <c r="F13564"/>
      <c r="G13564"/>
      <c r="H13564"/>
      <c r="I13564"/>
      <c r="J13564"/>
      <c r="K13564"/>
    </row>
    <row r="13565" spans="1:11" ht="15">
      <c r="A13565"/>
      <c r="B13565"/>
      <c r="C13565"/>
      <c r="D13565"/>
      <c r="E13565"/>
      <c r="F13565"/>
      <c r="G13565"/>
      <c r="H13565"/>
      <c r="I13565"/>
      <c r="J13565"/>
      <c r="K13565"/>
    </row>
    <row r="13566" spans="1:11" ht="15">
      <c r="A13566"/>
      <c r="B13566"/>
      <c r="C13566"/>
      <c r="D13566"/>
      <c r="E13566"/>
      <c r="F13566"/>
      <c r="G13566"/>
      <c r="H13566"/>
      <c r="I13566"/>
      <c r="J13566"/>
      <c r="K13566"/>
    </row>
    <row r="13567" spans="1:11" ht="15">
      <c r="A13567"/>
      <c r="B13567"/>
      <c r="C13567"/>
      <c r="D13567"/>
      <c r="E13567"/>
      <c r="F13567"/>
      <c r="G13567"/>
      <c r="H13567"/>
      <c r="I13567"/>
      <c r="J13567"/>
      <c r="K13567"/>
    </row>
    <row r="13568" spans="1:11" ht="15">
      <c r="A13568"/>
      <c r="B13568"/>
      <c r="C13568"/>
      <c r="D13568"/>
      <c r="E13568"/>
      <c r="F13568"/>
      <c r="G13568"/>
      <c r="H13568"/>
      <c r="I13568"/>
      <c r="J13568"/>
      <c r="K13568"/>
    </row>
    <row r="13569" spans="1:11" ht="15">
      <c r="A13569"/>
      <c r="B13569"/>
      <c r="C13569"/>
      <c r="D13569"/>
      <c r="E13569"/>
      <c r="F13569"/>
      <c r="G13569"/>
      <c r="H13569"/>
      <c r="I13569"/>
      <c r="J13569"/>
      <c r="K13569"/>
    </row>
    <row r="13570" spans="1:11" ht="15">
      <c r="A13570"/>
      <c r="B13570"/>
      <c r="C13570"/>
      <c r="D13570"/>
      <c r="E13570"/>
      <c r="F13570"/>
      <c r="G13570"/>
      <c r="H13570"/>
      <c r="I13570"/>
      <c r="J13570"/>
      <c r="K13570"/>
    </row>
    <row r="13571" spans="1:11" ht="15">
      <c r="A13571"/>
      <c r="B13571"/>
      <c r="C13571"/>
      <c r="D13571"/>
      <c r="E13571"/>
      <c r="F13571"/>
      <c r="G13571"/>
      <c r="H13571"/>
      <c r="I13571"/>
      <c r="J13571"/>
      <c r="K13571"/>
    </row>
    <row r="13572" spans="1:11" ht="15">
      <c r="A13572"/>
      <c r="B13572"/>
      <c r="C13572"/>
      <c r="D13572"/>
      <c r="E13572"/>
      <c r="F13572"/>
      <c r="G13572"/>
      <c r="H13572"/>
      <c r="I13572"/>
      <c r="J13572"/>
      <c r="K13572"/>
    </row>
    <row r="13573" spans="1:11" ht="15">
      <c r="A13573"/>
      <c r="B13573"/>
      <c r="C13573"/>
      <c r="D13573"/>
      <c r="E13573"/>
      <c r="F13573"/>
      <c r="G13573"/>
      <c r="H13573"/>
      <c r="I13573"/>
      <c r="J13573"/>
      <c r="K13573"/>
    </row>
    <row r="13574" spans="1:11" ht="15">
      <c r="A13574"/>
      <c r="B13574"/>
      <c r="C13574"/>
      <c r="D13574"/>
      <c r="E13574"/>
      <c r="F13574"/>
      <c r="G13574"/>
      <c r="H13574"/>
      <c r="I13574"/>
      <c r="J13574"/>
      <c r="K13574"/>
    </row>
    <row r="13575" spans="1:11" ht="15">
      <c r="A13575"/>
      <c r="B13575"/>
      <c r="C13575"/>
      <c r="D13575"/>
      <c r="E13575"/>
      <c r="F13575"/>
      <c r="G13575"/>
      <c r="H13575"/>
      <c r="I13575"/>
      <c r="J13575"/>
      <c r="K13575"/>
    </row>
    <row r="13576" spans="1:11" ht="15">
      <c r="A13576"/>
      <c r="B13576"/>
      <c r="C13576"/>
      <c r="D13576"/>
      <c r="E13576"/>
      <c r="F13576"/>
      <c r="G13576"/>
      <c r="H13576"/>
      <c r="I13576"/>
      <c r="J13576"/>
      <c r="K13576"/>
    </row>
    <row r="13577" spans="1:11" ht="15">
      <c r="A13577"/>
      <c r="B13577"/>
      <c r="C13577"/>
      <c r="D13577"/>
      <c r="E13577"/>
      <c r="F13577"/>
      <c r="G13577"/>
      <c r="H13577"/>
      <c r="I13577"/>
      <c r="J13577"/>
      <c r="K13577"/>
    </row>
    <row r="13578" spans="1:11" ht="15">
      <c r="A13578"/>
      <c r="B13578"/>
      <c r="C13578"/>
      <c r="D13578"/>
      <c r="E13578"/>
      <c r="F13578"/>
      <c r="G13578"/>
      <c r="H13578"/>
      <c r="I13578"/>
      <c r="J13578"/>
      <c r="K13578"/>
    </row>
    <row r="13579" spans="1:11" ht="15">
      <c r="A13579"/>
      <c r="B13579"/>
      <c r="C13579"/>
      <c r="D13579"/>
      <c r="E13579"/>
      <c r="F13579"/>
      <c r="G13579"/>
      <c r="H13579"/>
      <c r="I13579"/>
      <c r="J13579"/>
      <c r="K13579"/>
    </row>
    <row r="13580" spans="1:11" ht="15">
      <c r="A13580"/>
      <c r="B13580"/>
      <c r="C13580"/>
      <c r="D13580"/>
      <c r="E13580"/>
      <c r="F13580"/>
      <c r="G13580"/>
      <c r="H13580"/>
      <c r="I13580"/>
      <c r="J13580"/>
      <c r="K13580"/>
    </row>
    <row r="13581" spans="1:11" ht="15">
      <c r="A13581"/>
      <c r="B13581"/>
      <c r="C13581"/>
      <c r="D13581"/>
      <c r="E13581"/>
      <c r="F13581"/>
      <c r="G13581"/>
      <c r="H13581"/>
      <c r="I13581"/>
      <c r="J13581"/>
      <c r="K13581"/>
    </row>
    <row r="13582" spans="1:11" ht="15">
      <c r="A13582"/>
      <c r="B13582"/>
      <c r="C13582"/>
      <c r="D13582"/>
      <c r="E13582"/>
      <c r="F13582"/>
      <c r="G13582"/>
      <c r="H13582"/>
      <c r="I13582"/>
      <c r="J13582"/>
      <c r="K13582"/>
    </row>
    <row r="13583" spans="1:11" ht="15">
      <c r="A13583"/>
      <c r="B13583"/>
      <c r="C13583"/>
      <c r="D13583"/>
      <c r="E13583"/>
      <c r="F13583"/>
      <c r="G13583"/>
      <c r="H13583"/>
      <c r="I13583"/>
      <c r="J13583"/>
      <c r="K13583"/>
    </row>
    <row r="13584" spans="1:11" ht="15">
      <c r="A13584"/>
      <c r="B13584"/>
      <c r="C13584"/>
      <c r="D13584"/>
      <c r="E13584"/>
      <c r="F13584"/>
      <c r="G13584"/>
      <c r="H13584"/>
      <c r="I13584"/>
      <c r="J13584"/>
      <c r="K13584"/>
    </row>
    <row r="13585" spans="1:11" ht="15">
      <c r="A13585"/>
      <c r="B13585"/>
      <c r="C13585"/>
      <c r="D13585"/>
      <c r="E13585"/>
      <c r="F13585"/>
      <c r="G13585"/>
      <c r="H13585"/>
      <c r="I13585"/>
      <c r="J13585"/>
      <c r="K13585"/>
    </row>
    <row r="13586" spans="1:11" ht="15">
      <c r="A13586"/>
      <c r="B13586"/>
      <c r="C13586"/>
      <c r="D13586"/>
      <c r="E13586"/>
      <c r="F13586"/>
      <c r="G13586"/>
      <c r="H13586"/>
      <c r="I13586"/>
      <c r="J13586"/>
      <c r="K13586"/>
    </row>
    <row r="13587" spans="1:11" ht="15">
      <c r="A13587"/>
      <c r="B13587"/>
      <c r="C13587"/>
      <c r="D13587"/>
      <c r="E13587"/>
      <c r="F13587"/>
      <c r="G13587"/>
      <c r="H13587"/>
      <c r="I13587"/>
      <c r="J13587"/>
      <c r="K13587"/>
    </row>
    <row r="13588" spans="1:11" ht="15">
      <c r="A13588"/>
      <c r="B13588"/>
      <c r="C13588"/>
      <c r="D13588"/>
      <c r="E13588"/>
      <c r="F13588"/>
      <c r="G13588"/>
      <c r="H13588"/>
      <c r="I13588"/>
      <c r="J13588"/>
      <c r="K13588"/>
    </row>
    <row r="13589" spans="1:11" ht="15">
      <c r="A13589"/>
      <c r="B13589"/>
      <c r="C13589"/>
      <c r="D13589"/>
      <c r="E13589"/>
      <c r="F13589"/>
      <c r="G13589"/>
      <c r="H13589"/>
      <c r="I13589"/>
      <c r="J13589"/>
      <c r="K13589"/>
    </row>
    <row r="13590" spans="1:11" ht="15">
      <c r="A13590"/>
      <c r="B13590"/>
      <c r="C13590"/>
      <c r="D13590"/>
      <c r="E13590"/>
      <c r="F13590"/>
      <c r="G13590"/>
      <c r="H13590"/>
      <c r="I13590"/>
      <c r="J13590"/>
      <c r="K13590"/>
    </row>
    <row r="13591" spans="1:11" ht="15">
      <c r="A13591"/>
      <c r="B13591"/>
      <c r="C13591"/>
      <c r="D13591"/>
      <c r="E13591"/>
      <c r="F13591"/>
      <c r="G13591"/>
      <c r="H13591"/>
      <c r="I13591"/>
      <c r="J13591"/>
      <c r="K13591"/>
    </row>
    <row r="13592" spans="1:11" ht="15">
      <c r="A13592"/>
      <c r="B13592"/>
      <c r="C13592"/>
      <c r="D13592"/>
      <c r="E13592"/>
      <c r="F13592"/>
      <c r="G13592"/>
      <c r="H13592"/>
      <c r="I13592"/>
      <c r="J13592"/>
      <c r="K13592"/>
    </row>
    <row r="13593" spans="1:11" ht="15">
      <c r="A13593"/>
      <c r="B13593"/>
      <c r="C13593"/>
      <c r="D13593"/>
      <c r="E13593"/>
      <c r="F13593"/>
      <c r="G13593"/>
      <c r="H13593"/>
      <c r="I13593"/>
      <c r="J13593"/>
      <c r="K13593"/>
    </row>
    <row r="13594" spans="1:11" ht="15">
      <c r="A13594"/>
      <c r="B13594"/>
      <c r="C13594"/>
      <c r="D13594"/>
      <c r="E13594"/>
      <c r="F13594"/>
      <c r="G13594"/>
      <c r="H13594"/>
      <c r="I13594"/>
      <c r="J13594"/>
      <c r="K13594"/>
    </row>
    <row r="13595" spans="1:11" ht="15">
      <c r="A13595"/>
      <c r="B13595"/>
      <c r="C13595"/>
      <c r="D13595"/>
      <c r="E13595"/>
      <c r="F13595"/>
      <c r="G13595"/>
      <c r="H13595"/>
      <c r="I13595"/>
      <c r="J13595"/>
      <c r="K13595"/>
    </row>
    <row r="13596" spans="1:11" ht="15">
      <c r="A13596"/>
      <c r="B13596"/>
      <c r="C13596"/>
      <c r="D13596"/>
      <c r="E13596"/>
      <c r="F13596"/>
      <c r="G13596"/>
      <c r="H13596"/>
      <c r="I13596"/>
      <c r="J13596"/>
      <c r="K13596"/>
    </row>
    <row r="13597" spans="1:11" ht="15">
      <c r="A13597"/>
      <c r="B13597"/>
      <c r="C13597"/>
      <c r="D13597"/>
      <c r="E13597"/>
      <c r="F13597"/>
      <c r="G13597"/>
      <c r="H13597"/>
      <c r="I13597"/>
      <c r="J13597"/>
      <c r="K13597"/>
    </row>
    <row r="13598" spans="1:11" ht="15">
      <c r="A13598"/>
      <c r="B13598"/>
      <c r="C13598"/>
      <c r="D13598"/>
      <c r="E13598"/>
      <c r="F13598"/>
      <c r="G13598"/>
      <c r="H13598"/>
      <c r="I13598"/>
      <c r="J13598"/>
      <c r="K13598"/>
    </row>
    <row r="13599" spans="1:11" ht="15">
      <c r="A13599"/>
      <c r="B13599"/>
      <c r="C13599"/>
      <c r="D13599"/>
      <c r="E13599"/>
      <c r="F13599"/>
      <c r="G13599"/>
      <c r="H13599"/>
      <c r="I13599"/>
      <c r="J13599"/>
      <c r="K13599"/>
    </row>
    <row r="13600" spans="1:11" ht="15">
      <c r="A13600"/>
      <c r="B13600"/>
      <c r="C13600"/>
      <c r="D13600"/>
      <c r="E13600"/>
      <c r="F13600"/>
      <c r="G13600"/>
      <c r="H13600"/>
      <c r="I13600"/>
      <c r="J13600"/>
      <c r="K13600"/>
    </row>
    <row r="13601" spans="1:11" ht="15">
      <c r="A13601"/>
      <c r="B13601"/>
      <c r="C13601"/>
      <c r="D13601"/>
      <c r="E13601"/>
      <c r="F13601"/>
      <c r="G13601"/>
      <c r="H13601"/>
      <c r="I13601"/>
      <c r="J13601"/>
      <c r="K13601"/>
    </row>
    <row r="13602" spans="1:11" ht="15">
      <c r="A13602"/>
      <c r="B13602"/>
      <c r="C13602"/>
      <c r="D13602"/>
      <c r="E13602"/>
      <c r="F13602"/>
      <c r="G13602"/>
      <c r="H13602"/>
      <c r="I13602"/>
      <c r="J13602"/>
      <c r="K13602"/>
    </row>
    <row r="13603" spans="1:11" ht="15">
      <c r="A13603"/>
      <c r="B13603"/>
      <c r="C13603"/>
      <c r="D13603"/>
      <c r="E13603"/>
      <c r="F13603"/>
      <c r="G13603"/>
      <c r="H13603"/>
      <c r="I13603"/>
      <c r="J13603"/>
      <c r="K13603"/>
    </row>
    <row r="13604" spans="1:11" ht="15">
      <c r="A13604"/>
      <c r="B13604"/>
      <c r="C13604"/>
      <c r="D13604"/>
      <c r="E13604"/>
      <c r="F13604"/>
      <c r="G13604"/>
      <c r="H13604"/>
      <c r="I13604"/>
      <c r="J13604"/>
      <c r="K13604"/>
    </row>
    <row r="13605" spans="1:11" ht="15">
      <c r="A13605"/>
      <c r="B13605"/>
      <c r="C13605"/>
      <c r="D13605"/>
      <c r="E13605"/>
      <c r="F13605"/>
      <c r="G13605"/>
      <c r="H13605"/>
      <c r="I13605"/>
      <c r="J13605"/>
      <c r="K13605"/>
    </row>
    <row r="13606" spans="1:11" ht="15">
      <c r="A13606"/>
      <c r="B13606"/>
      <c r="C13606"/>
      <c r="D13606"/>
      <c r="E13606"/>
      <c r="F13606"/>
      <c r="G13606"/>
      <c r="H13606"/>
      <c r="I13606"/>
      <c r="J13606"/>
      <c r="K13606"/>
    </row>
    <row r="13607" spans="1:11" ht="15">
      <c r="A13607"/>
      <c r="B13607"/>
      <c r="C13607"/>
      <c r="D13607"/>
      <c r="E13607"/>
      <c r="F13607"/>
      <c r="G13607"/>
      <c r="H13607"/>
      <c r="I13607"/>
      <c r="J13607"/>
      <c r="K13607"/>
    </row>
    <row r="13608" spans="1:11" ht="15">
      <c r="A13608"/>
      <c r="B13608"/>
      <c r="C13608"/>
      <c r="D13608"/>
      <c r="E13608"/>
      <c r="F13608"/>
      <c r="G13608"/>
      <c r="H13608"/>
      <c r="I13608"/>
      <c r="J13608"/>
      <c r="K13608"/>
    </row>
    <row r="13609" spans="1:11" ht="15">
      <c r="A13609"/>
      <c r="B13609"/>
      <c r="C13609"/>
      <c r="D13609"/>
      <c r="E13609"/>
      <c r="F13609"/>
      <c r="G13609"/>
      <c r="H13609"/>
      <c r="I13609"/>
      <c r="J13609"/>
      <c r="K13609"/>
    </row>
    <row r="13610" spans="1:11" ht="15">
      <c r="A13610"/>
      <c r="B13610"/>
      <c r="C13610"/>
      <c r="D13610"/>
      <c r="E13610"/>
      <c r="F13610"/>
      <c r="G13610"/>
      <c r="H13610"/>
      <c r="I13610"/>
      <c r="J13610"/>
      <c r="K13610"/>
    </row>
    <row r="13611" spans="1:11" ht="15">
      <c r="A13611"/>
      <c r="B13611"/>
      <c r="C13611"/>
      <c r="D13611"/>
      <c r="E13611"/>
      <c r="F13611"/>
      <c r="G13611"/>
      <c r="H13611"/>
      <c r="I13611"/>
      <c r="J13611"/>
      <c r="K13611"/>
    </row>
    <row r="13612" spans="1:11" ht="15">
      <c r="A13612"/>
      <c r="B13612"/>
      <c r="C13612"/>
      <c r="D13612"/>
      <c r="E13612"/>
      <c r="F13612"/>
      <c r="G13612"/>
      <c r="H13612"/>
      <c r="I13612"/>
      <c r="J13612"/>
      <c r="K13612"/>
    </row>
    <row r="13613" spans="1:11" ht="15">
      <c r="A13613"/>
      <c r="B13613"/>
      <c r="C13613"/>
      <c r="D13613"/>
      <c r="E13613"/>
      <c r="F13613"/>
      <c r="G13613"/>
      <c r="H13613"/>
      <c r="I13613"/>
      <c r="J13613"/>
      <c r="K13613"/>
    </row>
    <row r="13614" spans="1:11" ht="15">
      <c r="A13614"/>
      <c r="B13614"/>
      <c r="C13614"/>
      <c r="D13614"/>
      <c r="E13614"/>
      <c r="F13614"/>
      <c r="G13614"/>
      <c r="H13614"/>
      <c r="I13614"/>
      <c r="J13614"/>
      <c r="K13614"/>
    </row>
    <row r="13615" spans="1:11" ht="15">
      <c r="A13615"/>
      <c r="B13615"/>
      <c r="C13615"/>
      <c r="D13615"/>
      <c r="E13615"/>
      <c r="F13615"/>
      <c r="G13615"/>
      <c r="H13615"/>
      <c r="I13615"/>
      <c r="J13615"/>
      <c r="K13615"/>
    </row>
    <row r="13616" spans="1:11" ht="15">
      <c r="A13616"/>
      <c r="B13616"/>
      <c r="C13616"/>
      <c r="D13616"/>
      <c r="E13616"/>
      <c r="F13616"/>
      <c r="G13616"/>
      <c r="H13616"/>
      <c r="I13616"/>
      <c r="J13616"/>
      <c r="K13616"/>
    </row>
    <row r="13617" spans="1:11" ht="15">
      <c r="A13617"/>
      <c r="B13617"/>
      <c r="C13617"/>
      <c r="D13617"/>
      <c r="E13617"/>
      <c r="F13617"/>
      <c r="G13617"/>
      <c r="H13617"/>
      <c r="I13617"/>
      <c r="J13617"/>
      <c r="K13617"/>
    </row>
    <row r="13618" spans="1:11" ht="15">
      <c r="A13618"/>
      <c r="B13618"/>
      <c r="C13618"/>
      <c r="D13618"/>
      <c r="E13618"/>
      <c r="F13618"/>
      <c r="G13618"/>
      <c r="H13618"/>
      <c r="I13618"/>
      <c r="J13618"/>
      <c r="K13618"/>
    </row>
    <row r="13619" spans="1:11" ht="15">
      <c r="A13619"/>
      <c r="B13619"/>
      <c r="C13619"/>
      <c r="D13619"/>
      <c r="E13619"/>
      <c r="F13619"/>
      <c r="G13619"/>
      <c r="H13619"/>
      <c r="I13619"/>
      <c r="J13619"/>
      <c r="K13619"/>
    </row>
    <row r="13620" spans="1:11" ht="15">
      <c r="A13620"/>
      <c r="B13620"/>
      <c r="C13620"/>
      <c r="D13620"/>
      <c r="E13620"/>
      <c r="F13620"/>
      <c r="G13620"/>
      <c r="H13620"/>
      <c r="I13620"/>
      <c r="J13620"/>
      <c r="K13620"/>
    </row>
    <row r="13621" spans="1:11" ht="15">
      <c r="A13621"/>
      <c r="B13621"/>
      <c r="C13621"/>
      <c r="D13621"/>
      <c r="E13621"/>
      <c r="F13621"/>
      <c r="G13621"/>
      <c r="H13621"/>
      <c r="I13621"/>
      <c r="J13621"/>
      <c r="K13621"/>
    </row>
    <row r="13622" spans="1:11" ht="15">
      <c r="A13622"/>
      <c r="B13622"/>
      <c r="C13622"/>
      <c r="D13622"/>
      <c r="E13622"/>
      <c r="F13622"/>
      <c r="G13622"/>
      <c r="H13622"/>
      <c r="I13622"/>
      <c r="J13622"/>
      <c r="K13622"/>
    </row>
    <row r="13623" spans="1:11" ht="15">
      <c r="A13623"/>
      <c r="B13623"/>
      <c r="C13623"/>
      <c r="D13623"/>
      <c r="E13623"/>
      <c r="F13623"/>
      <c r="G13623"/>
      <c r="H13623"/>
      <c r="I13623"/>
      <c r="J13623"/>
      <c r="K13623"/>
    </row>
    <row r="13624" spans="1:11" ht="15">
      <c r="A13624"/>
      <c r="B13624"/>
      <c r="C13624"/>
      <c r="D13624"/>
      <c r="E13624"/>
      <c r="F13624"/>
      <c r="G13624"/>
      <c r="H13624"/>
      <c r="I13624"/>
      <c r="J13624"/>
      <c r="K13624"/>
    </row>
    <row r="13625" spans="1:11" ht="15">
      <c r="A13625"/>
      <c r="B13625"/>
      <c r="C13625"/>
      <c r="D13625"/>
      <c r="E13625"/>
      <c r="F13625"/>
      <c r="G13625"/>
      <c r="H13625"/>
      <c r="I13625"/>
      <c r="J13625"/>
      <c r="K13625"/>
    </row>
    <row r="13626" spans="1:11" ht="15">
      <c r="A13626"/>
      <c r="B13626"/>
      <c r="C13626"/>
      <c r="D13626"/>
      <c r="E13626"/>
      <c r="F13626"/>
      <c r="G13626"/>
      <c r="H13626"/>
      <c r="I13626"/>
      <c r="J13626"/>
      <c r="K13626"/>
    </row>
    <row r="13627" spans="1:11" ht="15">
      <c r="A13627"/>
      <c r="B13627"/>
      <c r="C13627"/>
      <c r="D13627"/>
      <c r="E13627"/>
      <c r="F13627"/>
      <c r="G13627"/>
      <c r="H13627"/>
      <c r="I13627"/>
      <c r="J13627"/>
      <c r="K13627"/>
    </row>
    <row r="13628" spans="1:11" ht="15">
      <c r="A13628"/>
      <c r="B13628"/>
      <c r="C13628"/>
      <c r="D13628"/>
      <c r="E13628"/>
      <c r="F13628"/>
      <c r="G13628"/>
      <c r="H13628"/>
      <c r="I13628"/>
      <c r="J13628"/>
      <c r="K13628"/>
    </row>
    <row r="13629" spans="1:11" ht="15">
      <c r="A13629"/>
      <c r="B13629"/>
      <c r="C13629"/>
      <c r="D13629"/>
      <c r="E13629"/>
      <c r="F13629"/>
      <c r="G13629"/>
      <c r="H13629"/>
      <c r="I13629"/>
      <c r="J13629"/>
      <c r="K13629"/>
    </row>
    <row r="13630" spans="1:11" ht="15">
      <c r="A13630"/>
      <c r="B13630"/>
      <c r="C13630"/>
      <c r="D13630"/>
      <c r="E13630"/>
      <c r="F13630"/>
      <c r="G13630"/>
      <c r="H13630"/>
      <c r="I13630"/>
      <c r="J13630"/>
      <c r="K13630"/>
    </row>
    <row r="13631" spans="1:11" ht="15">
      <c r="A13631"/>
      <c r="B13631"/>
      <c r="C13631"/>
      <c r="D13631"/>
      <c r="E13631"/>
      <c r="F13631"/>
      <c r="G13631"/>
      <c r="H13631"/>
      <c r="I13631"/>
      <c r="J13631"/>
      <c r="K13631"/>
    </row>
    <row r="13632" spans="1:11" ht="15">
      <c r="A13632"/>
      <c r="B13632"/>
      <c r="C13632"/>
      <c r="D13632"/>
      <c r="E13632"/>
      <c r="F13632"/>
      <c r="G13632"/>
      <c r="H13632"/>
      <c r="I13632"/>
      <c r="J13632"/>
      <c r="K13632"/>
    </row>
    <row r="13633" spans="1:11" ht="15">
      <c r="A13633"/>
      <c r="B13633"/>
      <c r="C13633"/>
      <c r="D13633"/>
      <c r="E13633"/>
      <c r="F13633"/>
      <c r="G13633"/>
      <c r="H13633"/>
      <c r="I13633"/>
      <c r="J13633"/>
      <c r="K13633"/>
    </row>
    <row r="13634" spans="1:11" ht="15">
      <c r="A13634"/>
      <c r="B13634"/>
      <c r="C13634"/>
      <c r="D13634"/>
      <c r="E13634"/>
      <c r="F13634"/>
      <c r="G13634"/>
      <c r="H13634"/>
      <c r="I13634"/>
      <c r="J13634"/>
      <c r="K13634"/>
    </row>
    <row r="13635" spans="1:11" ht="15">
      <c r="A13635"/>
      <c r="B13635"/>
      <c r="C13635"/>
      <c r="D13635"/>
      <c r="E13635"/>
      <c r="F13635"/>
      <c r="G13635"/>
      <c r="H13635"/>
      <c r="I13635"/>
      <c r="J13635"/>
      <c r="K13635"/>
    </row>
    <row r="13636" spans="1:11" ht="15">
      <c r="A13636"/>
      <c r="B13636"/>
      <c r="C13636"/>
      <c r="D13636"/>
      <c r="E13636"/>
      <c r="F13636"/>
      <c r="G13636"/>
      <c r="H13636"/>
      <c r="I13636"/>
      <c r="J13636"/>
      <c r="K13636"/>
    </row>
    <row r="13637" spans="1:11" ht="15">
      <c r="A13637"/>
      <c r="B13637"/>
      <c r="C13637"/>
      <c r="D13637"/>
      <c r="E13637"/>
      <c r="F13637"/>
      <c r="G13637"/>
      <c r="H13637"/>
      <c r="I13637"/>
      <c r="J13637"/>
      <c r="K13637"/>
    </row>
    <row r="13638" spans="1:11" ht="15">
      <c r="A13638"/>
      <c r="B13638"/>
      <c r="C13638"/>
      <c r="D13638"/>
      <c r="E13638"/>
      <c r="F13638"/>
      <c r="G13638"/>
      <c r="H13638"/>
      <c r="I13638"/>
      <c r="J13638"/>
      <c r="K13638"/>
    </row>
    <row r="13639" spans="1:11" ht="15">
      <c r="A13639"/>
      <c r="B13639"/>
      <c r="C13639"/>
      <c r="D13639"/>
      <c r="E13639"/>
      <c r="F13639"/>
      <c r="G13639"/>
      <c r="H13639"/>
      <c r="I13639"/>
      <c r="J13639"/>
      <c r="K13639"/>
    </row>
    <row r="13640" spans="1:11" ht="15">
      <c r="A13640"/>
      <c r="B13640"/>
      <c r="C13640"/>
      <c r="D13640"/>
      <c r="E13640"/>
      <c r="F13640"/>
      <c r="G13640"/>
      <c r="H13640"/>
      <c r="I13640"/>
      <c r="J13640"/>
      <c r="K13640"/>
    </row>
    <row r="13641" spans="1:11" ht="15">
      <c r="A13641"/>
      <c r="B13641"/>
      <c r="C13641"/>
      <c r="D13641"/>
      <c r="E13641"/>
      <c r="F13641"/>
      <c r="G13641"/>
      <c r="H13641"/>
      <c r="I13641"/>
      <c r="J13641"/>
      <c r="K13641"/>
    </row>
    <row r="13642" spans="1:11" ht="15">
      <c r="A13642"/>
      <c r="B13642"/>
      <c r="C13642"/>
      <c r="D13642"/>
      <c r="E13642"/>
      <c r="F13642"/>
      <c r="G13642"/>
      <c r="H13642"/>
      <c r="I13642"/>
      <c r="J13642"/>
      <c r="K13642"/>
    </row>
    <row r="13643" spans="1:11" ht="15">
      <c r="A13643"/>
      <c r="B13643"/>
      <c r="C13643"/>
      <c r="D13643"/>
      <c r="E13643"/>
      <c r="F13643"/>
      <c r="G13643"/>
      <c r="H13643"/>
      <c r="I13643"/>
      <c r="J13643"/>
      <c r="K13643"/>
    </row>
    <row r="13644" spans="1:11" ht="15">
      <c r="A13644"/>
      <c r="B13644"/>
      <c r="C13644"/>
      <c r="D13644"/>
      <c r="E13644"/>
      <c r="F13644"/>
      <c r="G13644"/>
      <c r="H13644"/>
      <c r="I13644"/>
      <c r="J13644"/>
      <c r="K13644"/>
    </row>
    <row r="13645" spans="1:11" ht="15">
      <c r="A13645"/>
      <c r="B13645"/>
      <c r="C13645"/>
      <c r="D13645"/>
      <c r="E13645"/>
      <c r="F13645"/>
      <c r="G13645"/>
      <c r="H13645"/>
      <c r="I13645"/>
      <c r="J13645"/>
      <c r="K13645"/>
    </row>
    <row r="13646" spans="1:11" ht="15">
      <c r="A13646"/>
      <c r="B13646"/>
      <c r="C13646"/>
      <c r="D13646"/>
      <c r="E13646"/>
      <c r="F13646"/>
      <c r="G13646"/>
      <c r="H13646"/>
      <c r="I13646"/>
      <c r="J13646"/>
      <c r="K13646"/>
    </row>
    <row r="13647" spans="1:11" ht="15">
      <c r="A13647"/>
      <c r="B13647"/>
      <c r="C13647"/>
      <c r="D13647"/>
      <c r="E13647"/>
      <c r="F13647"/>
      <c r="G13647"/>
      <c r="H13647"/>
      <c r="I13647"/>
      <c r="J13647"/>
      <c r="K13647"/>
    </row>
    <row r="13648" spans="1:11" ht="15">
      <c r="A13648"/>
      <c r="B13648"/>
      <c r="C13648"/>
      <c r="D13648"/>
      <c r="E13648"/>
      <c r="F13648"/>
      <c r="G13648"/>
      <c r="H13648"/>
      <c r="I13648"/>
      <c r="J13648"/>
      <c r="K13648"/>
    </row>
    <row r="13649" spans="1:11" ht="15">
      <c r="A13649"/>
      <c r="B13649"/>
      <c r="C13649"/>
      <c r="D13649"/>
      <c r="E13649"/>
      <c r="F13649"/>
      <c r="G13649"/>
      <c r="H13649"/>
      <c r="I13649"/>
      <c r="J13649"/>
      <c r="K13649"/>
    </row>
    <row r="13650" spans="1:11" ht="15">
      <c r="A13650"/>
      <c r="B13650"/>
      <c r="C13650"/>
      <c r="D13650"/>
      <c r="E13650"/>
      <c r="F13650"/>
      <c r="G13650"/>
      <c r="H13650"/>
      <c r="I13650"/>
      <c r="J13650"/>
      <c r="K13650"/>
    </row>
    <row r="13651" spans="1:11" ht="15">
      <c r="A13651"/>
      <c r="B13651"/>
      <c r="C13651"/>
      <c r="D13651"/>
      <c r="E13651"/>
      <c r="F13651"/>
      <c r="G13651"/>
      <c r="H13651"/>
      <c r="I13651"/>
      <c r="J13651"/>
      <c r="K13651"/>
    </row>
    <row r="13652" spans="1:11" ht="15">
      <c r="A13652"/>
      <c r="B13652"/>
      <c r="C13652"/>
      <c r="D13652"/>
      <c r="E13652"/>
      <c r="F13652"/>
      <c r="G13652"/>
      <c r="H13652"/>
      <c r="I13652"/>
      <c r="J13652"/>
      <c r="K13652"/>
    </row>
    <row r="13653" spans="1:11" ht="15">
      <c r="A13653"/>
      <c r="B13653"/>
      <c r="C13653"/>
      <c r="D13653"/>
      <c r="E13653"/>
      <c r="F13653"/>
      <c r="G13653"/>
      <c r="H13653"/>
      <c r="I13653"/>
      <c r="J13653"/>
      <c r="K13653"/>
    </row>
    <row r="13654" spans="1:11" ht="15">
      <c r="A13654"/>
      <c r="B13654"/>
      <c r="C13654"/>
      <c r="D13654"/>
      <c r="E13654"/>
      <c r="F13654"/>
      <c r="G13654"/>
      <c r="H13654"/>
      <c r="I13654"/>
      <c r="J13654"/>
      <c r="K13654"/>
    </row>
    <row r="13655" spans="1:11" ht="15">
      <c r="A13655"/>
      <c r="B13655"/>
      <c r="C13655"/>
      <c r="D13655"/>
      <c r="E13655"/>
      <c r="F13655"/>
      <c r="G13655"/>
      <c r="H13655"/>
      <c r="I13655"/>
      <c r="J13655"/>
      <c r="K13655"/>
    </row>
    <row r="13656" spans="1:11" ht="15">
      <c r="A13656"/>
      <c r="B13656"/>
      <c r="C13656"/>
      <c r="D13656"/>
      <c r="E13656"/>
      <c r="F13656"/>
      <c r="G13656"/>
      <c r="H13656"/>
      <c r="I13656"/>
      <c r="J13656"/>
      <c r="K13656"/>
    </row>
    <row r="13657" spans="1:11" ht="15">
      <c r="A13657"/>
      <c r="B13657"/>
      <c r="C13657"/>
      <c r="D13657"/>
      <c r="E13657"/>
      <c r="F13657"/>
      <c r="G13657"/>
      <c r="H13657"/>
      <c r="I13657"/>
      <c r="J13657"/>
      <c r="K13657"/>
    </row>
    <row r="13658" spans="1:11" ht="15">
      <c r="A13658"/>
      <c r="B13658"/>
      <c r="C13658"/>
      <c r="D13658"/>
      <c r="E13658"/>
      <c r="F13658"/>
      <c r="G13658"/>
      <c r="H13658"/>
      <c r="I13658"/>
      <c r="J13658"/>
      <c r="K13658"/>
    </row>
    <row r="13659" spans="1:11" ht="15">
      <c r="A13659"/>
      <c r="B13659"/>
      <c r="C13659"/>
      <c r="D13659"/>
      <c r="E13659"/>
      <c r="F13659"/>
      <c r="G13659"/>
      <c r="H13659"/>
      <c r="I13659"/>
      <c r="J13659"/>
      <c r="K13659"/>
    </row>
    <row r="13660" spans="1:11" ht="15">
      <c r="A13660"/>
      <c r="B13660"/>
      <c r="C13660"/>
      <c r="D13660"/>
      <c r="E13660"/>
      <c r="F13660"/>
      <c r="G13660"/>
      <c r="H13660"/>
      <c r="I13660"/>
      <c r="J13660"/>
      <c r="K13660"/>
    </row>
    <row r="13661" spans="1:11" ht="15">
      <c r="A13661"/>
      <c r="B13661"/>
      <c r="C13661"/>
      <c r="D13661"/>
      <c r="E13661"/>
      <c r="F13661"/>
      <c r="G13661"/>
      <c r="H13661"/>
      <c r="I13661"/>
      <c r="J13661"/>
      <c r="K13661"/>
    </row>
    <row r="13662" spans="1:11" ht="15">
      <c r="A13662"/>
      <c r="B13662"/>
      <c r="C13662"/>
      <c r="D13662"/>
      <c r="E13662"/>
      <c r="F13662"/>
      <c r="G13662"/>
      <c r="H13662"/>
      <c r="I13662"/>
      <c r="J13662"/>
      <c r="K13662"/>
    </row>
    <row r="13663" spans="1:11" ht="15">
      <c r="A13663"/>
      <c r="B13663"/>
      <c r="C13663"/>
      <c r="D13663"/>
      <c r="E13663"/>
      <c r="F13663"/>
      <c r="G13663"/>
      <c r="H13663"/>
      <c r="I13663"/>
      <c r="J13663"/>
      <c r="K13663"/>
    </row>
    <row r="13664" spans="1:11" ht="15">
      <c r="A13664"/>
      <c r="B13664"/>
      <c r="C13664"/>
      <c r="D13664"/>
      <c r="E13664"/>
      <c r="F13664"/>
      <c r="G13664"/>
      <c r="H13664"/>
      <c r="I13664"/>
      <c r="J13664"/>
      <c r="K13664"/>
    </row>
    <row r="13665" spans="1:11" ht="15">
      <c r="A13665"/>
      <c r="B13665"/>
      <c r="C13665"/>
      <c r="D13665"/>
      <c r="E13665"/>
      <c r="F13665"/>
      <c r="G13665"/>
      <c r="H13665"/>
      <c r="I13665"/>
      <c r="J13665"/>
      <c r="K13665"/>
    </row>
    <row r="13666" spans="1:11" ht="15">
      <c r="A13666"/>
      <c r="B13666"/>
      <c r="C13666"/>
      <c r="D13666"/>
      <c r="E13666"/>
      <c r="F13666"/>
      <c r="G13666"/>
      <c r="H13666"/>
      <c r="I13666"/>
      <c r="J13666"/>
      <c r="K13666"/>
    </row>
    <row r="13667" spans="1:11" ht="15">
      <c r="A13667"/>
      <c r="B13667"/>
      <c r="C13667"/>
      <c r="D13667"/>
      <c r="E13667"/>
      <c r="F13667"/>
      <c r="G13667"/>
      <c r="H13667"/>
      <c r="I13667"/>
      <c r="J13667"/>
      <c r="K13667"/>
    </row>
    <row r="13668" spans="1:11" ht="15">
      <c r="A13668"/>
      <c r="B13668"/>
      <c r="C13668"/>
      <c r="D13668"/>
      <c r="E13668"/>
      <c r="F13668"/>
      <c r="G13668"/>
      <c r="H13668"/>
      <c r="I13668"/>
      <c r="J13668"/>
      <c r="K13668"/>
    </row>
    <row r="13669" spans="1:11" ht="15">
      <c r="A13669"/>
      <c r="B13669"/>
      <c r="C13669"/>
      <c r="D13669"/>
      <c r="E13669"/>
      <c r="F13669"/>
      <c r="G13669"/>
      <c r="H13669"/>
      <c r="I13669"/>
      <c r="J13669"/>
      <c r="K13669"/>
    </row>
    <row r="13670" spans="1:11" ht="15">
      <c r="A13670"/>
      <c r="B13670"/>
      <c r="C13670"/>
      <c r="D13670"/>
      <c r="E13670"/>
      <c r="F13670"/>
      <c r="G13670"/>
      <c r="H13670"/>
      <c r="I13670"/>
      <c r="J13670"/>
      <c r="K13670"/>
    </row>
    <row r="13671" spans="1:11" ht="15">
      <c r="A13671"/>
      <c r="B13671"/>
      <c r="C13671"/>
      <c r="D13671"/>
      <c r="E13671"/>
      <c r="F13671"/>
      <c r="G13671"/>
      <c r="H13671"/>
      <c r="I13671"/>
      <c r="J13671"/>
      <c r="K13671"/>
    </row>
    <row r="13672" spans="1:11" ht="15">
      <c r="A13672"/>
      <c r="B13672"/>
      <c r="C13672"/>
      <c r="D13672"/>
      <c r="E13672"/>
      <c r="F13672"/>
      <c r="G13672"/>
      <c r="H13672"/>
      <c r="I13672"/>
      <c r="J13672"/>
      <c r="K13672"/>
    </row>
    <row r="13673" spans="1:11" ht="15">
      <c r="A13673"/>
      <c r="B13673"/>
      <c r="C13673"/>
      <c r="D13673"/>
      <c r="E13673"/>
      <c r="F13673"/>
      <c r="G13673"/>
      <c r="H13673"/>
      <c r="I13673"/>
      <c r="J13673"/>
      <c r="K13673"/>
    </row>
    <row r="13674" spans="1:11" ht="15">
      <c r="A13674"/>
      <c r="B13674"/>
      <c r="C13674"/>
      <c r="D13674"/>
      <c r="E13674"/>
      <c r="F13674"/>
      <c r="G13674"/>
      <c r="H13674"/>
      <c r="I13674"/>
      <c r="J13674"/>
      <c r="K13674"/>
    </row>
    <row r="13675" spans="1:11" ht="15">
      <c r="A13675"/>
      <c r="B13675"/>
      <c r="C13675"/>
      <c r="D13675"/>
      <c r="E13675"/>
      <c r="F13675"/>
      <c r="G13675"/>
      <c r="H13675"/>
      <c r="I13675"/>
      <c r="J13675"/>
      <c r="K13675"/>
    </row>
    <row r="13676" spans="1:11" ht="15">
      <c r="A13676"/>
      <c r="B13676"/>
      <c r="C13676"/>
      <c r="D13676"/>
      <c r="E13676"/>
      <c r="F13676"/>
      <c r="G13676"/>
      <c r="H13676"/>
      <c r="I13676"/>
      <c r="J13676"/>
      <c r="K13676"/>
    </row>
    <row r="13677" spans="1:11" ht="15">
      <c r="A13677"/>
      <c r="B13677"/>
      <c r="C13677"/>
      <c r="D13677"/>
      <c r="E13677"/>
      <c r="F13677"/>
      <c r="G13677"/>
      <c r="H13677"/>
      <c r="I13677"/>
      <c r="J13677"/>
      <c r="K13677"/>
    </row>
    <row r="13678" spans="1:11" ht="15">
      <c r="A13678"/>
      <c r="B13678"/>
      <c r="C13678"/>
      <c r="D13678"/>
      <c r="E13678"/>
      <c r="F13678"/>
      <c r="G13678"/>
      <c r="H13678"/>
      <c r="I13678"/>
      <c r="J13678"/>
      <c r="K13678"/>
    </row>
    <row r="13679" spans="1:11" ht="15">
      <c r="A13679"/>
      <c r="B13679"/>
      <c r="C13679"/>
      <c r="D13679"/>
      <c r="E13679"/>
      <c r="F13679"/>
      <c r="G13679"/>
      <c r="H13679"/>
      <c r="I13679"/>
      <c r="J13679"/>
      <c r="K13679"/>
    </row>
    <row r="13680" spans="1:11" ht="15">
      <c r="A13680"/>
      <c r="B13680"/>
      <c r="C13680"/>
      <c r="D13680"/>
      <c r="E13680"/>
      <c r="F13680"/>
      <c r="G13680"/>
      <c r="H13680"/>
      <c r="I13680"/>
      <c r="J13680"/>
      <c r="K13680"/>
    </row>
    <row r="13681" spans="1:11" ht="15">
      <c r="A13681"/>
      <c r="B13681"/>
      <c r="C13681"/>
      <c r="D13681"/>
      <c r="E13681"/>
      <c r="F13681"/>
      <c r="G13681"/>
      <c r="H13681"/>
      <c r="I13681"/>
      <c r="J13681"/>
      <c r="K13681"/>
    </row>
    <row r="13682" spans="1:11" ht="15">
      <c r="A13682"/>
      <c r="B13682"/>
      <c r="C13682"/>
      <c r="D13682"/>
      <c r="E13682"/>
      <c r="F13682"/>
      <c r="G13682"/>
      <c r="H13682"/>
      <c r="I13682"/>
      <c r="J13682"/>
      <c r="K13682"/>
    </row>
    <row r="13683" spans="1:11" ht="15">
      <c r="A13683"/>
      <c r="B13683"/>
      <c r="C13683"/>
      <c r="D13683"/>
      <c r="E13683"/>
      <c r="F13683"/>
      <c r="G13683"/>
      <c r="H13683"/>
      <c r="I13683"/>
      <c r="J13683"/>
      <c r="K13683"/>
    </row>
    <row r="13684" spans="1:11" ht="15">
      <c r="A13684"/>
      <c r="B13684"/>
      <c r="C13684"/>
      <c r="D13684"/>
      <c r="E13684"/>
      <c r="F13684"/>
      <c r="G13684"/>
      <c r="H13684"/>
      <c r="I13684"/>
      <c r="J13684"/>
      <c r="K13684"/>
    </row>
    <row r="13685" spans="1:11" ht="15">
      <c r="A13685"/>
      <c r="B13685"/>
      <c r="C13685"/>
      <c r="D13685"/>
      <c r="E13685"/>
      <c r="F13685"/>
      <c r="G13685"/>
      <c r="H13685"/>
      <c r="I13685"/>
      <c r="J13685"/>
      <c r="K13685"/>
    </row>
    <row r="13686" spans="1:11" ht="15">
      <c r="A13686"/>
      <c r="B13686"/>
      <c r="C13686"/>
      <c r="D13686"/>
      <c r="E13686"/>
      <c r="F13686"/>
      <c r="G13686"/>
      <c r="H13686"/>
      <c r="I13686"/>
      <c r="J13686"/>
      <c r="K13686"/>
    </row>
    <row r="13687" spans="1:11" ht="15">
      <c r="A13687"/>
      <c r="B13687"/>
      <c r="C13687"/>
      <c r="D13687"/>
      <c r="E13687"/>
      <c r="F13687"/>
      <c r="G13687"/>
      <c r="H13687"/>
      <c r="I13687"/>
      <c r="J13687"/>
      <c r="K13687"/>
    </row>
    <row r="13688" spans="1:11" ht="15">
      <c r="A13688"/>
      <c r="B13688"/>
      <c r="C13688"/>
      <c r="D13688"/>
      <c r="E13688"/>
      <c r="F13688"/>
      <c r="G13688"/>
      <c r="H13688"/>
      <c r="I13688"/>
      <c r="J13688"/>
      <c r="K13688"/>
    </row>
    <row r="13689" spans="1:11" ht="15">
      <c r="A13689"/>
      <c r="B13689"/>
      <c r="C13689"/>
      <c r="D13689"/>
      <c r="E13689"/>
      <c r="F13689"/>
      <c r="G13689"/>
      <c r="H13689"/>
      <c r="I13689"/>
      <c r="J13689"/>
      <c r="K13689"/>
    </row>
    <row r="13690" spans="1:11" ht="15">
      <c r="A13690"/>
      <c r="B13690"/>
      <c r="C13690"/>
      <c r="D13690"/>
      <c r="E13690"/>
      <c r="F13690"/>
      <c r="G13690"/>
      <c r="H13690"/>
      <c r="I13690"/>
      <c r="J13690"/>
      <c r="K13690"/>
    </row>
    <row r="13691" spans="1:11" ht="15">
      <c r="A13691"/>
      <c r="B13691"/>
      <c r="C13691"/>
      <c r="D13691"/>
      <c r="E13691"/>
      <c r="F13691"/>
      <c r="G13691"/>
      <c r="H13691"/>
      <c r="I13691"/>
      <c r="J13691"/>
      <c r="K13691"/>
    </row>
    <row r="13692" spans="1:11" ht="15">
      <c r="A13692"/>
      <c r="B13692"/>
      <c r="C13692"/>
      <c r="D13692"/>
      <c r="E13692"/>
      <c r="F13692"/>
      <c r="G13692"/>
      <c r="H13692"/>
      <c r="I13692"/>
      <c r="J13692"/>
      <c r="K13692"/>
    </row>
    <row r="13693" spans="1:11" ht="15">
      <c r="A13693"/>
      <c r="B13693"/>
      <c r="C13693"/>
      <c r="D13693"/>
      <c r="E13693"/>
      <c r="F13693"/>
      <c r="G13693"/>
      <c r="H13693"/>
      <c r="I13693"/>
      <c r="J13693"/>
      <c r="K13693"/>
    </row>
    <row r="13694" spans="1:11" ht="15">
      <c r="A13694"/>
      <c r="B13694"/>
      <c r="C13694"/>
      <c r="D13694"/>
      <c r="E13694"/>
      <c r="F13694"/>
      <c r="G13694"/>
      <c r="H13694"/>
      <c r="I13694"/>
      <c r="J13694"/>
      <c r="K13694"/>
    </row>
    <row r="13695" spans="1:11" ht="15">
      <c r="A13695"/>
      <c r="B13695"/>
      <c r="C13695"/>
      <c r="D13695"/>
      <c r="E13695"/>
      <c r="F13695"/>
      <c r="G13695"/>
      <c r="H13695"/>
      <c r="I13695"/>
      <c r="J13695"/>
      <c r="K13695"/>
    </row>
    <row r="13696" spans="1:11" ht="15">
      <c r="A13696"/>
      <c r="B13696"/>
      <c r="C13696"/>
      <c r="D13696"/>
      <c r="E13696"/>
      <c r="F13696"/>
      <c r="G13696"/>
      <c r="H13696"/>
      <c r="I13696"/>
      <c r="J13696"/>
      <c r="K13696"/>
    </row>
    <row r="13697" spans="1:11" ht="15">
      <c r="A13697"/>
      <c r="B13697"/>
      <c r="C13697"/>
      <c r="D13697"/>
      <c r="E13697"/>
      <c r="F13697"/>
      <c r="G13697"/>
      <c r="H13697"/>
      <c r="I13697"/>
      <c r="J13697"/>
      <c r="K13697"/>
    </row>
    <row r="13698" spans="1:11" ht="15">
      <c r="A13698"/>
      <c r="B13698"/>
      <c r="C13698"/>
      <c r="D13698"/>
      <c r="E13698"/>
      <c r="F13698"/>
      <c r="G13698"/>
      <c r="H13698"/>
      <c r="I13698"/>
      <c r="J13698"/>
      <c r="K13698"/>
    </row>
    <row r="13699" spans="1:11" ht="15">
      <c r="A13699"/>
      <c r="B13699"/>
      <c r="C13699"/>
      <c r="D13699"/>
      <c r="E13699"/>
      <c r="F13699"/>
      <c r="G13699"/>
      <c r="H13699"/>
      <c r="I13699"/>
      <c r="J13699"/>
      <c r="K13699"/>
    </row>
    <row r="13700" spans="1:11" ht="15">
      <c r="A13700"/>
      <c r="B13700"/>
      <c r="C13700"/>
      <c r="D13700"/>
      <c r="E13700"/>
      <c r="F13700"/>
      <c r="G13700"/>
      <c r="H13700"/>
      <c r="I13700"/>
      <c r="J13700"/>
      <c r="K13700"/>
    </row>
    <row r="13701" spans="1:11" ht="15">
      <c r="A13701"/>
      <c r="B13701"/>
      <c r="C13701"/>
      <c r="D13701"/>
      <c r="E13701"/>
      <c r="F13701"/>
      <c r="G13701"/>
      <c r="H13701"/>
      <c r="I13701"/>
      <c r="J13701"/>
      <c r="K13701"/>
    </row>
    <row r="13702" spans="1:11" ht="15">
      <c r="A13702"/>
      <c r="B13702"/>
      <c r="C13702"/>
      <c r="D13702"/>
      <c r="E13702"/>
      <c r="F13702"/>
      <c r="G13702"/>
      <c r="H13702"/>
      <c r="I13702"/>
      <c r="J13702"/>
      <c r="K13702"/>
    </row>
    <row r="13703" spans="1:11" ht="15">
      <c r="A13703"/>
      <c r="B13703"/>
      <c r="C13703"/>
      <c r="D13703"/>
      <c r="E13703"/>
      <c r="F13703"/>
      <c r="G13703"/>
      <c r="H13703"/>
      <c r="I13703"/>
      <c r="J13703"/>
      <c r="K13703"/>
    </row>
    <row r="13704" spans="1:11" ht="15">
      <c r="A13704"/>
      <c r="B13704"/>
      <c r="C13704"/>
      <c r="D13704"/>
      <c r="E13704"/>
      <c r="F13704"/>
      <c r="G13704"/>
      <c r="H13704"/>
      <c r="I13704"/>
      <c r="J13704"/>
      <c r="K13704"/>
    </row>
    <row r="13705" spans="1:11" ht="15">
      <c r="A13705"/>
      <c r="B13705"/>
      <c r="C13705"/>
      <c r="D13705"/>
      <c r="E13705"/>
      <c r="F13705"/>
      <c r="G13705"/>
      <c r="H13705"/>
      <c r="I13705"/>
      <c r="J13705"/>
      <c r="K13705"/>
    </row>
    <row r="13706" spans="1:11" ht="15">
      <c r="A13706"/>
      <c r="B13706"/>
      <c r="C13706"/>
      <c r="D13706"/>
      <c r="E13706"/>
      <c r="F13706"/>
      <c r="G13706"/>
      <c r="H13706"/>
      <c r="I13706"/>
      <c r="J13706"/>
      <c r="K13706"/>
    </row>
    <row r="13707" spans="1:11" ht="15">
      <c r="A13707"/>
      <c r="B13707"/>
      <c r="C13707"/>
      <c r="D13707"/>
      <c r="E13707"/>
      <c r="F13707"/>
      <c r="G13707"/>
      <c r="H13707"/>
      <c r="I13707"/>
      <c r="J13707"/>
      <c r="K13707"/>
    </row>
    <row r="13708" spans="1:11" ht="15">
      <c r="A13708"/>
      <c r="B13708"/>
      <c r="C13708"/>
      <c r="D13708"/>
      <c r="E13708"/>
      <c r="F13708"/>
      <c r="G13708"/>
      <c r="H13708"/>
      <c r="I13708"/>
      <c r="J13708"/>
      <c r="K13708"/>
    </row>
    <row r="13709" spans="1:11" ht="15">
      <c r="A13709"/>
      <c r="B13709"/>
      <c r="C13709"/>
      <c r="D13709"/>
      <c r="E13709"/>
      <c r="F13709"/>
      <c r="G13709"/>
      <c r="H13709"/>
      <c r="I13709"/>
      <c r="J13709"/>
      <c r="K13709"/>
    </row>
    <row r="13710" spans="1:11" ht="15">
      <c r="A13710"/>
      <c r="B13710"/>
      <c r="C13710"/>
      <c r="D13710"/>
      <c r="E13710"/>
      <c r="F13710"/>
      <c r="G13710"/>
      <c r="H13710"/>
      <c r="I13710"/>
      <c r="J13710"/>
      <c r="K13710"/>
    </row>
    <row r="13711" spans="1:11" ht="15">
      <c r="A13711"/>
      <c r="B13711"/>
      <c r="C13711"/>
      <c r="D13711"/>
      <c r="E13711"/>
      <c r="F13711"/>
      <c r="G13711"/>
      <c r="H13711"/>
      <c r="I13711"/>
      <c r="J13711"/>
      <c r="K13711"/>
    </row>
    <row r="13712" spans="1:11" ht="15">
      <c r="A13712"/>
      <c r="B13712"/>
      <c r="C13712"/>
      <c r="D13712"/>
      <c r="E13712"/>
      <c r="F13712"/>
      <c r="G13712"/>
      <c r="H13712"/>
      <c r="I13712"/>
      <c r="J13712"/>
      <c r="K13712"/>
    </row>
    <row r="13713" spans="1:11" ht="15">
      <c r="A13713"/>
      <c r="B13713"/>
      <c r="C13713"/>
      <c r="D13713"/>
      <c r="E13713"/>
      <c r="F13713"/>
      <c r="G13713"/>
      <c r="H13713"/>
      <c r="I13713"/>
      <c r="J13713"/>
      <c r="K13713"/>
    </row>
    <row r="13714" spans="1:11" ht="15">
      <c r="A13714"/>
      <c r="B13714"/>
      <c r="C13714"/>
      <c r="D13714"/>
      <c r="E13714"/>
      <c r="F13714"/>
      <c r="G13714"/>
      <c r="H13714"/>
      <c r="I13714"/>
      <c r="J13714"/>
      <c r="K13714"/>
    </row>
    <row r="13715" spans="1:11" ht="15">
      <c r="A13715"/>
      <c r="B13715"/>
      <c r="C13715"/>
      <c r="D13715"/>
      <c r="E13715"/>
      <c r="F13715"/>
      <c r="G13715"/>
      <c r="H13715"/>
      <c r="I13715"/>
      <c r="J13715"/>
      <c r="K13715"/>
    </row>
    <row r="13716" spans="1:11" ht="15">
      <c r="A13716"/>
      <c r="B13716"/>
      <c r="C13716"/>
      <c r="D13716"/>
      <c r="E13716"/>
      <c r="F13716"/>
      <c r="G13716"/>
      <c r="H13716"/>
      <c r="I13716"/>
      <c r="J13716"/>
      <c r="K13716"/>
    </row>
    <row r="13717" spans="1:11" ht="15">
      <c r="A13717"/>
      <c r="B13717"/>
      <c r="C13717"/>
      <c r="D13717"/>
      <c r="E13717"/>
      <c r="F13717"/>
      <c r="G13717"/>
      <c r="H13717"/>
      <c r="I13717"/>
      <c r="J13717"/>
      <c r="K13717"/>
    </row>
    <row r="13718" spans="1:11" ht="15">
      <c r="A13718"/>
      <c r="B13718"/>
      <c r="C13718"/>
      <c r="D13718"/>
      <c r="E13718"/>
      <c r="F13718"/>
      <c r="G13718"/>
      <c r="H13718"/>
      <c r="I13718"/>
      <c r="J13718"/>
      <c r="K13718"/>
    </row>
    <row r="13719" spans="1:11" ht="15">
      <c r="A13719"/>
      <c r="B13719"/>
      <c r="C13719"/>
      <c r="D13719"/>
      <c r="E13719"/>
      <c r="F13719"/>
      <c r="G13719"/>
      <c r="H13719"/>
      <c r="I13719"/>
      <c r="J13719"/>
      <c r="K13719"/>
    </row>
    <row r="13720" spans="1:11" ht="15">
      <c r="A13720"/>
      <c r="B13720"/>
      <c r="C13720"/>
      <c r="D13720"/>
      <c r="E13720"/>
      <c r="F13720"/>
      <c r="G13720"/>
      <c r="H13720"/>
      <c r="I13720"/>
      <c r="J13720"/>
      <c r="K13720"/>
    </row>
    <row r="13721" spans="1:11" ht="15">
      <c r="A13721"/>
      <c r="B13721"/>
      <c r="C13721"/>
      <c r="D13721"/>
      <c r="E13721"/>
      <c r="F13721"/>
      <c r="G13721"/>
      <c r="H13721"/>
      <c r="I13721"/>
      <c r="J13721"/>
      <c r="K13721"/>
    </row>
    <row r="13722" spans="1:11" ht="15">
      <c r="A13722"/>
      <c r="B13722"/>
      <c r="C13722"/>
      <c r="D13722"/>
      <c r="E13722"/>
      <c r="F13722"/>
      <c r="G13722"/>
      <c r="H13722"/>
      <c r="I13722"/>
      <c r="J13722"/>
      <c r="K13722"/>
    </row>
    <row r="13723" spans="1:11" ht="15">
      <c r="A13723"/>
      <c r="B13723"/>
      <c r="C13723"/>
      <c r="D13723"/>
      <c r="E13723"/>
      <c r="F13723"/>
      <c r="G13723"/>
      <c r="H13723"/>
      <c r="I13723"/>
      <c r="J13723"/>
      <c r="K13723"/>
    </row>
    <row r="13724" spans="1:11" ht="15">
      <c r="A13724"/>
      <c r="B13724"/>
      <c r="C13724"/>
      <c r="D13724"/>
      <c r="E13724"/>
      <c r="F13724"/>
      <c r="G13724"/>
      <c r="H13724"/>
      <c r="I13724"/>
      <c r="J13724"/>
      <c r="K13724"/>
    </row>
    <row r="13725" spans="1:11" ht="15">
      <c r="A13725"/>
      <c r="B13725"/>
      <c r="C13725"/>
      <c r="D13725"/>
      <c r="E13725"/>
      <c r="F13725"/>
      <c r="G13725"/>
      <c r="H13725"/>
      <c r="I13725"/>
      <c r="J13725"/>
      <c r="K13725"/>
    </row>
    <row r="13726" spans="1:11" ht="15">
      <c r="A13726"/>
      <c r="B13726"/>
      <c r="C13726"/>
      <c r="D13726"/>
      <c r="E13726"/>
      <c r="F13726"/>
      <c r="G13726"/>
      <c r="H13726"/>
      <c r="I13726"/>
      <c r="J13726"/>
      <c r="K13726"/>
    </row>
    <row r="13727" spans="1:11" ht="15">
      <c r="A13727"/>
      <c r="B13727"/>
      <c r="C13727"/>
      <c r="D13727"/>
      <c r="E13727"/>
      <c r="F13727"/>
      <c r="G13727"/>
      <c r="H13727"/>
      <c r="I13727"/>
      <c r="J13727"/>
      <c r="K13727"/>
    </row>
    <row r="13728" spans="1:11" ht="15">
      <c r="A13728"/>
      <c r="B13728"/>
      <c r="C13728"/>
      <c r="D13728"/>
      <c r="E13728"/>
      <c r="F13728"/>
      <c r="G13728"/>
      <c r="H13728"/>
      <c r="I13728"/>
      <c r="J13728"/>
      <c r="K13728"/>
    </row>
    <row r="13729" spans="1:11" ht="15">
      <c r="A13729"/>
      <c r="B13729"/>
      <c r="C13729"/>
      <c r="D13729"/>
      <c r="E13729"/>
      <c r="F13729"/>
      <c r="G13729"/>
      <c r="H13729"/>
      <c r="I13729"/>
      <c r="J13729"/>
      <c r="K13729"/>
    </row>
    <row r="13730" spans="1:11" ht="15">
      <c r="A13730"/>
      <c r="B13730"/>
      <c r="C13730"/>
      <c r="D13730"/>
      <c r="E13730"/>
      <c r="F13730"/>
      <c r="G13730"/>
      <c r="H13730"/>
      <c r="I13730"/>
      <c r="J13730"/>
      <c r="K13730"/>
    </row>
    <row r="13731" spans="1:11" ht="15">
      <c r="A13731"/>
      <c r="B13731"/>
      <c r="C13731"/>
      <c r="D13731"/>
      <c r="E13731"/>
      <c r="F13731"/>
      <c r="G13731"/>
      <c r="H13731"/>
      <c r="I13731"/>
      <c r="J13731"/>
      <c r="K13731"/>
    </row>
    <row r="13732" spans="1:11" ht="15">
      <c r="A13732"/>
      <c r="B13732"/>
      <c r="C13732"/>
      <c r="D13732"/>
      <c r="E13732"/>
      <c r="F13732"/>
      <c r="G13732"/>
      <c r="H13732"/>
      <c r="I13732"/>
      <c r="J13732"/>
      <c r="K13732"/>
    </row>
    <row r="13733" spans="1:11" ht="15">
      <c r="A13733"/>
      <c r="B13733"/>
      <c r="C13733"/>
      <c r="D13733"/>
      <c r="E13733"/>
      <c r="F13733"/>
      <c r="G13733"/>
      <c r="H13733"/>
      <c r="I13733"/>
      <c r="J13733"/>
      <c r="K13733"/>
    </row>
    <row r="13734" spans="1:11" ht="15">
      <c r="A13734"/>
      <c r="B13734"/>
      <c r="C13734"/>
      <c r="D13734"/>
      <c r="E13734"/>
      <c r="F13734"/>
      <c r="G13734"/>
      <c r="H13734"/>
      <c r="I13734"/>
      <c r="J13734"/>
      <c r="K13734"/>
    </row>
    <row r="13735" spans="1:11" ht="15">
      <c r="A13735"/>
      <c r="B13735"/>
      <c r="C13735"/>
      <c r="D13735"/>
      <c r="E13735"/>
      <c r="F13735"/>
      <c r="G13735"/>
      <c r="H13735"/>
      <c r="I13735"/>
      <c r="J13735"/>
      <c r="K13735"/>
    </row>
    <row r="13736" spans="1:11" ht="15">
      <c r="A13736"/>
      <c r="B13736"/>
      <c r="C13736"/>
      <c r="D13736"/>
      <c r="E13736"/>
      <c r="F13736"/>
      <c r="G13736"/>
      <c r="H13736"/>
      <c r="I13736"/>
      <c r="J13736"/>
      <c r="K13736"/>
    </row>
    <row r="13737" spans="1:11" ht="15">
      <c r="A13737"/>
      <c r="B13737"/>
      <c r="C13737"/>
      <c r="D13737"/>
      <c r="E13737"/>
      <c r="F13737"/>
      <c r="G13737"/>
      <c r="H13737"/>
      <c r="I13737"/>
      <c r="J13737"/>
      <c r="K13737"/>
    </row>
    <row r="13738" spans="1:11" ht="15">
      <c r="A13738"/>
      <c r="B13738"/>
      <c r="C13738"/>
      <c r="D13738"/>
      <c r="E13738"/>
      <c r="F13738"/>
      <c r="G13738"/>
      <c r="H13738"/>
      <c r="I13738"/>
      <c r="J13738"/>
      <c r="K13738"/>
    </row>
    <row r="13739" spans="1:11" ht="15">
      <c r="A13739"/>
      <c r="B13739"/>
      <c r="C13739"/>
      <c r="D13739"/>
      <c r="E13739"/>
      <c r="F13739"/>
      <c r="G13739"/>
      <c r="H13739"/>
      <c r="I13739"/>
      <c r="J13739"/>
      <c r="K13739"/>
    </row>
    <row r="13740" spans="1:11" ht="15">
      <c r="A13740"/>
      <c r="B13740"/>
      <c r="C13740"/>
      <c r="D13740"/>
      <c r="E13740"/>
      <c r="F13740"/>
      <c r="G13740"/>
      <c r="H13740"/>
      <c r="I13740"/>
      <c r="J13740"/>
      <c r="K13740"/>
    </row>
    <row r="13741" spans="1:11" ht="15">
      <c r="A13741"/>
      <c r="B13741"/>
      <c r="C13741"/>
      <c r="D13741"/>
      <c r="E13741"/>
      <c r="F13741"/>
      <c r="G13741"/>
      <c r="H13741"/>
      <c r="I13741"/>
      <c r="J13741"/>
      <c r="K13741"/>
    </row>
    <row r="13742" spans="1:11" ht="15">
      <c r="A13742"/>
      <c r="B13742"/>
      <c r="C13742"/>
      <c r="D13742"/>
      <c r="E13742"/>
      <c r="F13742"/>
      <c r="G13742"/>
      <c r="H13742"/>
      <c r="I13742"/>
      <c r="J13742"/>
      <c r="K13742"/>
    </row>
    <row r="13743" spans="1:11" ht="15">
      <c r="A13743"/>
      <c r="B13743"/>
      <c r="C13743"/>
      <c r="D13743"/>
      <c r="E13743"/>
      <c r="F13743"/>
      <c r="G13743"/>
      <c r="H13743"/>
      <c r="I13743"/>
      <c r="J13743"/>
      <c r="K13743"/>
    </row>
    <row r="13744" spans="1:11" ht="15">
      <c r="A13744"/>
      <c r="B13744"/>
      <c r="C13744"/>
      <c r="D13744"/>
      <c r="E13744"/>
      <c r="F13744"/>
      <c r="G13744"/>
      <c r="H13744"/>
      <c r="I13744"/>
      <c r="J13744"/>
      <c r="K13744"/>
    </row>
    <row r="13745" spans="1:11" ht="15">
      <c r="A13745"/>
      <c r="B13745"/>
      <c r="C13745"/>
      <c r="D13745"/>
      <c r="E13745"/>
      <c r="F13745"/>
      <c r="G13745"/>
      <c r="H13745"/>
      <c r="I13745"/>
      <c r="J13745"/>
      <c r="K13745"/>
    </row>
    <row r="13746" spans="1:11" ht="15">
      <c r="A13746"/>
      <c r="B13746"/>
      <c r="C13746"/>
      <c r="D13746"/>
      <c r="E13746"/>
      <c r="F13746"/>
      <c r="G13746"/>
      <c r="H13746"/>
      <c r="I13746"/>
      <c r="J13746"/>
      <c r="K13746"/>
    </row>
    <row r="13747" spans="1:11" ht="15">
      <c r="A13747"/>
      <c r="B13747"/>
      <c r="C13747"/>
      <c r="D13747"/>
      <c r="E13747"/>
      <c r="F13747"/>
      <c r="G13747"/>
      <c r="H13747"/>
      <c r="I13747"/>
      <c r="J13747"/>
      <c r="K13747"/>
    </row>
    <row r="13748" spans="1:11" ht="15">
      <c r="A13748"/>
      <c r="B13748"/>
      <c r="C13748"/>
      <c r="D13748"/>
      <c r="E13748"/>
      <c r="F13748"/>
      <c r="G13748"/>
      <c r="H13748"/>
      <c r="I13748"/>
      <c r="J13748"/>
      <c r="K13748"/>
    </row>
    <row r="13749" spans="1:11" ht="15">
      <c r="A13749"/>
      <c r="B13749"/>
      <c r="C13749"/>
      <c r="D13749"/>
      <c r="E13749"/>
      <c r="F13749"/>
      <c r="G13749"/>
      <c r="H13749"/>
      <c r="I13749"/>
      <c r="J13749"/>
      <c r="K13749"/>
    </row>
    <row r="13750" spans="1:11" ht="15">
      <c r="A13750"/>
      <c r="B13750"/>
      <c r="C13750"/>
      <c r="D13750"/>
      <c r="E13750"/>
      <c r="F13750"/>
      <c r="G13750"/>
      <c r="H13750"/>
      <c r="I13750"/>
      <c r="J13750"/>
      <c r="K13750"/>
    </row>
    <row r="13751" spans="1:11" ht="15">
      <c r="A13751"/>
      <c r="B13751"/>
      <c r="C13751"/>
      <c r="D13751"/>
      <c r="E13751"/>
      <c r="F13751"/>
      <c r="G13751"/>
      <c r="H13751"/>
      <c r="I13751"/>
      <c r="J13751"/>
      <c r="K13751"/>
    </row>
    <row r="13752" spans="1:11" ht="15">
      <c r="A13752"/>
      <c r="B13752"/>
      <c r="C13752"/>
      <c r="D13752"/>
      <c r="E13752"/>
      <c r="F13752"/>
      <c r="G13752"/>
      <c r="H13752"/>
      <c r="I13752"/>
      <c r="J13752"/>
      <c r="K13752"/>
    </row>
    <row r="13753" spans="1:11" ht="15">
      <c r="A13753"/>
      <c r="B13753"/>
      <c r="C13753"/>
      <c r="D13753"/>
      <c r="E13753"/>
      <c r="F13753"/>
      <c r="G13753"/>
      <c r="H13753"/>
      <c r="I13753"/>
      <c r="J13753"/>
      <c r="K13753"/>
    </row>
    <row r="13754" spans="1:11" ht="15">
      <c r="A13754"/>
      <c r="B13754"/>
      <c r="C13754"/>
      <c r="D13754"/>
      <c r="E13754"/>
      <c r="F13754"/>
      <c r="G13754"/>
      <c r="H13754"/>
      <c r="I13754"/>
      <c r="J13754"/>
      <c r="K13754"/>
    </row>
    <row r="13755" spans="1:11" ht="15">
      <c r="A13755"/>
      <c r="B13755"/>
      <c r="C13755"/>
      <c r="D13755"/>
      <c r="E13755"/>
      <c r="F13755"/>
      <c r="G13755"/>
      <c r="H13755"/>
      <c r="I13755"/>
      <c r="J13755"/>
      <c r="K13755"/>
    </row>
    <row r="13756" spans="1:11" ht="15">
      <c r="A13756"/>
      <c r="B13756"/>
      <c r="C13756"/>
      <c r="D13756"/>
      <c r="E13756"/>
      <c r="F13756"/>
      <c r="G13756"/>
      <c r="H13756"/>
      <c r="I13756"/>
      <c r="J13756"/>
      <c r="K13756"/>
    </row>
    <row r="13757" spans="1:11" ht="15">
      <c r="A13757"/>
      <c r="B13757"/>
      <c r="C13757"/>
      <c r="D13757"/>
      <c r="E13757"/>
      <c r="F13757"/>
      <c r="G13757"/>
      <c r="H13757"/>
      <c r="I13757"/>
      <c r="J13757"/>
      <c r="K13757"/>
    </row>
    <row r="13758" spans="1:11" ht="15">
      <c r="A13758"/>
      <c r="B13758"/>
      <c r="C13758"/>
      <c r="D13758"/>
      <c r="E13758"/>
      <c r="F13758"/>
      <c r="G13758"/>
      <c r="H13758"/>
      <c r="I13758"/>
      <c r="J13758"/>
      <c r="K13758"/>
    </row>
    <row r="13759" spans="1:11" ht="15">
      <c r="A13759"/>
      <c r="B13759"/>
      <c r="C13759"/>
      <c r="D13759"/>
      <c r="E13759"/>
      <c r="F13759"/>
      <c r="G13759"/>
      <c r="H13759"/>
      <c r="I13759"/>
      <c r="J13759"/>
      <c r="K13759"/>
    </row>
    <row r="13760" spans="1:11" ht="15">
      <c r="A13760"/>
      <c r="B13760"/>
      <c r="C13760"/>
      <c r="D13760"/>
      <c r="E13760"/>
      <c r="F13760"/>
      <c r="G13760"/>
      <c r="H13760"/>
      <c r="I13760"/>
      <c r="J13760"/>
      <c r="K13760"/>
    </row>
    <row r="13761" spans="1:11" ht="15">
      <c r="A13761"/>
      <c r="B13761"/>
      <c r="C13761"/>
      <c r="D13761"/>
      <c r="E13761"/>
      <c r="F13761"/>
      <c r="G13761"/>
      <c r="H13761"/>
      <c r="I13761"/>
      <c r="J13761"/>
      <c r="K13761"/>
    </row>
    <row r="13762" spans="1:11" ht="15">
      <c r="A13762"/>
      <c r="B13762"/>
      <c r="C13762"/>
      <c r="D13762"/>
      <c r="E13762"/>
      <c r="F13762"/>
      <c r="G13762"/>
      <c r="H13762"/>
      <c r="I13762"/>
      <c r="J13762"/>
      <c r="K13762"/>
    </row>
    <row r="13763" spans="1:11" ht="15">
      <c r="A13763"/>
      <c r="B13763"/>
      <c r="C13763"/>
      <c r="D13763"/>
      <c r="E13763"/>
      <c r="F13763"/>
      <c r="G13763"/>
      <c r="H13763"/>
      <c r="I13763"/>
      <c r="J13763"/>
      <c r="K13763"/>
    </row>
    <row r="13764" spans="1:11" ht="15">
      <c r="A13764"/>
      <c r="B13764"/>
      <c r="C13764"/>
      <c r="D13764"/>
      <c r="E13764"/>
      <c r="F13764"/>
      <c r="G13764"/>
      <c r="H13764"/>
      <c r="I13764"/>
      <c r="J13764"/>
      <c r="K13764"/>
    </row>
    <row r="13765" spans="1:11" ht="15">
      <c r="A13765"/>
      <c r="B13765"/>
      <c r="C13765"/>
      <c r="D13765"/>
      <c r="E13765"/>
      <c r="F13765"/>
      <c r="G13765"/>
      <c r="H13765"/>
      <c r="I13765"/>
      <c r="J13765"/>
      <c r="K13765"/>
    </row>
    <row r="13766" spans="1:11" ht="15">
      <c r="A13766"/>
      <c r="B13766"/>
      <c r="C13766"/>
      <c r="D13766"/>
      <c r="E13766"/>
      <c r="F13766"/>
      <c r="G13766"/>
      <c r="H13766"/>
      <c r="I13766"/>
      <c r="J13766"/>
      <c r="K13766"/>
    </row>
    <row r="13767" spans="1:11" ht="15">
      <c r="A13767"/>
      <c r="B13767"/>
      <c r="C13767"/>
      <c r="D13767"/>
      <c r="E13767"/>
      <c r="F13767"/>
      <c r="G13767"/>
      <c r="H13767"/>
      <c r="I13767"/>
      <c r="J13767"/>
      <c r="K13767"/>
    </row>
    <row r="13768" spans="1:11" ht="15">
      <c r="A13768"/>
      <c r="B13768"/>
      <c r="C13768"/>
      <c r="D13768"/>
      <c r="E13768"/>
      <c r="F13768"/>
      <c r="G13768"/>
      <c r="H13768"/>
      <c r="I13768"/>
      <c r="J13768"/>
      <c r="K13768"/>
    </row>
    <row r="13769" spans="1:11" ht="15">
      <c r="A13769"/>
      <c r="B13769"/>
      <c r="C13769"/>
      <c r="D13769"/>
      <c r="E13769"/>
      <c r="F13769"/>
      <c r="G13769"/>
      <c r="H13769"/>
      <c r="I13769"/>
      <c r="J13769"/>
      <c r="K13769"/>
    </row>
    <row r="13770" spans="1:11" ht="15">
      <c r="A13770"/>
      <c r="B13770"/>
      <c r="C13770"/>
      <c r="D13770"/>
      <c r="E13770"/>
      <c r="F13770"/>
      <c r="G13770"/>
      <c r="H13770"/>
      <c r="I13770"/>
      <c r="J13770"/>
      <c r="K13770"/>
    </row>
    <row r="13771" spans="1:11" ht="15">
      <c r="A13771"/>
      <c r="B13771"/>
      <c r="C13771"/>
      <c r="D13771"/>
      <c r="E13771"/>
      <c r="F13771"/>
      <c r="G13771"/>
      <c r="H13771"/>
      <c r="I13771"/>
      <c r="J13771"/>
      <c r="K13771"/>
    </row>
    <row r="13772" spans="1:11" ht="15">
      <c r="A13772"/>
      <c r="B13772"/>
      <c r="C13772"/>
      <c r="D13772"/>
      <c r="E13772"/>
      <c r="F13772"/>
      <c r="G13772"/>
      <c r="H13772"/>
      <c r="I13772"/>
      <c r="J13772"/>
      <c r="K13772"/>
    </row>
    <row r="13773" spans="1:11" ht="15">
      <c r="A13773"/>
      <c r="B13773"/>
      <c r="C13773"/>
      <c r="D13773"/>
      <c r="E13773"/>
      <c r="F13773"/>
      <c r="G13773"/>
      <c r="H13773"/>
      <c r="I13773"/>
      <c r="J13773"/>
      <c r="K13773"/>
    </row>
    <row r="13774" spans="1:11" ht="15">
      <c r="A13774"/>
      <c r="B13774"/>
      <c r="C13774"/>
      <c r="D13774"/>
      <c r="E13774"/>
      <c r="F13774"/>
      <c r="G13774"/>
      <c r="H13774"/>
      <c r="I13774"/>
      <c r="J13774"/>
      <c r="K13774"/>
    </row>
    <row r="13775" spans="1:11" ht="15">
      <c r="A13775"/>
      <c r="B13775"/>
      <c r="C13775"/>
      <c r="D13775"/>
      <c r="E13775"/>
      <c r="F13775"/>
      <c r="G13775"/>
      <c r="H13775"/>
      <c r="I13775"/>
      <c r="J13775"/>
      <c r="K13775"/>
    </row>
    <row r="13776" spans="1:11" ht="15">
      <c r="A13776"/>
      <c r="B13776"/>
      <c r="C13776"/>
      <c r="D13776"/>
      <c r="E13776"/>
      <c r="F13776"/>
      <c r="G13776"/>
      <c r="H13776"/>
      <c r="I13776"/>
      <c r="J13776"/>
      <c r="K13776"/>
    </row>
    <row r="13777" spans="1:11" ht="15">
      <c r="A13777"/>
      <c r="B13777"/>
      <c r="C13777"/>
      <c r="D13777"/>
      <c r="E13777"/>
      <c r="F13777"/>
      <c r="G13777"/>
      <c r="H13777"/>
      <c r="I13777"/>
      <c r="J13777"/>
      <c r="K13777"/>
    </row>
    <row r="13778" spans="1:11" ht="15">
      <c r="A13778"/>
      <c r="B13778"/>
      <c r="C13778"/>
      <c r="D13778"/>
      <c r="E13778"/>
      <c r="F13778"/>
      <c r="G13778"/>
      <c r="H13778"/>
      <c r="I13778"/>
      <c r="J13778"/>
      <c r="K13778"/>
    </row>
    <row r="13779" spans="1:11" ht="15">
      <c r="A13779"/>
      <c r="B13779"/>
      <c r="C13779"/>
      <c r="D13779"/>
      <c r="E13779"/>
      <c r="F13779"/>
      <c r="G13779"/>
      <c r="H13779"/>
      <c r="I13779"/>
      <c r="J13779"/>
      <c r="K13779"/>
    </row>
    <row r="13780" spans="1:11" ht="15">
      <c r="A13780"/>
      <c r="B13780"/>
      <c r="C13780"/>
      <c r="D13780"/>
      <c r="E13780"/>
      <c r="F13780"/>
      <c r="G13780"/>
      <c r="H13780"/>
      <c r="I13780"/>
      <c r="J13780"/>
      <c r="K13780"/>
    </row>
    <row r="13781" spans="1:11" ht="15">
      <c r="A13781"/>
      <c r="B13781"/>
      <c r="C13781"/>
      <c r="D13781"/>
      <c r="E13781"/>
      <c r="F13781"/>
      <c r="G13781"/>
      <c r="H13781"/>
      <c r="I13781"/>
      <c r="J13781"/>
      <c r="K13781"/>
    </row>
    <row r="13782" spans="1:11" ht="15">
      <c r="A13782"/>
      <c r="B13782"/>
      <c r="C13782"/>
      <c r="D13782"/>
      <c r="E13782"/>
      <c r="F13782"/>
      <c r="G13782"/>
      <c r="H13782"/>
      <c r="I13782"/>
      <c r="J13782"/>
      <c r="K13782"/>
    </row>
    <row r="13783" spans="1:11" ht="15">
      <c r="A13783"/>
      <c r="B13783"/>
      <c r="C13783"/>
      <c r="D13783"/>
      <c r="E13783"/>
      <c r="F13783"/>
      <c r="G13783"/>
      <c r="H13783"/>
      <c r="I13783"/>
      <c r="J13783"/>
      <c r="K13783"/>
    </row>
    <row r="13784" spans="1:11" ht="15">
      <c r="A13784"/>
      <c r="B13784"/>
      <c r="C13784"/>
      <c r="D13784"/>
      <c r="E13784"/>
      <c r="F13784"/>
      <c r="G13784"/>
      <c r="H13784"/>
      <c r="I13784"/>
      <c r="J13784"/>
      <c r="K13784"/>
    </row>
    <row r="13785" spans="1:11" ht="15">
      <c r="A13785"/>
      <c r="B13785"/>
      <c r="C13785"/>
      <c r="D13785"/>
      <c r="E13785"/>
      <c r="F13785"/>
      <c r="G13785"/>
      <c r="H13785"/>
      <c r="I13785"/>
      <c r="J13785"/>
      <c r="K13785"/>
    </row>
    <row r="13786" spans="1:11" ht="15">
      <c r="A13786"/>
      <c r="B13786"/>
      <c r="C13786"/>
      <c r="D13786"/>
      <c r="E13786"/>
      <c r="F13786"/>
      <c r="G13786"/>
      <c r="H13786"/>
      <c r="I13786"/>
      <c r="J13786"/>
      <c r="K13786"/>
    </row>
    <row r="13787" spans="1:11" ht="15">
      <c r="A13787"/>
      <c r="B13787"/>
      <c r="C13787"/>
      <c r="D13787"/>
      <c r="E13787"/>
      <c r="F13787"/>
      <c r="G13787"/>
      <c r="H13787"/>
      <c r="I13787"/>
      <c r="J13787"/>
      <c r="K13787"/>
    </row>
    <row r="13788" spans="1:11" ht="15">
      <c r="A13788"/>
      <c r="B13788"/>
      <c r="C13788"/>
      <c r="D13788"/>
      <c r="E13788"/>
      <c r="F13788"/>
      <c r="G13788"/>
      <c r="H13788"/>
      <c r="I13788"/>
      <c r="J13788"/>
      <c r="K13788"/>
    </row>
    <row r="13789" spans="1:11" ht="15">
      <c r="A13789"/>
      <c r="B13789"/>
      <c r="C13789"/>
      <c r="D13789"/>
      <c r="E13789"/>
      <c r="F13789"/>
      <c r="G13789"/>
      <c r="H13789"/>
      <c r="I13789"/>
      <c r="J13789"/>
      <c r="K13789"/>
    </row>
    <row r="13790" spans="1:11" ht="15">
      <c r="A13790"/>
      <c r="B13790"/>
      <c r="C13790"/>
      <c r="D13790"/>
      <c r="E13790"/>
      <c r="F13790"/>
      <c r="G13790"/>
      <c r="H13790"/>
      <c r="I13790"/>
      <c r="J13790"/>
      <c r="K13790"/>
    </row>
    <row r="13791" spans="1:11" ht="15">
      <c r="A13791"/>
      <c r="B13791"/>
      <c r="C13791"/>
      <c r="D13791"/>
      <c r="E13791"/>
      <c r="F13791"/>
      <c r="G13791"/>
      <c r="H13791"/>
      <c r="I13791"/>
      <c r="J13791"/>
      <c r="K13791"/>
    </row>
    <row r="13792" spans="1:11" ht="15">
      <c r="A13792"/>
      <c r="B13792"/>
      <c r="C13792"/>
      <c r="D13792"/>
      <c r="E13792"/>
      <c r="F13792"/>
      <c r="G13792"/>
      <c r="H13792"/>
      <c r="I13792"/>
      <c r="J13792"/>
      <c r="K13792"/>
    </row>
    <row r="13793" spans="1:11" ht="15">
      <c r="A13793"/>
      <c r="B13793"/>
      <c r="C13793"/>
      <c r="D13793"/>
      <c r="E13793"/>
      <c r="F13793"/>
      <c r="G13793"/>
      <c r="H13793"/>
      <c r="I13793"/>
      <c r="J13793"/>
      <c r="K13793"/>
    </row>
    <row r="13794" spans="1:11" ht="15">
      <c r="A13794"/>
      <c r="B13794"/>
      <c r="C13794"/>
      <c r="D13794"/>
      <c r="E13794"/>
      <c r="F13794"/>
      <c r="G13794"/>
      <c r="H13794"/>
      <c r="I13794"/>
      <c r="J13794"/>
      <c r="K13794"/>
    </row>
    <row r="13795" spans="1:11" ht="15">
      <c r="A13795"/>
      <c r="B13795"/>
      <c r="C13795"/>
      <c r="D13795"/>
      <c r="E13795"/>
      <c r="F13795"/>
      <c r="G13795"/>
      <c r="H13795"/>
      <c r="I13795"/>
      <c r="J13795"/>
      <c r="K13795"/>
    </row>
    <row r="13796" spans="1:11" ht="15">
      <c r="A13796"/>
      <c r="B13796"/>
      <c r="C13796"/>
      <c r="D13796"/>
      <c r="E13796"/>
      <c r="F13796"/>
      <c r="G13796"/>
      <c r="H13796"/>
      <c r="I13796"/>
      <c r="J13796"/>
      <c r="K13796"/>
    </row>
    <row r="13797" spans="1:11" ht="15">
      <c r="A13797"/>
      <c r="B13797"/>
      <c r="C13797"/>
      <c r="D13797"/>
      <c r="E13797"/>
      <c r="F13797"/>
      <c r="G13797"/>
      <c r="H13797"/>
      <c r="I13797"/>
      <c r="J13797"/>
      <c r="K13797"/>
    </row>
    <row r="13798" spans="1:11" ht="15">
      <c r="A13798"/>
      <c r="B13798"/>
      <c r="C13798"/>
      <c r="D13798"/>
      <c r="E13798"/>
      <c r="F13798"/>
      <c r="G13798"/>
      <c r="H13798"/>
      <c r="I13798"/>
      <c r="J13798"/>
      <c r="K13798"/>
    </row>
    <row r="13799" spans="1:11" ht="15">
      <c r="A13799"/>
      <c r="B13799"/>
      <c r="C13799"/>
      <c r="D13799"/>
      <c r="E13799"/>
      <c r="F13799"/>
      <c r="G13799"/>
      <c r="H13799"/>
      <c r="I13799"/>
      <c r="J13799"/>
      <c r="K13799"/>
    </row>
    <row r="13800" spans="1:11" ht="15">
      <c r="A13800"/>
      <c r="B13800"/>
      <c r="C13800"/>
      <c r="D13800"/>
      <c r="E13800"/>
      <c r="F13800"/>
      <c r="G13800"/>
      <c r="H13800"/>
      <c r="I13800"/>
      <c r="J13800"/>
      <c r="K13800"/>
    </row>
    <row r="13801" spans="1:11" ht="15">
      <c r="A13801"/>
      <c r="B13801"/>
      <c r="C13801"/>
      <c r="D13801"/>
      <c r="E13801"/>
      <c r="F13801"/>
      <c r="G13801"/>
      <c r="H13801"/>
      <c r="I13801"/>
      <c r="J13801"/>
      <c r="K13801"/>
    </row>
    <row r="13802" spans="1:11" ht="15">
      <c r="A13802"/>
      <c r="B13802"/>
      <c r="C13802"/>
      <c r="D13802"/>
      <c r="E13802"/>
      <c r="F13802"/>
      <c r="G13802"/>
      <c r="H13802"/>
      <c r="I13802"/>
      <c r="J13802"/>
      <c r="K13802"/>
    </row>
    <row r="13803" spans="1:11" ht="15">
      <c r="A13803"/>
      <c r="B13803"/>
      <c r="C13803"/>
      <c r="D13803"/>
      <c r="E13803"/>
      <c r="F13803"/>
      <c r="G13803"/>
      <c r="H13803"/>
      <c r="I13803"/>
      <c r="J13803"/>
      <c r="K13803"/>
    </row>
    <row r="13804" spans="1:11" ht="15">
      <c r="A13804"/>
      <c r="B13804"/>
      <c r="C13804"/>
      <c r="D13804"/>
      <c r="E13804"/>
      <c r="F13804"/>
      <c r="G13804"/>
      <c r="H13804"/>
      <c r="I13804"/>
      <c r="J13804"/>
      <c r="K13804"/>
    </row>
    <row r="13805" spans="1:11" ht="15">
      <c r="A13805"/>
      <c r="B13805"/>
      <c r="C13805"/>
      <c r="D13805"/>
      <c r="E13805"/>
      <c r="F13805"/>
      <c r="G13805"/>
      <c r="H13805"/>
      <c r="I13805"/>
      <c r="J13805"/>
      <c r="K13805"/>
    </row>
    <row r="13806" spans="1:11" ht="15">
      <c r="A13806"/>
      <c r="B13806"/>
      <c r="C13806"/>
      <c r="D13806"/>
      <c r="E13806"/>
      <c r="F13806"/>
      <c r="G13806"/>
      <c r="H13806"/>
      <c r="I13806"/>
      <c r="J13806"/>
      <c r="K13806"/>
    </row>
    <row r="13807" spans="1:11" ht="15">
      <c r="A13807"/>
      <c r="B13807"/>
      <c r="C13807"/>
      <c r="D13807"/>
      <c r="E13807"/>
      <c r="F13807"/>
      <c r="G13807"/>
      <c r="H13807"/>
      <c r="I13807"/>
      <c r="J13807"/>
      <c r="K13807"/>
    </row>
    <row r="13808" spans="1:11" ht="15">
      <c r="A13808"/>
      <c r="B13808"/>
      <c r="C13808"/>
      <c r="D13808"/>
      <c r="E13808"/>
      <c r="F13808"/>
      <c r="G13808"/>
      <c r="H13808"/>
      <c r="I13808"/>
      <c r="J13808"/>
      <c r="K13808"/>
    </row>
    <row r="13809" spans="1:11" ht="15">
      <c r="A13809"/>
      <c r="B13809"/>
      <c r="C13809"/>
      <c r="D13809"/>
      <c r="E13809"/>
      <c r="F13809"/>
      <c r="G13809"/>
      <c r="H13809"/>
      <c r="I13809"/>
      <c r="J13809"/>
      <c r="K13809"/>
    </row>
    <row r="13810" spans="1:11" ht="15">
      <c r="A13810"/>
      <c r="B13810"/>
      <c r="C13810"/>
      <c r="D13810"/>
      <c r="E13810"/>
      <c r="F13810"/>
      <c r="G13810"/>
      <c r="H13810"/>
      <c r="I13810"/>
      <c r="J13810"/>
      <c r="K13810"/>
    </row>
    <row r="13811" spans="1:11" ht="15">
      <c r="A13811"/>
      <c r="B13811"/>
      <c r="C13811"/>
      <c r="D13811"/>
      <c r="E13811"/>
      <c r="F13811"/>
      <c r="G13811"/>
      <c r="H13811"/>
      <c r="I13811"/>
      <c r="J13811"/>
      <c r="K13811"/>
    </row>
    <row r="13812" spans="1:11" ht="15">
      <c r="A13812"/>
      <c r="B13812"/>
      <c r="C13812"/>
      <c r="D13812"/>
      <c r="E13812"/>
      <c r="F13812"/>
      <c r="G13812"/>
      <c r="H13812"/>
      <c r="I13812"/>
      <c r="J13812"/>
      <c r="K13812"/>
    </row>
    <row r="13813" spans="1:11" ht="15">
      <c r="A13813"/>
      <c r="B13813"/>
      <c r="C13813"/>
      <c r="D13813"/>
      <c r="E13813"/>
      <c r="F13813"/>
      <c r="G13813"/>
      <c r="H13813"/>
      <c r="I13813"/>
      <c r="J13813"/>
      <c r="K13813"/>
    </row>
    <row r="13814" spans="1:11" ht="15">
      <c r="A13814"/>
      <c r="B13814"/>
      <c r="C13814"/>
      <c r="D13814"/>
      <c r="E13814"/>
      <c r="F13814"/>
      <c r="G13814"/>
      <c r="H13814"/>
      <c r="I13814"/>
      <c r="J13814"/>
      <c r="K13814"/>
    </row>
    <row r="13815" spans="1:11" ht="15">
      <c r="A13815"/>
      <c r="B13815"/>
      <c r="C13815"/>
      <c r="D13815"/>
      <c r="E13815"/>
      <c r="F13815"/>
      <c r="G13815"/>
      <c r="H13815"/>
      <c r="I13815"/>
      <c r="J13815"/>
      <c r="K13815"/>
    </row>
    <row r="13816" spans="1:11" ht="15">
      <c r="A13816"/>
      <c r="B13816"/>
      <c r="C13816"/>
      <c r="D13816"/>
      <c r="E13816"/>
      <c r="F13816"/>
      <c r="G13816"/>
      <c r="H13816"/>
      <c r="I13816"/>
      <c r="J13816"/>
      <c r="K13816"/>
    </row>
    <row r="13817" spans="1:11" ht="15">
      <c r="A13817"/>
      <c r="B13817"/>
      <c r="C13817"/>
      <c r="D13817"/>
      <c r="E13817"/>
      <c r="F13817"/>
      <c r="G13817"/>
      <c r="H13817"/>
      <c r="I13817"/>
      <c r="J13817"/>
      <c r="K13817"/>
    </row>
    <row r="13818" spans="1:11" ht="15">
      <c r="A13818"/>
      <c r="B13818"/>
      <c r="C13818"/>
      <c r="D13818"/>
      <c r="E13818"/>
      <c r="F13818"/>
      <c r="G13818"/>
      <c r="H13818"/>
      <c r="I13818"/>
      <c r="J13818"/>
      <c r="K13818"/>
    </row>
    <row r="13819" spans="1:11" ht="15">
      <c r="A13819"/>
      <c r="B13819"/>
      <c r="C13819"/>
      <c r="D13819"/>
      <c r="E13819"/>
      <c r="F13819"/>
      <c r="G13819"/>
      <c r="H13819"/>
      <c r="I13819"/>
      <c r="J13819"/>
      <c r="K13819"/>
    </row>
    <row r="13820" spans="1:11" ht="15">
      <c r="A13820"/>
      <c r="B13820"/>
      <c r="C13820"/>
      <c r="D13820"/>
      <c r="E13820"/>
      <c r="F13820"/>
      <c r="G13820"/>
      <c r="H13820"/>
      <c r="I13820"/>
      <c r="J13820"/>
      <c r="K13820"/>
    </row>
    <row r="13821" spans="1:11" ht="15">
      <c r="A13821"/>
      <c r="B13821"/>
      <c r="C13821"/>
      <c r="D13821"/>
      <c r="E13821"/>
      <c r="F13821"/>
      <c r="G13821"/>
      <c r="H13821"/>
      <c r="I13821"/>
      <c r="J13821"/>
      <c r="K13821"/>
    </row>
    <row r="13822" spans="1:11" ht="15">
      <c r="A13822"/>
      <c r="B13822"/>
      <c r="C13822"/>
      <c r="D13822"/>
      <c r="E13822"/>
      <c r="F13822"/>
      <c r="G13822"/>
      <c r="H13822"/>
      <c r="I13822"/>
      <c r="J13822"/>
      <c r="K13822"/>
    </row>
    <row r="13823" spans="1:11" ht="15">
      <c r="A13823"/>
      <c r="B13823"/>
      <c r="C13823"/>
      <c r="D13823"/>
      <c r="E13823"/>
      <c r="F13823"/>
      <c r="G13823"/>
      <c r="H13823"/>
      <c r="I13823"/>
      <c r="J13823"/>
      <c r="K13823"/>
    </row>
    <row r="13824" spans="1:11" ht="15">
      <c r="A13824"/>
      <c r="B13824"/>
      <c r="C13824"/>
      <c r="D13824"/>
      <c r="E13824"/>
      <c r="F13824"/>
      <c r="G13824"/>
      <c r="H13824"/>
      <c r="I13824"/>
      <c r="J13824"/>
      <c r="K13824"/>
    </row>
    <row r="13825" spans="1:11" ht="15">
      <c r="A13825"/>
      <c r="B13825"/>
      <c r="C13825"/>
      <c r="D13825"/>
      <c r="E13825"/>
      <c r="F13825"/>
      <c r="G13825"/>
      <c r="H13825"/>
      <c r="I13825"/>
      <c r="J13825"/>
      <c r="K13825"/>
    </row>
    <row r="13826" spans="1:11" ht="15">
      <c r="A13826"/>
      <c r="B13826"/>
      <c r="C13826"/>
      <c r="D13826"/>
      <c r="E13826"/>
      <c r="F13826"/>
      <c r="G13826"/>
      <c r="H13826"/>
      <c r="I13826"/>
      <c r="J13826"/>
      <c r="K13826"/>
    </row>
    <row r="13827" spans="1:11" ht="15">
      <c r="A13827"/>
      <c r="B13827"/>
      <c r="C13827"/>
      <c r="D13827"/>
      <c r="E13827"/>
      <c r="F13827"/>
      <c r="G13827"/>
      <c r="H13827"/>
      <c r="I13827"/>
      <c r="J13827"/>
      <c r="K13827"/>
    </row>
    <row r="13828" spans="1:11" ht="15">
      <c r="A13828"/>
      <c r="B13828"/>
      <c r="C13828"/>
      <c r="D13828"/>
      <c r="E13828"/>
      <c r="F13828"/>
      <c r="G13828"/>
      <c r="H13828"/>
      <c r="I13828"/>
      <c r="J13828"/>
      <c r="K13828"/>
    </row>
    <row r="13829" spans="1:11" ht="15">
      <c r="A13829"/>
      <c r="B13829"/>
      <c r="C13829"/>
      <c r="D13829"/>
      <c r="E13829"/>
      <c r="F13829"/>
      <c r="G13829"/>
      <c r="H13829"/>
      <c r="I13829"/>
      <c r="J13829"/>
      <c r="K13829"/>
    </row>
    <row r="13830" spans="1:11" ht="15">
      <c r="A13830"/>
      <c r="B13830"/>
      <c r="C13830"/>
      <c r="D13830"/>
      <c r="E13830"/>
      <c r="F13830"/>
      <c r="G13830"/>
      <c r="H13830"/>
      <c r="I13830"/>
      <c r="J13830"/>
      <c r="K13830"/>
    </row>
    <row r="13831" spans="1:11" ht="15">
      <c r="A13831"/>
      <c r="B13831"/>
      <c r="C13831"/>
      <c r="D13831"/>
      <c r="E13831"/>
      <c r="F13831"/>
      <c r="G13831"/>
      <c r="H13831"/>
      <c r="I13831"/>
      <c r="J13831"/>
      <c r="K13831"/>
    </row>
    <row r="13832" spans="1:11" ht="15">
      <c r="A13832"/>
      <c r="B13832"/>
      <c r="C13832"/>
      <c r="D13832"/>
      <c r="E13832"/>
      <c r="F13832"/>
      <c r="G13832"/>
      <c r="H13832"/>
      <c r="I13832"/>
      <c r="J13832"/>
      <c r="K13832"/>
    </row>
    <row r="13833" spans="1:11" ht="15">
      <c r="A13833"/>
      <c r="B13833"/>
      <c r="C13833"/>
      <c r="D13833"/>
      <c r="E13833"/>
      <c r="F13833"/>
      <c r="G13833"/>
      <c r="H13833"/>
      <c r="I13833"/>
      <c r="J13833"/>
      <c r="K13833"/>
    </row>
    <row r="13834" spans="1:11" ht="15">
      <c r="A13834"/>
      <c r="B13834"/>
      <c r="C13834"/>
      <c r="D13834"/>
      <c r="E13834"/>
      <c r="F13834"/>
      <c r="G13834"/>
      <c r="H13834"/>
      <c r="I13834"/>
      <c r="J13834"/>
      <c r="K13834"/>
    </row>
    <row r="13835" spans="1:11" ht="15">
      <c r="A13835"/>
      <c r="B13835"/>
      <c r="C13835"/>
      <c r="D13835"/>
      <c r="E13835"/>
      <c r="F13835"/>
      <c r="G13835"/>
      <c r="H13835"/>
      <c r="I13835"/>
      <c r="J13835"/>
      <c r="K13835"/>
    </row>
    <row r="13836" spans="1:11" ht="15">
      <c r="A13836"/>
      <c r="B13836"/>
      <c r="C13836"/>
      <c r="D13836"/>
      <c r="E13836"/>
      <c r="F13836"/>
      <c r="G13836"/>
      <c r="H13836"/>
      <c r="I13836"/>
      <c r="J13836"/>
      <c r="K13836"/>
    </row>
    <row r="13837" spans="1:11" ht="15">
      <c r="A13837"/>
      <c r="B13837"/>
      <c r="C13837"/>
      <c r="D13837"/>
      <c r="E13837"/>
      <c r="F13837"/>
      <c r="G13837"/>
      <c r="H13837"/>
      <c r="I13837"/>
      <c r="J13837"/>
      <c r="K13837"/>
    </row>
    <row r="13838" spans="1:11" ht="15">
      <c r="A13838"/>
      <c r="B13838"/>
      <c r="C13838"/>
      <c r="D13838"/>
      <c r="E13838"/>
      <c r="F13838"/>
      <c r="G13838"/>
      <c r="H13838"/>
      <c r="I13838"/>
      <c r="J13838"/>
      <c r="K13838"/>
    </row>
    <row r="13839" spans="1:11" ht="15">
      <c r="A13839"/>
      <c r="B13839"/>
      <c r="C13839"/>
      <c r="D13839"/>
      <c r="E13839"/>
      <c r="F13839"/>
      <c r="G13839"/>
      <c r="H13839"/>
      <c r="I13839"/>
      <c r="J13839"/>
      <c r="K13839"/>
    </row>
    <row r="13840" spans="1:11" ht="15">
      <c r="A13840"/>
      <c r="B13840"/>
      <c r="C13840"/>
      <c r="D13840"/>
      <c r="E13840"/>
      <c r="F13840"/>
      <c r="G13840"/>
      <c r="H13840"/>
      <c r="I13840"/>
      <c r="J13840"/>
      <c r="K13840"/>
    </row>
    <row r="13841" spans="1:11" ht="15">
      <c r="A13841"/>
      <c r="B13841"/>
      <c r="C13841"/>
      <c r="D13841"/>
      <c r="E13841"/>
      <c r="F13841"/>
      <c r="G13841"/>
      <c r="H13841"/>
      <c r="I13841"/>
      <c r="J13841"/>
      <c r="K13841"/>
    </row>
    <row r="13842" spans="1:11" ht="15">
      <c r="A13842"/>
      <c r="B13842"/>
      <c r="C13842"/>
      <c r="D13842"/>
      <c r="E13842"/>
      <c r="F13842"/>
      <c r="G13842"/>
      <c r="H13842"/>
      <c r="I13842"/>
      <c r="J13842"/>
      <c r="K13842"/>
    </row>
    <row r="13843" spans="1:11" ht="15">
      <c r="A13843"/>
      <c r="B13843"/>
      <c r="C13843"/>
      <c r="D13843"/>
      <c r="E13843"/>
      <c r="F13843"/>
      <c r="G13843"/>
      <c r="H13843"/>
      <c r="I13843"/>
      <c r="J13843"/>
      <c r="K13843"/>
    </row>
    <row r="13844" spans="1:11" ht="15">
      <c r="A13844"/>
      <c r="B13844"/>
      <c r="C13844"/>
      <c r="D13844"/>
      <c r="E13844"/>
      <c r="F13844"/>
      <c r="G13844"/>
      <c r="H13844"/>
      <c r="I13844"/>
      <c r="J13844"/>
      <c r="K13844"/>
    </row>
    <row r="13845" spans="1:11" ht="15">
      <c r="A13845"/>
      <c r="B13845"/>
      <c r="C13845"/>
      <c r="D13845"/>
      <c r="E13845"/>
      <c r="F13845"/>
      <c r="G13845"/>
      <c r="H13845"/>
      <c r="I13845"/>
      <c r="J13845"/>
      <c r="K13845"/>
    </row>
    <row r="13846" spans="1:11" ht="15">
      <c r="A13846"/>
      <c r="B13846"/>
      <c r="C13846"/>
      <c r="D13846"/>
      <c r="E13846"/>
      <c r="F13846"/>
      <c r="G13846"/>
      <c r="H13846"/>
      <c r="I13846"/>
      <c r="J13846"/>
      <c r="K13846"/>
    </row>
    <row r="13847" spans="1:11" ht="15">
      <c r="A13847"/>
      <c r="B13847"/>
      <c r="C13847"/>
      <c r="D13847"/>
      <c r="E13847"/>
      <c r="F13847"/>
      <c r="G13847"/>
      <c r="H13847"/>
      <c r="I13847"/>
      <c r="J13847"/>
      <c r="K13847"/>
    </row>
    <row r="13848" spans="1:11" ht="15">
      <c r="A13848"/>
      <c r="B13848"/>
      <c r="C13848"/>
      <c r="D13848"/>
      <c r="E13848"/>
      <c r="F13848"/>
      <c r="G13848"/>
      <c r="H13848"/>
      <c r="I13848"/>
      <c r="J13848"/>
      <c r="K13848"/>
    </row>
    <row r="13849" spans="1:11" ht="15">
      <c r="A13849"/>
      <c r="B13849"/>
      <c r="C13849"/>
      <c r="D13849"/>
      <c r="E13849"/>
      <c r="F13849"/>
      <c r="G13849"/>
      <c r="H13849"/>
      <c r="I13849"/>
      <c r="J13849"/>
      <c r="K13849"/>
    </row>
    <row r="13850" spans="1:11" ht="15">
      <c r="A13850"/>
      <c r="B13850"/>
      <c r="C13850"/>
      <c r="D13850"/>
      <c r="E13850"/>
      <c r="F13850"/>
      <c r="G13850"/>
      <c r="H13850"/>
      <c r="I13850"/>
      <c r="J13850"/>
      <c r="K13850"/>
    </row>
    <row r="13851" spans="1:11" ht="15">
      <c r="A13851"/>
      <c r="B13851"/>
      <c r="C13851"/>
      <c r="D13851"/>
      <c r="E13851"/>
      <c r="F13851"/>
      <c r="G13851"/>
      <c r="H13851"/>
      <c r="I13851"/>
      <c r="J13851"/>
      <c r="K13851"/>
    </row>
    <row r="13852" spans="1:11" ht="15">
      <c r="A13852"/>
      <c r="B13852"/>
      <c r="C13852"/>
      <c r="D13852"/>
      <c r="E13852"/>
      <c r="F13852"/>
      <c r="G13852"/>
      <c r="H13852"/>
      <c r="I13852"/>
      <c r="J13852"/>
      <c r="K13852"/>
    </row>
    <row r="13853" spans="1:11" ht="15">
      <c r="A13853"/>
      <c r="B13853"/>
      <c r="C13853"/>
      <c r="D13853"/>
      <c r="E13853"/>
      <c r="F13853"/>
      <c r="G13853"/>
      <c r="H13853"/>
      <c r="I13853"/>
      <c r="J13853"/>
      <c r="K13853"/>
    </row>
    <row r="13854" spans="1:11" ht="15">
      <c r="A13854"/>
      <c r="B13854"/>
      <c r="C13854"/>
      <c r="D13854"/>
      <c r="E13854"/>
      <c r="F13854"/>
      <c r="G13854"/>
      <c r="H13854"/>
      <c r="I13854"/>
      <c r="J13854"/>
      <c r="K13854"/>
    </row>
    <row r="13855" spans="1:11" ht="15">
      <c r="A13855"/>
      <c r="B13855"/>
      <c r="C13855"/>
      <c r="D13855"/>
      <c r="E13855"/>
      <c r="F13855"/>
      <c r="G13855"/>
      <c r="H13855"/>
      <c r="I13855"/>
      <c r="J13855"/>
      <c r="K13855"/>
    </row>
    <row r="13856" spans="1:11" ht="15">
      <c r="A13856"/>
      <c r="B13856"/>
      <c r="C13856"/>
      <c r="D13856"/>
      <c r="E13856"/>
      <c r="F13856"/>
      <c r="G13856"/>
      <c r="H13856"/>
      <c r="I13856"/>
      <c r="J13856"/>
      <c r="K13856"/>
    </row>
    <row r="13857" spans="1:11" ht="15">
      <c r="A13857"/>
      <c r="B13857"/>
      <c r="C13857"/>
      <c r="D13857"/>
      <c r="E13857"/>
      <c r="F13857"/>
      <c r="G13857"/>
      <c r="H13857"/>
      <c r="I13857"/>
      <c r="J13857"/>
      <c r="K13857"/>
    </row>
    <row r="13858" spans="1:11" ht="15">
      <c r="A13858"/>
      <c r="B13858"/>
      <c r="C13858"/>
      <c r="D13858"/>
      <c r="E13858"/>
      <c r="F13858"/>
      <c r="G13858"/>
      <c r="H13858"/>
      <c r="I13858"/>
      <c r="J13858"/>
      <c r="K13858"/>
    </row>
    <row r="13859" spans="1:11" ht="15">
      <c r="A13859"/>
      <c r="B13859"/>
      <c r="C13859"/>
      <c r="D13859"/>
      <c r="E13859"/>
      <c r="F13859"/>
      <c r="G13859"/>
      <c r="H13859"/>
      <c r="I13859"/>
      <c r="J13859"/>
      <c r="K13859"/>
    </row>
    <row r="13860" spans="1:11" ht="15">
      <c r="A13860"/>
      <c r="B13860"/>
      <c r="C13860"/>
      <c r="D13860"/>
      <c r="E13860"/>
      <c r="F13860"/>
      <c r="G13860"/>
      <c r="H13860"/>
      <c r="I13860"/>
      <c r="J13860"/>
      <c r="K13860"/>
    </row>
    <row r="13861" spans="1:11" ht="15">
      <c r="A13861"/>
      <c r="B13861"/>
      <c r="C13861"/>
      <c r="D13861"/>
      <c r="E13861"/>
      <c r="F13861"/>
      <c r="G13861"/>
      <c r="H13861"/>
      <c r="I13861"/>
      <c r="J13861"/>
      <c r="K13861"/>
    </row>
    <row r="13862" spans="1:11" ht="15">
      <c r="A13862"/>
      <c r="B13862"/>
      <c r="C13862"/>
      <c r="D13862"/>
      <c r="E13862"/>
      <c r="F13862"/>
      <c r="G13862"/>
      <c r="H13862"/>
      <c r="I13862"/>
      <c r="J13862"/>
      <c r="K13862"/>
    </row>
    <row r="13863" spans="1:11" ht="15">
      <c r="A13863"/>
      <c r="B13863"/>
      <c r="C13863"/>
      <c r="D13863"/>
      <c r="E13863"/>
      <c r="F13863"/>
      <c r="G13863"/>
      <c r="H13863"/>
      <c r="I13863"/>
      <c r="J13863"/>
      <c r="K13863"/>
    </row>
    <row r="13864" spans="1:11" ht="15">
      <c r="A13864"/>
      <c r="B13864"/>
      <c r="C13864"/>
      <c r="D13864"/>
      <c r="E13864"/>
      <c r="F13864"/>
      <c r="G13864"/>
      <c r="H13864"/>
      <c r="I13864"/>
      <c r="J13864"/>
      <c r="K13864"/>
    </row>
    <row r="13865" spans="1:11" ht="15">
      <c r="A13865"/>
      <c r="B13865"/>
      <c r="C13865"/>
      <c r="D13865"/>
      <c r="E13865"/>
      <c r="F13865"/>
      <c r="G13865"/>
      <c r="H13865"/>
      <c r="I13865"/>
      <c r="J13865"/>
      <c r="K13865"/>
    </row>
    <row r="13866" spans="1:11" ht="15">
      <c r="A13866"/>
      <c r="B13866"/>
      <c r="C13866"/>
      <c r="D13866"/>
      <c r="E13866"/>
      <c r="F13866"/>
      <c r="G13866"/>
      <c r="H13866"/>
      <c r="I13866"/>
      <c r="J13866"/>
      <c r="K13866"/>
    </row>
    <row r="13867" spans="1:11" ht="15">
      <c r="A13867"/>
      <c r="B13867"/>
      <c r="C13867"/>
      <c r="D13867"/>
      <c r="E13867"/>
      <c r="F13867"/>
      <c r="G13867"/>
      <c r="H13867"/>
      <c r="I13867"/>
      <c r="J13867"/>
      <c r="K13867"/>
    </row>
    <row r="13868" spans="1:11" ht="15">
      <c r="A13868"/>
      <c r="B13868"/>
      <c r="C13868"/>
      <c r="D13868"/>
      <c r="E13868"/>
      <c r="F13868"/>
      <c r="G13868"/>
      <c r="H13868"/>
      <c r="I13868"/>
      <c r="J13868"/>
      <c r="K13868"/>
    </row>
    <row r="13869" spans="1:11" ht="15">
      <c r="A13869"/>
      <c r="B13869"/>
      <c r="C13869"/>
      <c r="D13869"/>
      <c r="E13869"/>
      <c r="F13869"/>
      <c r="G13869"/>
      <c r="H13869"/>
      <c r="I13869"/>
      <c r="J13869"/>
      <c r="K13869"/>
    </row>
    <row r="13870" spans="1:11" ht="15">
      <c r="A13870"/>
      <c r="B13870"/>
      <c r="C13870"/>
      <c r="D13870"/>
      <c r="E13870"/>
      <c r="F13870"/>
      <c r="G13870"/>
      <c r="H13870"/>
      <c r="I13870"/>
      <c r="J13870"/>
      <c r="K13870"/>
    </row>
    <row r="13871" spans="1:11" ht="15">
      <c r="A13871"/>
      <c r="B13871"/>
      <c r="C13871"/>
      <c r="D13871"/>
      <c r="E13871"/>
      <c r="F13871"/>
      <c r="G13871"/>
      <c r="H13871"/>
      <c r="I13871"/>
      <c r="J13871"/>
      <c r="K13871"/>
    </row>
    <row r="13872" spans="1:11" ht="15">
      <c r="A13872"/>
      <c r="B13872"/>
      <c r="C13872"/>
      <c r="D13872"/>
      <c r="E13872"/>
      <c r="F13872"/>
      <c r="G13872"/>
      <c r="H13872"/>
      <c r="I13872"/>
      <c r="J13872"/>
      <c r="K13872"/>
    </row>
    <row r="13873" spans="1:11" ht="15">
      <c r="A13873"/>
      <c r="B13873"/>
      <c r="C13873"/>
      <c r="D13873"/>
      <c r="E13873"/>
      <c r="F13873"/>
      <c r="G13873"/>
      <c r="H13873"/>
      <c r="I13873"/>
      <c r="J13873"/>
      <c r="K13873"/>
    </row>
    <row r="13874" spans="1:11" ht="15">
      <c r="A13874"/>
      <c r="B13874"/>
      <c r="C13874"/>
      <c r="D13874"/>
      <c r="E13874"/>
      <c r="F13874"/>
      <c r="G13874"/>
      <c r="H13874"/>
      <c r="I13874"/>
      <c r="J13874"/>
      <c r="K13874"/>
    </row>
    <row r="13875" spans="1:11" ht="15">
      <c r="A13875"/>
      <c r="B13875"/>
      <c r="C13875"/>
      <c r="D13875"/>
      <c r="E13875"/>
      <c r="F13875"/>
      <c r="G13875"/>
      <c r="H13875"/>
      <c r="I13875"/>
      <c r="J13875"/>
      <c r="K13875"/>
    </row>
    <row r="13876" spans="1:11" ht="15">
      <c r="A13876"/>
      <c r="B13876"/>
      <c r="C13876"/>
      <c r="D13876"/>
      <c r="E13876"/>
      <c r="F13876"/>
      <c r="G13876"/>
      <c r="H13876"/>
      <c r="I13876"/>
      <c r="J13876"/>
      <c r="K13876"/>
    </row>
    <row r="13877" spans="1:11" ht="15">
      <c r="A13877"/>
      <c r="B13877"/>
      <c r="C13877"/>
      <c r="D13877"/>
      <c r="E13877"/>
      <c r="F13877"/>
      <c r="G13877"/>
      <c r="H13877"/>
      <c r="I13877"/>
      <c r="J13877"/>
      <c r="K13877"/>
    </row>
    <row r="13878" spans="1:11" ht="15">
      <c r="A13878"/>
      <c r="B13878"/>
      <c r="C13878"/>
      <c r="D13878"/>
      <c r="E13878"/>
      <c r="F13878"/>
      <c r="G13878"/>
      <c r="H13878"/>
      <c r="I13878"/>
      <c r="J13878"/>
      <c r="K13878"/>
    </row>
    <row r="13879" spans="1:11" ht="15">
      <c r="A13879"/>
      <c r="B13879"/>
      <c r="C13879"/>
      <c r="D13879"/>
      <c r="E13879"/>
      <c r="F13879"/>
      <c r="G13879"/>
      <c r="H13879"/>
      <c r="I13879"/>
      <c r="J13879"/>
      <c r="K13879"/>
    </row>
    <row r="13880" spans="1:11" ht="15">
      <c r="A13880"/>
      <c r="B13880"/>
      <c r="C13880"/>
      <c r="D13880"/>
      <c r="E13880"/>
      <c r="F13880"/>
      <c r="G13880"/>
      <c r="H13880"/>
      <c r="I13880"/>
      <c r="J13880"/>
      <c r="K13880"/>
    </row>
    <row r="13881" spans="1:11" ht="15">
      <c r="A13881"/>
      <c r="B13881"/>
      <c r="C13881"/>
      <c r="D13881"/>
      <c r="E13881"/>
      <c r="F13881"/>
      <c r="G13881"/>
      <c r="H13881"/>
      <c r="I13881"/>
      <c r="J13881"/>
      <c r="K13881"/>
    </row>
    <row r="13882" spans="1:11" ht="15">
      <c r="A13882"/>
      <c r="B13882"/>
      <c r="C13882"/>
      <c r="D13882"/>
      <c r="E13882"/>
      <c r="F13882"/>
      <c r="G13882"/>
      <c r="H13882"/>
      <c r="I13882"/>
      <c r="J13882"/>
      <c r="K13882"/>
    </row>
    <row r="13883" spans="1:11" ht="15">
      <c r="A13883"/>
      <c r="B13883"/>
      <c r="C13883"/>
      <c r="D13883"/>
      <c r="E13883"/>
      <c r="F13883"/>
      <c r="G13883"/>
      <c r="H13883"/>
      <c r="I13883"/>
      <c r="J13883"/>
      <c r="K13883"/>
    </row>
    <row r="13884" spans="1:11" ht="15">
      <c r="A13884"/>
      <c r="B13884"/>
      <c r="C13884"/>
      <c r="D13884"/>
      <c r="E13884"/>
      <c r="F13884"/>
      <c r="G13884"/>
      <c r="H13884"/>
      <c r="I13884"/>
      <c r="J13884"/>
      <c r="K13884"/>
    </row>
    <row r="13885" spans="1:11" ht="15">
      <c r="A13885"/>
      <c r="B13885"/>
      <c r="C13885"/>
      <c r="D13885"/>
      <c r="E13885"/>
      <c r="F13885"/>
      <c r="G13885"/>
      <c r="H13885"/>
      <c r="I13885"/>
      <c r="J13885"/>
      <c r="K13885"/>
    </row>
    <row r="13886" spans="1:11" ht="15">
      <c r="A13886"/>
      <c r="B13886"/>
      <c r="C13886"/>
      <c r="D13886"/>
      <c r="E13886"/>
      <c r="F13886"/>
      <c r="G13886"/>
      <c r="H13886"/>
      <c r="I13886"/>
      <c r="J13886"/>
      <c r="K13886"/>
    </row>
    <row r="13887" spans="1:11" ht="15">
      <c r="A13887"/>
      <c r="B13887"/>
      <c r="C13887"/>
      <c r="D13887"/>
      <c r="E13887"/>
      <c r="F13887"/>
      <c r="G13887"/>
      <c r="H13887"/>
      <c r="I13887"/>
      <c r="J13887"/>
      <c r="K13887"/>
    </row>
    <row r="13888" spans="1:11" ht="15">
      <c r="A13888"/>
      <c r="B13888"/>
      <c r="C13888"/>
      <c r="D13888"/>
      <c r="E13888"/>
      <c r="F13888"/>
      <c r="G13888"/>
      <c r="H13888"/>
      <c r="I13888"/>
      <c r="J13888"/>
      <c r="K13888"/>
    </row>
    <row r="13889" spans="1:11" ht="15">
      <c r="A13889"/>
      <c r="B13889"/>
      <c r="C13889"/>
      <c r="D13889"/>
      <c r="E13889"/>
      <c r="F13889"/>
      <c r="G13889"/>
      <c r="H13889"/>
      <c r="I13889"/>
      <c r="J13889"/>
      <c r="K13889"/>
    </row>
    <row r="13890" spans="1:11" ht="15">
      <c r="A13890"/>
      <c r="B13890"/>
      <c r="C13890"/>
      <c r="D13890"/>
      <c r="E13890"/>
      <c r="F13890"/>
      <c r="G13890"/>
      <c r="H13890"/>
      <c r="I13890"/>
      <c r="J13890"/>
      <c r="K13890"/>
    </row>
    <row r="13891" spans="1:11" ht="15">
      <c r="A13891"/>
      <c r="B13891"/>
      <c r="C13891"/>
      <c r="D13891"/>
      <c r="E13891"/>
      <c r="F13891"/>
      <c r="G13891"/>
      <c r="H13891"/>
      <c r="I13891"/>
      <c r="J13891"/>
      <c r="K13891"/>
    </row>
    <row r="13892" spans="1:11" ht="15">
      <c r="A13892"/>
      <c r="B13892"/>
      <c r="C13892"/>
      <c r="D13892"/>
      <c r="E13892"/>
      <c r="F13892"/>
      <c r="G13892"/>
      <c r="H13892"/>
      <c r="I13892"/>
      <c r="J13892"/>
      <c r="K13892"/>
    </row>
    <row r="13893" spans="1:11" ht="15">
      <c r="A13893"/>
      <c r="B13893"/>
      <c r="C13893"/>
      <c r="D13893"/>
      <c r="E13893"/>
      <c r="F13893"/>
      <c r="G13893"/>
      <c r="H13893"/>
      <c r="I13893"/>
      <c r="J13893"/>
      <c r="K13893"/>
    </row>
    <row r="13894" spans="1:11" ht="15">
      <c r="A13894"/>
      <c r="B13894"/>
      <c r="C13894"/>
      <c r="D13894"/>
      <c r="E13894"/>
      <c r="F13894"/>
      <c r="G13894"/>
      <c r="H13894"/>
      <c r="I13894"/>
      <c r="J13894"/>
      <c r="K13894"/>
    </row>
    <row r="13895" spans="1:11" ht="15">
      <c r="A13895"/>
      <c r="B13895"/>
      <c r="C13895"/>
      <c r="D13895"/>
      <c r="E13895"/>
      <c r="F13895"/>
      <c r="G13895"/>
      <c r="H13895"/>
      <c r="I13895"/>
      <c r="J13895"/>
      <c r="K13895"/>
    </row>
    <row r="13896" spans="1:11" ht="15">
      <c r="A13896"/>
      <c r="B13896"/>
      <c r="C13896"/>
      <c r="D13896"/>
      <c r="E13896"/>
      <c r="F13896"/>
      <c r="G13896"/>
      <c r="H13896"/>
      <c r="I13896"/>
      <c r="J13896"/>
      <c r="K13896"/>
    </row>
    <row r="13897" spans="1:11" ht="15">
      <c r="A13897"/>
      <c r="B13897"/>
      <c r="C13897"/>
      <c r="D13897"/>
      <c r="E13897"/>
      <c r="F13897"/>
      <c r="G13897"/>
      <c r="H13897"/>
      <c r="I13897"/>
      <c r="J13897"/>
      <c r="K13897"/>
    </row>
    <row r="13898" spans="1:11" ht="15">
      <c r="A13898"/>
      <c r="B13898"/>
      <c r="C13898"/>
      <c r="D13898"/>
      <c r="E13898"/>
      <c r="F13898"/>
      <c r="G13898"/>
      <c r="H13898"/>
      <c r="I13898"/>
      <c r="J13898"/>
      <c r="K13898"/>
    </row>
    <row r="13899" spans="1:11" ht="15">
      <c r="A13899"/>
      <c r="B13899"/>
      <c r="C13899"/>
      <c r="D13899"/>
      <c r="E13899"/>
      <c r="F13899"/>
      <c r="G13899"/>
      <c r="H13899"/>
      <c r="I13899"/>
      <c r="J13899"/>
      <c r="K13899"/>
    </row>
    <row r="13900" spans="1:11" ht="15">
      <c r="A13900"/>
      <c r="B13900"/>
      <c r="C13900"/>
      <c r="D13900"/>
      <c r="E13900"/>
      <c r="F13900"/>
      <c r="G13900"/>
      <c r="H13900"/>
      <c r="I13900"/>
      <c r="J13900"/>
      <c r="K13900"/>
    </row>
    <row r="13901" spans="1:11" ht="15">
      <c r="A13901"/>
      <c r="B13901"/>
      <c r="C13901"/>
      <c r="D13901"/>
      <c r="E13901"/>
      <c r="F13901"/>
      <c r="G13901"/>
      <c r="H13901"/>
      <c r="I13901"/>
      <c r="J13901"/>
      <c r="K13901"/>
    </row>
    <row r="13902" spans="1:11" ht="15">
      <c r="A13902"/>
      <c r="B13902"/>
      <c r="C13902"/>
      <c r="D13902"/>
      <c r="E13902"/>
      <c r="F13902"/>
      <c r="G13902"/>
      <c r="H13902"/>
      <c r="I13902"/>
      <c r="J13902"/>
      <c r="K13902"/>
    </row>
    <row r="13903" spans="1:11" ht="15">
      <c r="A13903"/>
      <c r="B13903"/>
      <c r="C13903"/>
      <c r="D13903"/>
      <c r="E13903"/>
      <c r="F13903"/>
      <c r="G13903"/>
      <c r="H13903"/>
      <c r="I13903"/>
      <c r="J13903"/>
      <c r="K13903"/>
    </row>
    <row r="13904" spans="1:11" ht="15">
      <c r="A13904"/>
      <c r="B13904"/>
      <c r="C13904"/>
      <c r="D13904"/>
      <c r="E13904"/>
      <c r="F13904"/>
      <c r="G13904"/>
      <c r="H13904"/>
      <c r="I13904"/>
      <c r="J13904"/>
      <c r="K13904"/>
    </row>
    <row r="13905" spans="1:11" ht="15">
      <c r="A13905"/>
      <c r="B13905"/>
      <c r="C13905"/>
      <c r="D13905"/>
      <c r="E13905"/>
      <c r="F13905"/>
      <c r="G13905"/>
      <c r="H13905"/>
      <c r="I13905"/>
      <c r="J13905"/>
      <c r="K13905"/>
    </row>
    <row r="13906" spans="1:11" ht="15">
      <c r="A13906"/>
      <c r="B13906"/>
      <c r="C13906"/>
      <c r="D13906"/>
      <c r="E13906"/>
      <c r="F13906"/>
      <c r="G13906"/>
      <c r="H13906"/>
      <c r="I13906"/>
      <c r="J13906"/>
      <c r="K13906"/>
    </row>
    <row r="13907" spans="1:11" ht="15">
      <c r="A13907"/>
      <c r="B13907"/>
      <c r="C13907"/>
      <c r="D13907"/>
      <c r="E13907"/>
      <c r="F13907"/>
      <c r="G13907"/>
      <c r="H13907"/>
      <c r="I13907"/>
      <c r="J13907"/>
      <c r="K13907"/>
    </row>
    <row r="13908" spans="1:11" ht="15">
      <c r="A13908"/>
      <c r="B13908"/>
      <c r="C13908"/>
      <c r="D13908"/>
      <c r="E13908"/>
      <c r="F13908"/>
      <c r="G13908"/>
      <c r="H13908"/>
      <c r="I13908"/>
      <c r="J13908"/>
      <c r="K13908"/>
    </row>
    <row r="13909" spans="1:11" ht="15">
      <c r="A13909"/>
      <c r="B13909"/>
      <c r="C13909"/>
      <c r="D13909"/>
      <c r="E13909"/>
      <c r="F13909"/>
      <c r="G13909"/>
      <c r="H13909"/>
      <c r="I13909"/>
      <c r="J13909"/>
      <c r="K13909"/>
    </row>
    <row r="13910" spans="1:11" ht="15">
      <c r="A13910"/>
      <c r="B13910"/>
      <c r="C13910"/>
      <c r="D13910"/>
      <c r="E13910"/>
      <c r="F13910"/>
      <c r="G13910"/>
      <c r="H13910"/>
      <c r="I13910"/>
      <c r="J13910"/>
      <c r="K13910"/>
    </row>
    <row r="13911" spans="1:11" ht="15">
      <c r="A13911"/>
      <c r="B13911"/>
      <c r="C13911"/>
      <c r="D13911"/>
      <c r="E13911"/>
      <c r="F13911"/>
      <c r="G13911"/>
      <c r="H13911"/>
      <c r="I13911"/>
      <c r="J13911"/>
      <c r="K13911"/>
    </row>
    <row r="13912" spans="1:11" ht="15">
      <c r="A13912"/>
      <c r="B13912"/>
      <c r="C13912"/>
      <c r="D13912"/>
      <c r="E13912"/>
      <c r="F13912"/>
      <c r="G13912"/>
      <c r="H13912"/>
      <c r="I13912"/>
      <c r="J13912"/>
      <c r="K13912"/>
    </row>
    <row r="13913" spans="1:11" ht="15">
      <c r="A13913"/>
      <c r="B13913"/>
      <c r="C13913"/>
      <c r="D13913"/>
      <c r="E13913"/>
      <c r="F13913"/>
      <c r="G13913"/>
      <c r="H13913"/>
      <c r="I13913"/>
      <c r="J13913"/>
      <c r="K13913"/>
    </row>
    <row r="13914" spans="1:11" ht="15">
      <c r="A13914"/>
      <c r="B13914"/>
      <c r="C13914"/>
      <c r="D13914"/>
      <c r="E13914"/>
      <c r="F13914"/>
      <c r="G13914"/>
      <c r="H13914"/>
      <c r="I13914"/>
      <c r="J13914"/>
      <c r="K13914"/>
    </row>
    <row r="13915" spans="1:11" ht="15">
      <c r="A13915"/>
      <c r="B13915"/>
      <c r="C13915"/>
      <c r="D13915"/>
      <c r="E13915"/>
      <c r="F13915"/>
      <c r="G13915"/>
      <c r="H13915"/>
      <c r="I13915"/>
      <c r="J13915"/>
      <c r="K13915"/>
    </row>
    <row r="13916" spans="1:11" ht="15">
      <c r="A13916"/>
      <c r="B13916"/>
      <c r="C13916"/>
      <c r="D13916"/>
      <c r="E13916"/>
      <c r="F13916"/>
      <c r="G13916"/>
      <c r="H13916"/>
      <c r="I13916"/>
      <c r="J13916"/>
      <c r="K13916"/>
    </row>
    <row r="13917" spans="1:11" ht="15">
      <c r="A13917"/>
      <c r="B13917"/>
      <c r="C13917"/>
      <c r="D13917"/>
      <c r="E13917"/>
      <c r="F13917"/>
      <c r="G13917"/>
      <c r="H13917"/>
      <c r="I13917"/>
      <c r="J13917"/>
      <c r="K13917"/>
    </row>
    <row r="13918" spans="1:11" ht="15">
      <c r="A13918"/>
      <c r="B13918"/>
      <c r="C13918"/>
      <c r="D13918"/>
      <c r="E13918"/>
      <c r="F13918"/>
      <c r="G13918"/>
      <c r="H13918"/>
      <c r="I13918"/>
      <c r="J13918"/>
      <c r="K13918"/>
    </row>
    <row r="13919" spans="1:11" ht="15">
      <c r="A13919"/>
      <c r="B13919"/>
      <c r="C13919"/>
      <c r="D13919"/>
      <c r="E13919"/>
      <c r="F13919"/>
      <c r="G13919"/>
      <c r="H13919"/>
      <c r="I13919"/>
      <c r="J13919"/>
      <c r="K13919"/>
    </row>
    <row r="13920" spans="1:11" ht="15">
      <c r="A13920"/>
      <c r="B13920"/>
      <c r="C13920"/>
      <c r="D13920"/>
      <c r="E13920"/>
      <c r="F13920"/>
      <c r="G13920"/>
      <c r="H13920"/>
      <c r="I13920"/>
      <c r="J13920"/>
      <c r="K13920"/>
    </row>
    <row r="13921" spans="1:11" ht="15">
      <c r="A13921"/>
      <c r="B13921"/>
      <c r="C13921"/>
      <c r="D13921"/>
      <c r="E13921"/>
      <c r="F13921"/>
      <c r="G13921"/>
      <c r="H13921"/>
      <c r="I13921"/>
      <c r="J13921"/>
      <c r="K13921"/>
    </row>
    <row r="13922" spans="1:11" ht="15">
      <c r="A13922"/>
      <c r="B13922"/>
      <c r="C13922"/>
      <c r="D13922"/>
      <c r="E13922"/>
      <c r="F13922"/>
      <c r="G13922"/>
      <c r="H13922"/>
      <c r="I13922"/>
      <c r="J13922"/>
      <c r="K13922"/>
    </row>
    <row r="13923" spans="1:11" ht="15">
      <c r="A13923"/>
      <c r="B13923"/>
      <c r="C13923"/>
      <c r="D13923"/>
      <c r="E13923"/>
      <c r="F13923"/>
      <c r="G13923"/>
      <c r="H13923"/>
      <c r="I13923"/>
      <c r="J13923"/>
      <c r="K13923"/>
    </row>
    <row r="13924" spans="1:11" ht="15">
      <c r="A13924"/>
      <c r="B13924"/>
      <c r="C13924"/>
      <c r="D13924"/>
      <c r="E13924"/>
      <c r="F13924"/>
      <c r="G13924"/>
      <c r="H13924"/>
      <c r="I13924"/>
      <c r="J13924"/>
      <c r="K13924"/>
    </row>
    <row r="13925" spans="1:11" ht="15">
      <c r="A13925"/>
      <c r="B13925"/>
      <c r="C13925"/>
      <c r="D13925"/>
      <c r="E13925"/>
      <c r="F13925"/>
      <c r="G13925"/>
      <c r="H13925"/>
      <c r="I13925"/>
      <c r="J13925"/>
      <c r="K13925"/>
    </row>
    <row r="13926" spans="1:11" ht="15">
      <c r="A13926"/>
      <c r="B13926"/>
      <c r="C13926"/>
      <c r="D13926"/>
      <c r="E13926"/>
      <c r="F13926"/>
      <c r="G13926"/>
      <c r="H13926"/>
      <c r="I13926"/>
      <c r="J13926"/>
      <c r="K13926"/>
    </row>
    <row r="13927" spans="1:11" ht="15">
      <c r="A13927"/>
      <c r="B13927"/>
      <c r="C13927"/>
      <c r="D13927"/>
      <c r="E13927"/>
      <c r="F13927"/>
      <c r="G13927"/>
      <c r="H13927"/>
      <c r="I13927"/>
      <c r="J13927"/>
      <c r="K13927"/>
    </row>
    <row r="13928" spans="1:11" ht="15">
      <c r="A13928"/>
      <c r="B13928"/>
      <c r="C13928"/>
      <c r="D13928"/>
      <c r="E13928"/>
      <c r="F13928"/>
      <c r="G13928"/>
      <c r="H13928"/>
      <c r="I13928"/>
      <c r="J13928"/>
      <c r="K13928"/>
    </row>
    <row r="13929" spans="1:11" ht="15">
      <c r="A13929"/>
      <c r="B13929"/>
      <c r="C13929"/>
      <c r="D13929"/>
      <c r="E13929"/>
      <c r="F13929"/>
      <c r="G13929"/>
      <c r="H13929"/>
      <c r="I13929"/>
      <c r="J13929"/>
      <c r="K13929"/>
    </row>
    <row r="13930" spans="1:11" ht="15">
      <c r="A13930"/>
      <c r="B13930"/>
      <c r="C13930"/>
      <c r="D13930"/>
      <c r="E13930"/>
      <c r="F13930"/>
      <c r="G13930"/>
      <c r="H13930"/>
      <c r="I13930"/>
      <c r="J13930"/>
      <c r="K13930"/>
    </row>
    <row r="13931" spans="1:11" ht="15">
      <c r="A13931"/>
      <c r="B13931"/>
      <c r="C13931"/>
      <c r="D13931"/>
      <c r="E13931"/>
      <c r="F13931"/>
      <c r="G13931"/>
      <c r="H13931"/>
      <c r="I13931"/>
      <c r="J13931"/>
      <c r="K13931"/>
    </row>
    <row r="13932" spans="1:11" ht="15">
      <c r="A13932"/>
      <c r="B13932"/>
      <c r="C13932"/>
      <c r="D13932"/>
      <c r="E13932"/>
      <c r="F13932"/>
      <c r="G13932"/>
      <c r="H13932"/>
      <c r="I13932"/>
      <c r="J13932"/>
      <c r="K13932"/>
    </row>
    <row r="13933" spans="1:11" ht="15">
      <c r="A13933"/>
      <c r="B13933"/>
      <c r="C13933"/>
      <c r="D13933"/>
      <c r="E13933"/>
      <c r="F13933"/>
      <c r="G13933"/>
      <c r="H13933"/>
      <c r="I13933"/>
      <c r="J13933"/>
      <c r="K13933"/>
    </row>
    <row r="13934" spans="1:11" ht="15">
      <c r="A13934"/>
      <c r="B13934"/>
      <c r="C13934"/>
      <c r="D13934"/>
      <c r="E13934"/>
      <c r="F13934"/>
      <c r="G13934"/>
      <c r="H13934"/>
      <c r="I13934"/>
      <c r="J13934"/>
      <c r="K13934"/>
    </row>
    <row r="13935" spans="1:11" ht="15">
      <c r="A13935"/>
      <c r="B13935"/>
      <c r="C13935"/>
      <c r="D13935"/>
      <c r="E13935"/>
      <c r="F13935"/>
      <c r="G13935"/>
      <c r="H13935"/>
      <c r="I13935"/>
      <c r="J13935"/>
      <c r="K13935"/>
    </row>
    <row r="13936" spans="1:11" ht="15">
      <c r="A13936"/>
      <c r="B13936"/>
      <c r="C13936"/>
      <c r="D13936"/>
      <c r="E13936"/>
      <c r="F13936"/>
      <c r="G13936"/>
      <c r="H13936"/>
      <c r="I13936"/>
      <c r="J13936"/>
      <c r="K13936"/>
    </row>
    <row r="13937" spans="1:11" ht="15">
      <c r="A13937"/>
      <c r="B13937"/>
      <c r="C13937"/>
      <c r="D13937"/>
      <c r="E13937"/>
      <c r="F13937"/>
      <c r="G13937"/>
      <c r="H13937"/>
      <c r="I13937"/>
      <c r="J13937"/>
      <c r="K13937"/>
    </row>
    <row r="13938" spans="1:11" ht="15">
      <c r="A13938"/>
      <c r="B13938"/>
      <c r="C13938"/>
      <c r="D13938"/>
      <c r="E13938"/>
      <c r="F13938"/>
      <c r="G13938"/>
      <c r="H13938"/>
      <c r="I13938"/>
      <c r="J13938"/>
      <c r="K13938"/>
    </row>
    <row r="13939" spans="1:11" ht="15">
      <c r="A13939"/>
      <c r="B13939"/>
      <c r="C13939"/>
      <c r="D13939"/>
      <c r="E13939"/>
      <c r="F13939"/>
      <c r="G13939"/>
      <c r="H13939"/>
      <c r="I13939"/>
      <c r="J13939"/>
      <c r="K13939"/>
    </row>
    <row r="13940" spans="1:11" ht="15">
      <c r="A13940"/>
      <c r="B13940"/>
      <c r="C13940"/>
      <c r="D13940"/>
      <c r="E13940"/>
      <c r="F13940"/>
      <c r="G13940"/>
      <c r="H13940"/>
      <c r="I13940"/>
      <c r="J13940"/>
      <c r="K13940"/>
    </row>
    <row r="13941" spans="1:11" ht="15">
      <c r="A13941"/>
      <c r="B13941"/>
      <c r="C13941"/>
      <c r="D13941"/>
      <c r="E13941"/>
      <c r="F13941"/>
      <c r="G13941"/>
      <c r="H13941"/>
      <c r="I13941"/>
      <c r="J13941"/>
      <c r="K13941"/>
    </row>
    <row r="13942" spans="1:11" ht="15">
      <c r="A13942"/>
      <c r="B13942"/>
      <c r="C13942"/>
      <c r="D13942"/>
      <c r="E13942"/>
      <c r="F13942"/>
      <c r="G13942"/>
      <c r="H13942"/>
      <c r="I13942"/>
      <c r="J13942"/>
      <c r="K13942"/>
    </row>
    <row r="13943" spans="1:11" ht="15">
      <c r="A13943"/>
      <c r="B13943"/>
      <c r="C13943"/>
      <c r="D13943"/>
      <c r="E13943"/>
      <c r="F13943"/>
      <c r="G13943"/>
      <c r="H13943"/>
      <c r="I13943"/>
      <c r="J13943"/>
      <c r="K13943"/>
    </row>
    <row r="13944" spans="1:11" ht="15">
      <c r="A13944"/>
      <c r="B13944"/>
      <c r="C13944"/>
      <c r="D13944"/>
      <c r="E13944"/>
      <c r="F13944"/>
      <c r="G13944"/>
      <c r="H13944"/>
      <c r="I13944"/>
      <c r="J13944"/>
      <c r="K13944"/>
    </row>
    <row r="13945" spans="1:11" ht="15">
      <c r="A13945"/>
      <c r="B13945"/>
      <c r="C13945"/>
      <c r="D13945"/>
      <c r="E13945"/>
      <c r="F13945"/>
      <c r="G13945"/>
      <c r="H13945"/>
      <c r="I13945"/>
      <c r="J13945"/>
      <c r="K13945"/>
    </row>
    <row r="13946" spans="1:11" ht="15">
      <c r="A13946"/>
      <c r="B13946"/>
      <c r="C13946"/>
      <c r="D13946"/>
      <c r="E13946"/>
      <c r="F13946"/>
      <c r="G13946"/>
      <c r="H13946"/>
      <c r="I13946"/>
      <c r="J13946"/>
      <c r="K13946"/>
    </row>
    <row r="13947" spans="1:11" ht="15">
      <c r="A13947"/>
      <c r="B13947"/>
      <c r="C13947"/>
      <c r="D13947"/>
      <c r="E13947"/>
      <c r="F13947"/>
      <c r="G13947"/>
      <c r="H13947"/>
      <c r="I13947"/>
      <c r="J13947"/>
      <c r="K13947"/>
    </row>
    <row r="13948" spans="1:11" ht="15">
      <c r="A13948"/>
      <c r="B13948"/>
      <c r="C13948"/>
      <c r="D13948"/>
      <c r="E13948"/>
      <c r="F13948"/>
      <c r="G13948"/>
      <c r="H13948"/>
      <c r="I13948"/>
      <c r="J13948"/>
      <c r="K13948"/>
    </row>
    <row r="13949" spans="1:11" ht="15">
      <c r="A13949"/>
      <c r="B13949"/>
      <c r="C13949"/>
      <c r="D13949"/>
      <c r="E13949"/>
      <c r="F13949"/>
      <c r="G13949"/>
      <c r="H13949"/>
      <c r="I13949"/>
      <c r="J13949"/>
      <c r="K13949"/>
    </row>
    <row r="13950" spans="1:11" ht="15">
      <c r="A13950"/>
      <c r="B13950"/>
      <c r="C13950"/>
      <c r="D13950"/>
      <c r="E13950"/>
      <c r="F13950"/>
      <c r="G13950"/>
      <c r="H13950"/>
      <c r="I13950"/>
      <c r="J13950"/>
      <c r="K13950"/>
    </row>
    <row r="13951" spans="1:11" ht="15">
      <c r="A13951"/>
      <c r="B13951"/>
      <c r="C13951"/>
      <c r="D13951"/>
      <c r="E13951"/>
      <c r="F13951"/>
      <c r="G13951"/>
      <c r="H13951"/>
      <c r="I13951"/>
      <c r="J13951"/>
      <c r="K13951"/>
    </row>
    <row r="13952" spans="1:11" ht="15">
      <c r="A13952"/>
      <c r="B13952"/>
      <c r="C13952"/>
      <c r="D13952"/>
      <c r="E13952"/>
      <c r="F13952"/>
      <c r="G13952"/>
      <c r="H13952"/>
      <c r="I13952"/>
      <c r="J13952"/>
      <c r="K13952"/>
    </row>
    <row r="13953" spans="1:11" ht="15">
      <c r="A13953"/>
      <c r="B13953"/>
      <c r="C13953"/>
      <c r="D13953"/>
      <c r="E13953"/>
      <c r="F13953"/>
      <c r="G13953"/>
      <c r="H13953"/>
      <c r="I13953"/>
      <c r="J13953"/>
      <c r="K13953"/>
    </row>
    <row r="13954" spans="1:11" ht="15">
      <c r="A13954"/>
      <c r="B13954"/>
      <c r="C13954"/>
      <c r="D13954"/>
      <c r="E13954"/>
      <c r="F13954"/>
      <c r="G13954"/>
      <c r="H13954"/>
      <c r="I13954"/>
      <c r="J13954"/>
      <c r="K13954"/>
    </row>
    <row r="13955" spans="1:11" ht="15">
      <c r="A13955"/>
      <c r="B13955"/>
      <c r="C13955"/>
      <c r="D13955"/>
      <c r="E13955"/>
      <c r="F13955"/>
      <c r="G13955"/>
      <c r="H13955"/>
      <c r="I13955"/>
      <c r="J13955"/>
      <c r="K13955"/>
    </row>
    <row r="13956" spans="1:11" ht="15">
      <c r="A13956"/>
      <c r="B13956"/>
      <c r="C13956"/>
      <c r="D13956"/>
      <c r="E13956"/>
      <c r="F13956"/>
      <c r="G13956"/>
      <c r="H13956"/>
      <c r="I13956"/>
      <c r="J13956"/>
      <c r="K13956"/>
    </row>
    <row r="13957" spans="1:11" ht="15">
      <c r="A13957"/>
      <c r="B13957"/>
      <c r="C13957"/>
      <c r="D13957"/>
      <c r="E13957"/>
      <c r="F13957"/>
      <c r="G13957"/>
      <c r="H13957"/>
      <c r="I13957"/>
      <c r="J13957"/>
      <c r="K13957"/>
    </row>
    <row r="13958" spans="1:11" ht="15">
      <c r="A13958"/>
      <c r="B13958"/>
      <c r="C13958"/>
      <c r="D13958"/>
      <c r="E13958"/>
      <c r="F13958"/>
      <c r="G13958"/>
      <c r="H13958"/>
      <c r="I13958"/>
      <c r="J13958"/>
      <c r="K13958"/>
    </row>
    <row r="13959" spans="1:11" ht="15">
      <c r="A13959"/>
      <c r="B13959"/>
      <c r="C13959"/>
      <c r="D13959"/>
      <c r="E13959"/>
      <c r="F13959"/>
      <c r="G13959"/>
      <c r="H13959"/>
      <c r="I13959"/>
      <c r="J13959"/>
      <c r="K13959"/>
    </row>
    <row r="13960" spans="1:11" ht="15">
      <c r="A13960"/>
      <c r="B13960"/>
      <c r="C13960"/>
      <c r="D13960"/>
      <c r="E13960"/>
      <c r="F13960"/>
      <c r="G13960"/>
      <c r="H13960"/>
      <c r="I13960"/>
      <c r="J13960"/>
      <c r="K13960"/>
    </row>
    <row r="13961" spans="1:11" ht="15">
      <c r="A13961"/>
      <c r="B13961"/>
      <c r="C13961"/>
      <c r="D13961"/>
      <c r="E13961"/>
      <c r="F13961"/>
      <c r="G13961"/>
      <c r="H13961"/>
      <c r="I13961"/>
      <c r="J13961"/>
      <c r="K13961"/>
    </row>
    <row r="13962" spans="1:11" ht="15">
      <c r="A13962"/>
      <c r="B13962"/>
      <c r="C13962"/>
      <c r="D13962"/>
      <c r="E13962"/>
      <c r="F13962"/>
      <c r="G13962"/>
      <c r="H13962"/>
      <c r="I13962"/>
      <c r="J13962"/>
      <c r="K13962"/>
    </row>
    <row r="13963" spans="1:11" ht="15">
      <c r="A13963"/>
      <c r="B13963"/>
      <c r="C13963"/>
      <c r="D13963"/>
      <c r="E13963"/>
      <c r="F13963"/>
      <c r="G13963"/>
      <c r="H13963"/>
      <c r="I13963"/>
      <c r="J13963"/>
      <c r="K13963"/>
    </row>
    <row r="13964" spans="1:11" ht="15">
      <c r="A13964"/>
      <c r="B13964"/>
      <c r="C13964"/>
      <c r="D13964"/>
      <c r="E13964"/>
      <c r="F13964"/>
      <c r="G13964"/>
      <c r="H13964"/>
      <c r="I13964"/>
      <c r="J13964"/>
      <c r="K13964"/>
    </row>
    <row r="13965" spans="1:11" ht="15">
      <c r="A13965"/>
      <c r="B13965"/>
      <c r="C13965"/>
      <c r="D13965"/>
      <c r="E13965"/>
      <c r="F13965"/>
      <c r="G13965"/>
      <c r="H13965"/>
      <c r="I13965"/>
      <c r="J13965"/>
      <c r="K13965"/>
    </row>
    <row r="13966" spans="1:11" ht="15">
      <c r="A13966"/>
      <c r="B13966"/>
      <c r="C13966"/>
      <c r="D13966"/>
      <c r="E13966"/>
      <c r="F13966"/>
      <c r="G13966"/>
      <c r="H13966"/>
      <c r="I13966"/>
      <c r="J13966"/>
      <c r="K13966"/>
    </row>
    <row r="13967" spans="1:11" ht="15">
      <c r="A13967"/>
      <c r="B13967"/>
      <c r="C13967"/>
      <c r="D13967"/>
      <c r="E13967"/>
      <c r="F13967"/>
      <c r="G13967"/>
      <c r="H13967"/>
      <c r="I13967"/>
      <c r="J13967"/>
      <c r="K13967"/>
    </row>
    <row r="13968" spans="1:11" ht="15">
      <c r="A13968"/>
      <c r="B13968"/>
      <c r="C13968"/>
      <c r="D13968"/>
      <c r="E13968"/>
      <c r="F13968"/>
      <c r="G13968"/>
      <c r="H13968"/>
      <c r="I13968"/>
      <c r="J13968"/>
      <c r="K13968"/>
    </row>
    <row r="13969" spans="1:11" ht="15">
      <c r="A13969"/>
      <c r="B13969"/>
      <c r="C13969"/>
      <c r="D13969"/>
      <c r="E13969"/>
      <c r="F13969"/>
      <c r="G13969"/>
      <c r="H13969"/>
      <c r="I13969"/>
      <c r="J13969"/>
      <c r="K13969"/>
    </row>
    <row r="13970" spans="1:11" ht="15">
      <c r="A13970"/>
      <c r="B13970"/>
      <c r="C13970"/>
      <c r="D13970"/>
      <c r="E13970"/>
      <c r="F13970"/>
      <c r="G13970"/>
      <c r="H13970"/>
      <c r="I13970"/>
      <c r="J13970"/>
      <c r="K13970"/>
    </row>
    <row r="13971" spans="1:11" ht="15">
      <c r="A13971"/>
      <c r="B13971"/>
      <c r="C13971"/>
      <c r="D13971"/>
      <c r="E13971"/>
      <c r="F13971"/>
      <c r="G13971"/>
      <c r="H13971"/>
      <c r="I13971"/>
      <c r="J13971"/>
      <c r="K13971"/>
    </row>
    <row r="13972" spans="1:11" ht="15">
      <c r="A13972"/>
      <c r="B13972"/>
      <c r="C13972"/>
      <c r="D13972"/>
      <c r="E13972"/>
      <c r="F13972"/>
      <c r="G13972"/>
      <c r="H13972"/>
      <c r="I13972"/>
      <c r="J13972"/>
      <c r="K13972"/>
    </row>
    <row r="13973" spans="1:11" ht="15">
      <c r="A13973"/>
      <c r="B13973"/>
      <c r="C13973"/>
      <c r="D13973"/>
      <c r="E13973"/>
      <c r="F13973"/>
      <c r="G13973"/>
      <c r="H13973"/>
      <c r="I13973"/>
      <c r="J13973"/>
      <c r="K13973"/>
    </row>
    <row r="13974" spans="1:11" ht="15">
      <c r="A13974"/>
      <c r="B13974"/>
      <c r="C13974"/>
      <c r="D13974"/>
      <c r="E13974"/>
      <c r="F13974"/>
      <c r="G13974"/>
      <c r="H13974"/>
      <c r="I13974"/>
      <c r="J13974"/>
      <c r="K13974"/>
    </row>
    <row r="13975" spans="1:11" ht="15">
      <c r="A13975"/>
      <c r="B13975"/>
      <c r="C13975"/>
      <c r="D13975"/>
      <c r="E13975"/>
      <c r="F13975"/>
      <c r="G13975"/>
      <c r="H13975"/>
      <c r="I13975"/>
      <c r="J13975"/>
      <c r="K13975"/>
    </row>
    <row r="13976" spans="1:11" ht="15">
      <c r="A13976"/>
      <c r="B13976"/>
      <c r="C13976"/>
      <c r="D13976"/>
      <c r="E13976"/>
      <c r="F13976"/>
      <c r="G13976"/>
      <c r="H13976"/>
      <c r="I13976"/>
      <c r="J13976"/>
      <c r="K13976"/>
    </row>
    <row r="13977" spans="1:11" ht="15">
      <c r="A13977"/>
      <c r="B13977"/>
      <c r="C13977"/>
      <c r="D13977"/>
      <c r="E13977"/>
      <c r="F13977"/>
      <c r="G13977"/>
      <c r="H13977"/>
      <c r="I13977"/>
      <c r="J13977"/>
      <c r="K13977"/>
    </row>
    <row r="13978" spans="1:11" ht="15">
      <c r="A13978"/>
      <c r="B13978"/>
      <c r="C13978"/>
      <c r="D13978"/>
      <c r="E13978"/>
      <c r="F13978"/>
      <c r="G13978"/>
      <c r="H13978"/>
      <c r="I13978"/>
      <c r="J13978"/>
      <c r="K13978"/>
    </row>
    <row r="13979" spans="1:11" ht="15">
      <c r="A13979"/>
      <c r="B13979"/>
      <c r="C13979"/>
      <c r="D13979"/>
      <c r="E13979"/>
      <c r="F13979"/>
      <c r="G13979"/>
      <c r="H13979"/>
      <c r="I13979"/>
      <c r="J13979"/>
      <c r="K13979"/>
    </row>
    <row r="13980" spans="1:11" ht="15">
      <c r="A13980"/>
      <c r="B13980"/>
      <c r="C13980"/>
      <c r="D13980"/>
      <c r="E13980"/>
      <c r="F13980"/>
      <c r="G13980"/>
      <c r="H13980"/>
      <c r="I13980"/>
      <c r="J13980"/>
      <c r="K13980"/>
    </row>
    <row r="13981" spans="1:11" ht="15">
      <c r="A13981"/>
      <c r="B13981"/>
      <c r="C13981"/>
      <c r="D13981"/>
      <c r="E13981"/>
      <c r="F13981"/>
      <c r="G13981"/>
      <c r="H13981"/>
      <c r="I13981"/>
      <c r="J13981"/>
      <c r="K13981"/>
    </row>
    <row r="13982" spans="1:11" ht="15">
      <c r="A13982"/>
      <c r="B13982"/>
      <c r="C13982"/>
      <c r="D13982"/>
      <c r="E13982"/>
      <c r="F13982"/>
      <c r="G13982"/>
      <c r="H13982"/>
      <c r="I13982"/>
      <c r="J13982"/>
      <c r="K13982"/>
    </row>
    <row r="13983" spans="1:11" ht="15">
      <c r="A13983"/>
      <c r="B13983"/>
      <c r="C13983"/>
      <c r="D13983"/>
      <c r="E13983"/>
      <c r="F13983"/>
      <c r="G13983"/>
      <c r="H13983"/>
      <c r="I13983"/>
      <c r="J13983"/>
      <c r="K13983"/>
    </row>
    <row r="13984" spans="1:11" ht="15">
      <c r="A13984"/>
      <c r="B13984"/>
      <c r="C13984"/>
      <c r="D13984"/>
      <c r="E13984"/>
      <c r="F13984"/>
      <c r="G13984"/>
      <c r="H13984"/>
      <c r="I13984"/>
      <c r="J13984"/>
      <c r="K13984"/>
    </row>
    <row r="13985" spans="1:11" ht="15">
      <c r="A13985"/>
      <c r="B13985"/>
      <c r="C13985"/>
      <c r="D13985"/>
      <c r="E13985"/>
      <c r="F13985"/>
      <c r="G13985"/>
      <c r="H13985"/>
      <c r="I13985"/>
      <c r="J13985"/>
      <c r="K13985"/>
    </row>
    <row r="13986" spans="1:11" ht="15">
      <c r="A13986"/>
      <c r="B13986"/>
      <c r="C13986"/>
      <c r="D13986"/>
      <c r="E13986"/>
      <c r="F13986"/>
      <c r="G13986"/>
      <c r="H13986"/>
      <c r="I13986"/>
      <c r="J13986"/>
      <c r="K13986"/>
    </row>
    <row r="13987" spans="1:11" ht="15">
      <c r="A13987"/>
      <c r="B13987"/>
      <c r="C13987"/>
      <c r="D13987"/>
      <c r="E13987"/>
      <c r="F13987"/>
      <c r="G13987"/>
      <c r="H13987"/>
      <c r="I13987"/>
      <c r="J13987"/>
      <c r="K13987"/>
    </row>
    <row r="13988" spans="1:11" ht="15">
      <c r="A13988"/>
      <c r="B13988"/>
      <c r="C13988"/>
      <c r="D13988"/>
      <c r="E13988"/>
      <c r="F13988"/>
      <c r="G13988"/>
      <c r="H13988"/>
      <c r="I13988"/>
      <c r="J13988"/>
      <c r="K13988"/>
    </row>
    <row r="13989" spans="1:11" ht="15">
      <c r="A13989"/>
      <c r="B13989"/>
      <c r="C13989"/>
      <c r="D13989"/>
      <c r="E13989"/>
      <c r="F13989"/>
      <c r="G13989"/>
      <c r="H13989"/>
      <c r="I13989"/>
      <c r="J13989"/>
      <c r="K13989"/>
    </row>
    <row r="13990" spans="1:11" ht="15">
      <c r="A13990"/>
      <c r="B13990"/>
      <c r="C13990"/>
      <c r="D13990"/>
      <c r="E13990"/>
      <c r="F13990"/>
      <c r="G13990"/>
      <c r="H13990"/>
      <c r="I13990"/>
      <c r="J13990"/>
      <c r="K13990"/>
    </row>
    <row r="13991" spans="1:11" ht="15">
      <c r="A13991"/>
      <c r="B13991"/>
      <c r="C13991"/>
      <c r="D13991"/>
      <c r="E13991"/>
      <c r="F13991"/>
      <c r="G13991"/>
      <c r="H13991"/>
      <c r="I13991"/>
      <c r="J13991"/>
      <c r="K13991"/>
    </row>
    <row r="13992" spans="1:11" ht="15">
      <c r="A13992"/>
      <c r="B13992"/>
      <c r="C13992"/>
      <c r="D13992"/>
      <c r="E13992"/>
      <c r="F13992"/>
      <c r="G13992"/>
      <c r="H13992"/>
      <c r="I13992"/>
      <c r="J13992"/>
      <c r="K13992"/>
    </row>
    <row r="13993" spans="1:11" ht="15">
      <c r="A13993"/>
      <c r="B13993"/>
      <c r="C13993"/>
      <c r="D13993"/>
      <c r="E13993"/>
      <c r="F13993"/>
      <c r="G13993"/>
      <c r="H13993"/>
      <c r="I13993"/>
      <c r="J13993"/>
      <c r="K13993"/>
    </row>
    <row r="13994" spans="1:11" ht="15">
      <c r="A13994"/>
      <c r="B13994"/>
      <c r="C13994"/>
      <c r="D13994"/>
      <c r="E13994"/>
      <c r="F13994"/>
      <c r="G13994"/>
      <c r="H13994"/>
      <c r="I13994"/>
      <c r="J13994"/>
      <c r="K13994"/>
    </row>
    <row r="13995" spans="1:11" ht="15">
      <c r="A13995"/>
      <c r="B13995"/>
      <c r="C13995"/>
      <c r="D13995"/>
      <c r="E13995"/>
      <c r="F13995"/>
      <c r="G13995"/>
      <c r="H13995"/>
      <c r="I13995"/>
      <c r="J13995"/>
      <c r="K13995"/>
    </row>
    <row r="13996" spans="1:11" ht="15">
      <c r="A13996"/>
      <c r="B13996"/>
      <c r="C13996"/>
      <c r="D13996"/>
      <c r="E13996"/>
      <c r="F13996"/>
      <c r="G13996"/>
      <c r="H13996"/>
      <c r="I13996"/>
      <c r="J13996"/>
      <c r="K13996"/>
    </row>
    <row r="13997" spans="1:11" ht="15">
      <c r="A13997"/>
      <c r="B13997"/>
      <c r="C13997"/>
      <c r="D13997"/>
      <c r="E13997"/>
      <c r="F13997"/>
      <c r="G13997"/>
      <c r="H13997"/>
      <c r="I13997"/>
      <c r="J13997"/>
      <c r="K13997"/>
    </row>
    <row r="13998" spans="1:11" ht="15">
      <c r="A13998"/>
      <c r="B13998"/>
      <c r="C13998"/>
      <c r="D13998"/>
      <c r="E13998"/>
      <c r="F13998"/>
      <c r="G13998"/>
      <c r="H13998"/>
      <c r="I13998"/>
      <c r="J13998"/>
      <c r="K13998"/>
    </row>
    <row r="13999" spans="1:11" ht="15">
      <c r="A13999"/>
      <c r="B13999"/>
      <c r="C13999"/>
      <c r="D13999"/>
      <c r="E13999"/>
      <c r="F13999"/>
      <c r="G13999"/>
      <c r="H13999"/>
      <c r="I13999"/>
      <c r="J13999"/>
      <c r="K13999"/>
    </row>
    <row r="14000" spans="1:11" ht="15">
      <c r="A14000"/>
      <c r="B14000"/>
      <c r="C14000"/>
      <c r="D14000"/>
      <c r="E14000"/>
      <c r="F14000"/>
      <c r="G14000"/>
      <c r="H14000"/>
      <c r="I14000"/>
      <c r="J14000"/>
      <c r="K14000"/>
    </row>
    <row r="14001" spans="1:11" ht="15">
      <c r="A14001"/>
      <c r="B14001"/>
      <c r="C14001"/>
      <c r="D14001"/>
      <c r="E14001"/>
      <c r="F14001"/>
      <c r="G14001"/>
      <c r="H14001"/>
      <c r="I14001"/>
      <c r="J14001"/>
      <c r="K14001"/>
    </row>
    <row r="14002" spans="1:11" ht="15">
      <c r="A14002"/>
      <c r="B14002"/>
      <c r="C14002"/>
      <c r="D14002"/>
      <c r="E14002"/>
      <c r="F14002"/>
      <c r="G14002"/>
      <c r="H14002"/>
      <c r="I14002"/>
      <c r="J14002"/>
      <c r="K14002"/>
    </row>
    <row r="14003" spans="1:11" ht="15">
      <c r="A14003"/>
      <c r="B14003"/>
      <c r="C14003"/>
      <c r="D14003"/>
      <c r="E14003"/>
      <c r="F14003"/>
      <c r="G14003"/>
      <c r="H14003"/>
      <c r="I14003"/>
      <c r="J14003"/>
      <c r="K14003"/>
    </row>
    <row r="14004" spans="1:11" ht="15">
      <c r="A14004"/>
      <c r="B14004"/>
      <c r="C14004"/>
      <c r="D14004"/>
      <c r="E14004"/>
      <c r="F14004"/>
      <c r="G14004"/>
      <c r="H14004"/>
      <c r="I14004"/>
      <c r="J14004"/>
      <c r="K14004"/>
    </row>
    <row r="14005" spans="1:11" ht="15">
      <c r="A14005"/>
      <c r="B14005"/>
      <c r="C14005"/>
      <c r="D14005"/>
      <c r="E14005"/>
      <c r="F14005"/>
      <c r="G14005"/>
      <c r="H14005"/>
      <c r="I14005"/>
      <c r="J14005"/>
      <c r="K14005"/>
    </row>
    <row r="14006" spans="1:11" ht="15">
      <c r="A14006"/>
      <c r="B14006"/>
      <c r="C14006"/>
      <c r="D14006"/>
      <c r="E14006"/>
      <c r="F14006"/>
      <c r="G14006"/>
      <c r="H14006"/>
      <c r="I14006"/>
      <c r="J14006"/>
      <c r="K14006"/>
    </row>
    <row r="14007" spans="1:11" ht="15">
      <c r="A14007"/>
      <c r="B14007"/>
      <c r="C14007"/>
      <c r="D14007"/>
      <c r="E14007"/>
      <c r="F14007"/>
      <c r="G14007"/>
      <c r="H14007"/>
      <c r="I14007"/>
      <c r="J14007"/>
      <c r="K14007"/>
    </row>
    <row r="14008" spans="1:11" ht="15">
      <c r="A14008"/>
      <c r="B14008"/>
      <c r="C14008"/>
      <c r="D14008"/>
      <c r="E14008"/>
      <c r="F14008"/>
      <c r="G14008"/>
      <c r="H14008"/>
      <c r="I14008"/>
      <c r="J14008"/>
      <c r="K14008"/>
    </row>
    <row r="14009" spans="1:11" ht="15">
      <c r="A14009"/>
      <c r="B14009"/>
      <c r="C14009"/>
      <c r="D14009"/>
      <c r="E14009"/>
      <c r="F14009"/>
      <c r="G14009"/>
      <c r="H14009"/>
      <c r="I14009"/>
      <c r="J14009"/>
      <c r="K14009"/>
    </row>
    <row r="14010" spans="1:11" ht="15">
      <c r="A14010"/>
      <c r="B14010"/>
      <c r="C14010"/>
      <c r="D14010"/>
      <c r="E14010"/>
      <c r="F14010"/>
      <c r="G14010"/>
      <c r="H14010"/>
      <c r="I14010"/>
      <c r="J14010"/>
      <c r="K14010"/>
    </row>
    <row r="14011" spans="1:11" ht="15">
      <c r="A14011"/>
      <c r="B14011"/>
      <c r="C14011"/>
      <c r="D14011"/>
      <c r="E14011"/>
      <c r="F14011"/>
      <c r="G14011"/>
      <c r="H14011"/>
      <c r="I14011"/>
      <c r="J14011"/>
      <c r="K14011"/>
    </row>
    <row r="14012" spans="1:11" ht="15">
      <c r="A14012"/>
      <c r="B14012"/>
      <c r="C14012"/>
      <c r="D14012"/>
      <c r="E14012"/>
      <c r="F14012"/>
      <c r="G14012"/>
      <c r="H14012"/>
      <c r="I14012"/>
      <c r="J14012"/>
      <c r="K14012"/>
    </row>
    <row r="14013" spans="1:11" ht="15">
      <c r="A14013"/>
      <c r="B14013"/>
      <c r="C14013"/>
      <c r="D14013"/>
      <c r="E14013"/>
      <c r="F14013"/>
      <c r="G14013"/>
      <c r="H14013"/>
      <c r="I14013"/>
      <c r="J14013"/>
      <c r="K14013"/>
    </row>
    <row r="14014" spans="1:11" ht="15">
      <c r="A14014"/>
      <c r="B14014"/>
      <c r="C14014"/>
      <c r="D14014"/>
      <c r="E14014"/>
      <c r="F14014"/>
      <c r="G14014"/>
      <c r="H14014"/>
      <c r="I14014"/>
      <c r="J14014"/>
      <c r="K14014"/>
    </row>
    <row r="14015" spans="1:11" ht="15">
      <c r="A14015"/>
      <c r="B14015"/>
      <c r="C14015"/>
      <c r="D14015"/>
      <c r="E14015"/>
      <c r="F14015"/>
      <c r="G14015"/>
      <c r="H14015"/>
      <c r="I14015"/>
      <c r="J14015"/>
      <c r="K14015"/>
    </row>
    <row r="14016" spans="1:11" ht="15">
      <c r="A14016"/>
      <c r="B14016"/>
      <c r="C14016"/>
      <c r="D14016"/>
      <c r="E14016"/>
      <c r="F14016"/>
      <c r="G14016"/>
      <c r="H14016"/>
      <c r="I14016"/>
      <c r="J14016"/>
      <c r="K14016"/>
    </row>
    <row r="14017" spans="1:11" ht="15">
      <c r="A14017"/>
      <c r="B14017"/>
      <c r="C14017"/>
      <c r="D14017"/>
      <c r="E14017"/>
      <c r="F14017"/>
      <c r="G14017"/>
      <c r="H14017"/>
      <c r="I14017"/>
      <c r="J14017"/>
      <c r="K14017"/>
    </row>
    <row r="14018" spans="1:11" ht="15">
      <c r="A14018"/>
      <c r="B14018"/>
      <c r="C14018"/>
      <c r="D14018"/>
      <c r="E14018"/>
      <c r="F14018"/>
      <c r="G14018"/>
      <c r="H14018"/>
      <c r="I14018"/>
      <c r="J14018"/>
      <c r="K14018"/>
    </row>
    <row r="14019" spans="1:11" ht="15">
      <c r="A14019"/>
      <c r="B14019"/>
      <c r="C14019"/>
      <c r="D14019"/>
      <c r="E14019"/>
      <c r="F14019"/>
      <c r="G14019"/>
      <c r="H14019"/>
      <c r="I14019"/>
      <c r="J14019"/>
      <c r="K14019"/>
    </row>
    <row r="14020" spans="1:11" ht="15">
      <c r="A14020"/>
      <c r="B14020"/>
      <c r="C14020"/>
      <c r="D14020"/>
      <c r="E14020"/>
      <c r="F14020"/>
      <c r="G14020"/>
      <c r="H14020"/>
      <c r="I14020"/>
      <c r="J14020"/>
      <c r="K14020"/>
    </row>
    <row r="14021" spans="1:11" ht="15">
      <c r="A14021"/>
      <c r="B14021"/>
      <c r="C14021"/>
      <c r="D14021"/>
      <c r="E14021"/>
      <c r="F14021"/>
      <c r="G14021"/>
      <c r="H14021"/>
      <c r="I14021"/>
      <c r="J14021"/>
      <c r="K14021"/>
    </row>
    <row r="14022" spans="1:11" ht="15">
      <c r="A14022"/>
      <c r="B14022"/>
      <c r="C14022"/>
      <c r="D14022"/>
      <c r="E14022"/>
      <c r="F14022"/>
      <c r="G14022"/>
      <c r="H14022"/>
      <c r="I14022"/>
      <c r="J14022"/>
      <c r="K14022"/>
    </row>
    <row r="14023" spans="1:11" ht="15">
      <c r="A14023"/>
      <c r="B14023"/>
      <c r="C14023"/>
      <c r="D14023"/>
      <c r="E14023"/>
      <c r="F14023"/>
      <c r="G14023"/>
      <c r="H14023"/>
      <c r="I14023"/>
      <c r="J14023"/>
      <c r="K14023"/>
    </row>
    <row r="14024" spans="1:11" ht="15">
      <c r="A14024"/>
      <c r="B14024"/>
      <c r="C14024"/>
      <c r="D14024"/>
      <c r="E14024"/>
      <c r="F14024"/>
      <c r="G14024"/>
      <c r="H14024"/>
      <c r="I14024"/>
      <c r="J14024"/>
      <c r="K14024"/>
    </row>
    <row r="14025" spans="1:11" ht="15">
      <c r="A14025"/>
      <c r="B14025"/>
      <c r="C14025"/>
      <c r="D14025"/>
      <c r="E14025"/>
      <c r="F14025"/>
      <c r="G14025"/>
      <c r="H14025"/>
      <c r="I14025"/>
      <c r="J14025"/>
      <c r="K14025"/>
    </row>
    <row r="14026" spans="1:11" ht="15">
      <c r="A14026"/>
      <c r="B14026"/>
      <c r="C14026"/>
      <c r="D14026"/>
      <c r="E14026"/>
      <c r="F14026"/>
      <c r="G14026"/>
      <c r="H14026"/>
      <c r="I14026"/>
      <c r="J14026"/>
      <c r="K14026"/>
    </row>
    <row r="14027" spans="1:11" ht="15">
      <c r="A14027"/>
      <c r="B14027"/>
      <c r="C14027"/>
      <c r="D14027"/>
      <c r="E14027"/>
      <c r="F14027"/>
      <c r="G14027"/>
      <c r="H14027"/>
      <c r="I14027"/>
      <c r="J14027"/>
      <c r="K14027"/>
    </row>
    <row r="14028" spans="1:11" ht="15">
      <c r="A14028"/>
      <c r="B14028"/>
      <c r="C14028"/>
      <c r="D14028"/>
      <c r="E14028"/>
      <c r="F14028"/>
      <c r="G14028"/>
      <c r="H14028"/>
      <c r="I14028"/>
      <c r="J14028"/>
      <c r="K14028"/>
    </row>
    <row r="14029" spans="1:11" ht="15">
      <c r="A14029"/>
      <c r="B14029"/>
      <c r="C14029"/>
      <c r="D14029"/>
      <c r="E14029"/>
      <c r="F14029"/>
      <c r="G14029"/>
      <c r="H14029"/>
      <c r="I14029"/>
      <c r="J14029"/>
      <c r="K14029"/>
    </row>
    <row r="14030" spans="1:11" ht="15">
      <c r="A14030"/>
      <c r="B14030"/>
      <c r="C14030"/>
      <c r="D14030"/>
      <c r="E14030"/>
      <c r="F14030"/>
      <c r="G14030"/>
      <c r="H14030"/>
      <c r="I14030"/>
      <c r="J14030"/>
      <c r="K14030"/>
    </row>
    <row r="14031" spans="1:11" ht="15">
      <c r="A14031"/>
      <c r="B14031"/>
      <c r="C14031"/>
      <c r="D14031"/>
      <c r="E14031"/>
      <c r="F14031"/>
      <c r="G14031"/>
      <c r="H14031"/>
      <c r="I14031"/>
      <c r="J14031"/>
      <c r="K14031"/>
    </row>
    <row r="14032" spans="1:11" ht="15">
      <c r="A14032"/>
      <c r="B14032"/>
      <c r="C14032"/>
      <c r="D14032"/>
      <c r="E14032"/>
      <c r="F14032"/>
      <c r="G14032"/>
      <c r="H14032"/>
      <c r="I14032"/>
      <c r="J14032"/>
      <c r="K14032"/>
    </row>
    <row r="14033" spans="1:11" ht="15">
      <c r="A14033"/>
      <c r="B14033"/>
      <c r="C14033"/>
      <c r="D14033"/>
      <c r="E14033"/>
      <c r="F14033"/>
      <c r="G14033"/>
      <c r="H14033"/>
      <c r="I14033"/>
      <c r="J14033"/>
      <c r="K14033"/>
    </row>
    <row r="14034" spans="1:11" ht="15">
      <c r="A14034"/>
      <c r="B14034"/>
      <c r="C14034"/>
      <c r="D14034"/>
      <c r="E14034"/>
      <c r="F14034"/>
      <c r="G14034"/>
      <c r="H14034"/>
      <c r="I14034"/>
      <c r="J14034"/>
      <c r="K14034"/>
    </row>
    <row r="14035" spans="1:11" ht="15">
      <c r="A14035"/>
      <c r="B14035"/>
      <c r="C14035"/>
      <c r="D14035"/>
      <c r="E14035"/>
      <c r="F14035"/>
      <c r="G14035"/>
      <c r="H14035"/>
      <c r="I14035"/>
      <c r="J14035"/>
      <c r="K14035"/>
    </row>
    <row r="14036" spans="1:11" ht="15">
      <c r="A14036"/>
      <c r="B14036"/>
      <c r="C14036"/>
      <c r="D14036"/>
      <c r="E14036"/>
      <c r="F14036"/>
      <c r="G14036"/>
      <c r="H14036"/>
      <c r="I14036"/>
      <c r="J14036"/>
      <c r="K14036"/>
    </row>
    <row r="14037" spans="1:11" ht="15">
      <c r="A14037"/>
      <c r="B14037"/>
      <c r="C14037"/>
      <c r="D14037"/>
      <c r="E14037"/>
      <c r="F14037"/>
      <c r="G14037"/>
      <c r="H14037"/>
      <c r="I14037"/>
      <c r="J14037"/>
      <c r="K14037"/>
    </row>
    <row r="14038" spans="1:11" ht="15">
      <c r="A14038"/>
      <c r="B14038"/>
      <c r="C14038"/>
      <c r="D14038"/>
      <c r="E14038"/>
      <c r="F14038"/>
      <c r="G14038"/>
      <c r="H14038"/>
      <c r="I14038"/>
      <c r="J14038"/>
      <c r="K14038"/>
    </row>
    <row r="14039" spans="1:11" ht="15">
      <c r="A14039"/>
      <c r="B14039"/>
      <c r="C14039"/>
      <c r="D14039"/>
      <c r="E14039"/>
      <c r="F14039"/>
      <c r="G14039"/>
      <c r="H14039"/>
      <c r="I14039"/>
      <c r="J14039"/>
      <c r="K14039"/>
    </row>
    <row r="14040" spans="1:11" ht="15">
      <c r="A14040"/>
      <c r="B14040"/>
      <c r="C14040"/>
      <c r="D14040"/>
      <c r="E14040"/>
      <c r="F14040"/>
      <c r="G14040"/>
      <c r="H14040"/>
      <c r="I14040"/>
      <c r="J14040"/>
      <c r="K14040"/>
    </row>
    <row r="14041" spans="1:11" ht="15">
      <c r="A14041"/>
      <c r="B14041"/>
      <c r="C14041"/>
      <c r="D14041"/>
      <c r="E14041"/>
      <c r="F14041"/>
      <c r="G14041"/>
      <c r="H14041"/>
      <c r="I14041"/>
      <c r="J14041"/>
      <c r="K14041"/>
    </row>
    <row r="14042" spans="1:11" ht="15">
      <c r="A14042"/>
      <c r="B14042"/>
      <c r="C14042"/>
      <c r="D14042"/>
      <c r="E14042"/>
      <c r="F14042"/>
      <c r="G14042"/>
      <c r="H14042"/>
      <c r="I14042"/>
      <c r="J14042"/>
      <c r="K14042"/>
    </row>
    <row r="14043" spans="1:11" ht="15">
      <c r="A14043"/>
      <c r="B14043"/>
      <c r="C14043"/>
      <c r="D14043"/>
      <c r="E14043"/>
      <c r="F14043"/>
      <c r="G14043"/>
      <c r="H14043"/>
      <c r="I14043"/>
      <c r="J14043"/>
      <c r="K14043"/>
    </row>
    <row r="14044" spans="1:11" ht="15">
      <c r="A14044"/>
      <c r="B14044"/>
      <c r="C14044"/>
      <c r="D14044"/>
      <c r="E14044"/>
      <c r="F14044"/>
      <c r="G14044"/>
      <c r="H14044"/>
      <c r="I14044"/>
      <c r="J14044"/>
      <c r="K14044"/>
    </row>
    <row r="14045" spans="1:11" ht="15">
      <c r="A14045"/>
      <c r="B14045"/>
      <c r="C14045"/>
      <c r="D14045"/>
      <c r="E14045"/>
      <c r="F14045"/>
      <c r="G14045"/>
      <c r="H14045"/>
      <c r="I14045"/>
      <c r="J14045"/>
      <c r="K14045"/>
    </row>
    <row r="14046" spans="1:11" ht="15">
      <c r="A14046"/>
      <c r="B14046"/>
      <c r="C14046"/>
      <c r="D14046"/>
      <c r="E14046"/>
      <c r="F14046"/>
      <c r="G14046"/>
      <c r="H14046"/>
      <c r="I14046"/>
      <c r="J14046"/>
      <c r="K14046"/>
    </row>
    <row r="14047" spans="1:11" ht="15">
      <c r="A14047"/>
      <c r="B14047"/>
      <c r="C14047"/>
      <c r="D14047"/>
      <c r="E14047"/>
      <c r="F14047"/>
      <c r="G14047"/>
      <c r="H14047"/>
      <c r="I14047"/>
      <c r="J14047"/>
      <c r="K14047"/>
    </row>
    <row r="14048" spans="1:11" ht="15">
      <c r="A14048"/>
      <c r="B14048"/>
      <c r="C14048"/>
      <c r="D14048"/>
      <c r="E14048"/>
      <c r="F14048"/>
      <c r="G14048"/>
      <c r="H14048"/>
      <c r="I14048"/>
      <c r="J14048"/>
      <c r="K14048"/>
    </row>
    <row r="14049" spans="1:11" ht="15">
      <c r="A14049"/>
      <c r="B14049"/>
      <c r="C14049"/>
      <c r="D14049"/>
      <c r="E14049"/>
      <c r="F14049"/>
      <c r="G14049"/>
      <c r="H14049"/>
      <c r="I14049"/>
      <c r="J14049"/>
      <c r="K14049"/>
    </row>
    <row r="14050" spans="1:11" ht="15">
      <c r="A14050"/>
      <c r="B14050"/>
      <c r="C14050"/>
      <c r="D14050"/>
      <c r="E14050"/>
      <c r="F14050"/>
      <c r="G14050"/>
      <c r="H14050"/>
      <c r="I14050"/>
      <c r="J14050"/>
      <c r="K14050"/>
    </row>
    <row r="14051" spans="1:11" ht="15">
      <c r="A14051"/>
      <c r="B14051"/>
      <c r="C14051"/>
      <c r="D14051"/>
      <c r="E14051"/>
      <c r="F14051"/>
      <c r="G14051"/>
      <c r="H14051"/>
      <c r="I14051"/>
      <c r="J14051"/>
      <c r="K14051"/>
    </row>
    <row r="14052" spans="1:11" ht="15">
      <c r="A14052"/>
      <c r="B14052"/>
      <c r="C14052"/>
      <c r="D14052"/>
      <c r="E14052"/>
      <c r="F14052"/>
      <c r="G14052"/>
      <c r="H14052"/>
      <c r="I14052"/>
      <c r="J14052"/>
      <c r="K14052"/>
    </row>
    <row r="14053" spans="1:11" ht="15">
      <c r="A14053"/>
      <c r="B14053"/>
      <c r="C14053"/>
      <c r="D14053"/>
      <c r="E14053"/>
      <c r="F14053"/>
      <c r="G14053"/>
      <c r="H14053"/>
      <c r="I14053"/>
      <c r="J14053"/>
      <c r="K14053"/>
    </row>
    <row r="14054" spans="1:11" ht="15">
      <c r="A14054"/>
      <c r="B14054"/>
      <c r="C14054"/>
      <c r="D14054"/>
      <c r="E14054"/>
      <c r="F14054"/>
      <c r="G14054"/>
      <c r="H14054"/>
      <c r="I14054"/>
      <c r="J14054"/>
      <c r="K14054"/>
    </row>
    <row r="14055" spans="1:11" ht="15">
      <c r="A14055"/>
      <c r="B14055"/>
      <c r="C14055"/>
      <c r="D14055"/>
      <c r="E14055"/>
      <c r="F14055"/>
      <c r="G14055"/>
      <c r="H14055"/>
      <c r="I14055"/>
      <c r="J14055"/>
      <c r="K14055"/>
    </row>
    <row r="14056" spans="1:11" ht="15">
      <c r="A14056"/>
      <c r="B14056"/>
      <c r="C14056"/>
      <c r="D14056"/>
      <c r="E14056"/>
      <c r="F14056"/>
      <c r="G14056"/>
      <c r="H14056"/>
      <c r="I14056"/>
      <c r="J14056"/>
      <c r="K14056"/>
    </row>
    <row r="14057" spans="1:11" ht="15">
      <c r="A14057"/>
      <c r="B14057"/>
      <c r="C14057"/>
      <c r="D14057"/>
      <c r="E14057"/>
      <c r="F14057"/>
      <c r="G14057"/>
      <c r="H14057"/>
      <c r="I14057"/>
      <c r="J14057"/>
      <c r="K14057"/>
    </row>
    <row r="14058" spans="1:11" ht="15">
      <c r="A14058"/>
      <c r="B14058"/>
      <c r="C14058"/>
      <c r="D14058"/>
      <c r="E14058"/>
      <c r="F14058"/>
      <c r="G14058"/>
      <c r="H14058"/>
      <c r="I14058"/>
      <c r="J14058"/>
      <c r="K14058"/>
    </row>
    <row r="14059" spans="1:11" ht="15">
      <c r="A14059"/>
      <c r="B14059"/>
      <c r="C14059"/>
      <c r="D14059"/>
      <c r="E14059"/>
      <c r="F14059"/>
      <c r="G14059"/>
      <c r="H14059"/>
      <c r="I14059"/>
      <c r="J14059"/>
      <c r="K14059"/>
    </row>
    <row r="14060" spans="1:11" ht="15">
      <c r="A14060"/>
      <c r="B14060"/>
      <c r="C14060"/>
      <c r="D14060"/>
      <c r="E14060"/>
      <c r="F14060"/>
      <c r="G14060"/>
      <c r="H14060"/>
      <c r="I14060"/>
      <c r="J14060"/>
      <c r="K14060"/>
    </row>
    <row r="14061" spans="1:11" ht="15">
      <c r="A14061"/>
      <c r="B14061"/>
      <c r="C14061"/>
      <c r="D14061"/>
      <c r="E14061"/>
      <c r="F14061"/>
      <c r="G14061"/>
      <c r="H14061"/>
      <c r="I14061"/>
      <c r="J14061"/>
      <c r="K14061"/>
    </row>
    <row r="14062" spans="1:11" ht="15">
      <c r="A14062"/>
      <c r="B14062"/>
      <c r="C14062"/>
      <c r="D14062"/>
      <c r="E14062"/>
      <c r="F14062"/>
      <c r="G14062"/>
      <c r="H14062"/>
      <c r="I14062"/>
      <c r="J14062"/>
      <c r="K14062"/>
    </row>
    <row r="14063" spans="1:11" ht="15">
      <c r="A14063"/>
      <c r="B14063"/>
      <c r="C14063"/>
      <c r="D14063"/>
      <c r="E14063"/>
      <c r="F14063"/>
      <c r="G14063"/>
      <c r="H14063"/>
      <c r="I14063"/>
      <c r="J14063"/>
      <c r="K14063"/>
    </row>
    <row r="14064" spans="1:11" ht="15">
      <c r="A14064"/>
      <c r="B14064"/>
      <c r="C14064"/>
      <c r="D14064"/>
      <c r="E14064"/>
      <c r="F14064"/>
      <c r="G14064"/>
      <c r="H14064"/>
      <c r="I14064"/>
      <c r="J14064"/>
      <c r="K14064"/>
    </row>
    <row r="14065" spans="1:11" ht="15">
      <c r="A14065"/>
      <c r="B14065"/>
      <c r="C14065"/>
      <c r="D14065"/>
      <c r="E14065"/>
      <c r="F14065"/>
      <c r="G14065"/>
      <c r="H14065"/>
      <c r="I14065"/>
      <c r="J14065"/>
      <c r="K14065"/>
    </row>
    <row r="14066" spans="1:11" ht="15">
      <c r="A14066"/>
      <c r="B14066"/>
      <c r="C14066"/>
      <c r="D14066"/>
      <c r="E14066"/>
      <c r="F14066"/>
      <c r="G14066"/>
      <c r="H14066"/>
      <c r="I14066"/>
      <c r="J14066"/>
      <c r="K14066"/>
    </row>
    <row r="14067" spans="1:11" ht="15">
      <c r="A14067"/>
      <c r="B14067"/>
      <c r="C14067"/>
      <c r="D14067"/>
      <c r="E14067"/>
      <c r="F14067"/>
      <c r="G14067"/>
      <c r="H14067"/>
      <c r="I14067"/>
      <c r="J14067"/>
      <c r="K14067"/>
    </row>
    <row r="14068" spans="1:11" ht="15">
      <c r="A14068"/>
      <c r="B14068"/>
      <c r="C14068"/>
      <c r="D14068"/>
      <c r="E14068"/>
      <c r="F14068"/>
      <c r="G14068"/>
      <c r="H14068"/>
      <c r="I14068"/>
      <c r="J14068"/>
      <c r="K14068"/>
    </row>
    <row r="14069" spans="1:11" ht="15">
      <c r="A14069"/>
      <c r="B14069"/>
      <c r="C14069"/>
      <c r="D14069"/>
      <c r="E14069"/>
      <c r="F14069"/>
      <c r="G14069"/>
      <c r="H14069"/>
      <c r="I14069"/>
      <c r="J14069"/>
      <c r="K14069"/>
    </row>
    <row r="14070" spans="1:11" ht="15">
      <c r="A14070"/>
      <c r="B14070"/>
      <c r="C14070"/>
      <c r="D14070"/>
      <c r="E14070"/>
      <c r="F14070"/>
      <c r="G14070"/>
      <c r="H14070"/>
      <c r="I14070"/>
      <c r="J14070"/>
      <c r="K14070"/>
    </row>
    <row r="14071" spans="1:11" ht="15">
      <c r="A14071"/>
      <c r="B14071"/>
      <c r="C14071"/>
      <c r="D14071"/>
      <c r="E14071"/>
      <c r="F14071"/>
      <c r="G14071"/>
      <c r="H14071"/>
      <c r="I14071"/>
      <c r="J14071"/>
      <c r="K14071"/>
    </row>
    <row r="14072" spans="1:11" ht="15">
      <c r="A14072"/>
      <c r="B14072"/>
      <c r="C14072"/>
      <c r="D14072"/>
      <c r="E14072"/>
      <c r="F14072"/>
      <c r="G14072"/>
      <c r="H14072"/>
      <c r="I14072"/>
      <c r="J14072"/>
      <c r="K14072"/>
    </row>
    <row r="14073" spans="1:11" ht="15">
      <c r="A14073"/>
      <c r="B14073"/>
      <c r="C14073"/>
      <c r="D14073"/>
      <c r="E14073"/>
      <c r="F14073"/>
      <c r="G14073"/>
      <c r="H14073"/>
      <c r="I14073"/>
      <c r="J14073"/>
      <c r="K14073"/>
    </row>
    <row r="14074" spans="1:11" ht="15">
      <c r="A14074"/>
      <c r="B14074"/>
      <c r="C14074"/>
      <c r="D14074"/>
      <c r="E14074"/>
      <c r="F14074"/>
      <c r="G14074"/>
      <c r="H14074"/>
      <c r="I14074"/>
      <c r="J14074"/>
      <c r="K14074"/>
    </row>
    <row r="14075" spans="1:11" ht="15">
      <c r="A14075"/>
      <c r="B14075"/>
      <c r="C14075"/>
      <c r="D14075"/>
      <c r="E14075"/>
      <c r="F14075"/>
      <c r="G14075"/>
      <c r="H14075"/>
      <c r="I14075"/>
      <c r="J14075"/>
      <c r="K14075"/>
    </row>
    <row r="14076" spans="1:11" ht="15">
      <c r="A14076"/>
      <c r="B14076"/>
      <c r="C14076"/>
      <c r="D14076"/>
      <c r="E14076"/>
      <c r="F14076"/>
      <c r="G14076"/>
      <c r="H14076"/>
      <c r="I14076"/>
      <c r="J14076"/>
      <c r="K14076"/>
    </row>
    <row r="14077" spans="1:11" ht="15">
      <c r="A14077"/>
      <c r="B14077"/>
      <c r="C14077"/>
      <c r="D14077"/>
      <c r="E14077"/>
      <c r="F14077"/>
      <c r="G14077"/>
      <c r="H14077"/>
      <c r="I14077"/>
      <c r="J14077"/>
      <c r="K14077"/>
    </row>
    <row r="14078" spans="1:11" ht="15">
      <c r="A14078"/>
      <c r="B14078"/>
      <c r="C14078"/>
      <c r="D14078"/>
      <c r="E14078"/>
      <c r="F14078"/>
      <c r="G14078"/>
      <c r="H14078"/>
      <c r="I14078"/>
      <c r="J14078"/>
      <c r="K14078"/>
    </row>
    <row r="14079" spans="1:11" ht="15">
      <c r="A14079"/>
      <c r="B14079"/>
      <c r="C14079"/>
      <c r="D14079"/>
      <c r="E14079"/>
      <c r="F14079"/>
      <c r="G14079"/>
      <c r="H14079"/>
      <c r="I14079"/>
      <c r="J14079"/>
      <c r="K14079"/>
    </row>
    <row r="14080" spans="1:11" ht="15">
      <c r="A14080"/>
      <c r="B14080"/>
      <c r="C14080"/>
      <c r="D14080"/>
      <c r="E14080"/>
      <c r="F14080"/>
      <c r="G14080"/>
      <c r="H14080"/>
      <c r="I14080"/>
      <c r="J14080"/>
      <c r="K14080"/>
    </row>
    <row r="14081" spans="1:11" ht="15">
      <c r="A14081"/>
      <c r="B14081"/>
      <c r="C14081"/>
      <c r="D14081"/>
      <c r="E14081"/>
      <c r="F14081"/>
      <c r="G14081"/>
      <c r="H14081"/>
      <c r="I14081"/>
      <c r="J14081"/>
      <c r="K14081"/>
    </row>
    <row r="14082" spans="1:11" ht="15">
      <c r="A14082"/>
      <c r="B14082"/>
      <c r="C14082"/>
      <c r="D14082"/>
      <c r="E14082"/>
      <c r="F14082"/>
      <c r="G14082"/>
      <c r="H14082"/>
      <c r="I14082"/>
      <c r="J14082"/>
      <c r="K14082"/>
    </row>
    <row r="14083" spans="1:11" ht="15">
      <c r="A14083"/>
      <c r="B14083"/>
      <c r="C14083"/>
      <c r="D14083"/>
      <c r="E14083"/>
      <c r="F14083"/>
      <c r="G14083"/>
      <c r="H14083"/>
      <c r="I14083"/>
      <c r="J14083"/>
      <c r="K14083"/>
    </row>
    <row r="14084" spans="1:11" ht="15">
      <c r="A14084"/>
      <c r="B14084"/>
      <c r="C14084"/>
      <c r="D14084"/>
      <c r="E14084"/>
      <c r="F14084"/>
      <c r="G14084"/>
      <c r="H14084"/>
      <c r="I14084"/>
      <c r="J14084"/>
      <c r="K14084"/>
    </row>
    <row r="14085" spans="1:11" ht="15">
      <c r="A14085"/>
      <c r="B14085"/>
      <c r="C14085"/>
      <c r="D14085"/>
      <c r="E14085"/>
      <c r="F14085"/>
      <c r="G14085"/>
      <c r="H14085"/>
      <c r="I14085"/>
      <c r="J14085"/>
      <c r="K14085"/>
    </row>
    <row r="14086" spans="1:11" ht="15">
      <c r="A14086"/>
      <c r="B14086"/>
      <c r="C14086"/>
      <c r="D14086"/>
      <c r="E14086"/>
      <c r="F14086"/>
      <c r="G14086"/>
      <c r="H14086"/>
      <c r="I14086"/>
      <c r="J14086"/>
      <c r="K14086"/>
    </row>
    <row r="14087" spans="1:11" ht="15">
      <c r="A14087"/>
      <c r="B14087"/>
      <c r="C14087"/>
      <c r="D14087"/>
      <c r="E14087"/>
      <c r="F14087"/>
      <c r="G14087"/>
      <c r="H14087"/>
      <c r="I14087"/>
      <c r="J14087"/>
      <c r="K14087"/>
    </row>
    <row r="14088" spans="1:11" ht="15">
      <c r="A14088"/>
      <c r="B14088"/>
      <c r="C14088"/>
      <c r="D14088"/>
      <c r="E14088"/>
      <c r="F14088"/>
      <c r="G14088"/>
      <c r="H14088"/>
      <c r="I14088"/>
      <c r="J14088"/>
      <c r="K14088"/>
    </row>
    <row r="14089" spans="1:11" ht="15">
      <c r="A14089"/>
      <c r="B14089"/>
      <c r="C14089"/>
      <c r="D14089"/>
      <c r="E14089"/>
      <c r="F14089"/>
      <c r="G14089"/>
      <c r="H14089"/>
      <c r="I14089"/>
      <c r="J14089"/>
      <c r="K14089"/>
    </row>
    <row r="14090" spans="1:11" ht="15">
      <c r="A14090"/>
      <c r="B14090"/>
      <c r="C14090"/>
      <c r="D14090"/>
      <c r="E14090"/>
      <c r="F14090"/>
      <c r="G14090"/>
      <c r="H14090"/>
      <c r="I14090"/>
      <c r="J14090"/>
      <c r="K14090"/>
    </row>
    <row r="14091" spans="1:11" ht="15">
      <c r="A14091"/>
      <c r="B14091"/>
      <c r="C14091"/>
      <c r="D14091"/>
      <c r="E14091"/>
      <c r="F14091"/>
      <c r="G14091"/>
      <c r="H14091"/>
      <c r="I14091"/>
      <c r="J14091"/>
      <c r="K14091"/>
    </row>
    <row r="14092" spans="1:11" ht="15">
      <c r="A14092"/>
      <c r="B14092"/>
      <c r="C14092"/>
      <c r="D14092"/>
      <c r="E14092"/>
      <c r="F14092"/>
      <c r="G14092"/>
      <c r="H14092"/>
      <c r="I14092"/>
      <c r="J14092"/>
      <c r="K14092"/>
    </row>
    <row r="14093" spans="1:11" ht="15">
      <c r="A14093"/>
      <c r="B14093"/>
      <c r="C14093"/>
      <c r="D14093"/>
      <c r="E14093"/>
      <c r="F14093"/>
      <c r="G14093"/>
      <c r="H14093"/>
      <c r="I14093"/>
      <c r="J14093"/>
      <c r="K14093"/>
    </row>
    <row r="14094" spans="1:11" ht="15">
      <c r="A14094"/>
      <c r="B14094"/>
      <c r="C14094"/>
      <c r="D14094"/>
      <c r="E14094"/>
      <c r="F14094"/>
      <c r="G14094"/>
      <c r="H14094"/>
      <c r="I14094"/>
      <c r="J14094"/>
      <c r="K14094"/>
    </row>
    <row r="14095" spans="1:11" ht="15">
      <c r="A14095"/>
      <c r="B14095"/>
      <c r="C14095"/>
      <c r="D14095"/>
      <c r="E14095"/>
      <c r="F14095"/>
      <c r="G14095"/>
      <c r="H14095"/>
      <c r="I14095"/>
      <c r="J14095"/>
      <c r="K14095"/>
    </row>
    <row r="14096" spans="1:11" ht="15">
      <c r="A14096"/>
      <c r="B14096"/>
      <c r="C14096"/>
      <c r="D14096"/>
      <c r="E14096"/>
      <c r="F14096"/>
      <c r="G14096"/>
      <c r="H14096"/>
      <c r="I14096"/>
      <c r="J14096"/>
      <c r="K14096"/>
    </row>
    <row r="14097" spans="1:11" ht="15">
      <c r="A14097"/>
      <c r="B14097"/>
      <c r="C14097"/>
      <c r="D14097"/>
      <c r="E14097"/>
      <c r="F14097"/>
      <c r="G14097"/>
      <c r="H14097"/>
      <c r="I14097"/>
      <c r="J14097"/>
      <c r="K14097"/>
    </row>
    <row r="14098" spans="1:11" ht="15">
      <c r="A14098"/>
      <c r="B14098"/>
      <c r="C14098"/>
      <c r="D14098"/>
      <c r="E14098"/>
      <c r="F14098"/>
      <c r="G14098"/>
      <c r="H14098"/>
      <c r="I14098"/>
      <c r="J14098"/>
      <c r="K14098"/>
    </row>
    <row r="14099" spans="1:11" ht="15">
      <c r="A14099"/>
      <c r="B14099"/>
      <c r="C14099"/>
      <c r="D14099"/>
      <c r="E14099"/>
      <c r="F14099"/>
      <c r="G14099"/>
      <c r="H14099"/>
      <c r="I14099"/>
      <c r="J14099"/>
      <c r="K14099"/>
    </row>
    <row r="14100" spans="1:11" ht="15">
      <c r="A14100"/>
      <c r="B14100"/>
      <c r="C14100"/>
      <c r="D14100"/>
      <c r="E14100"/>
      <c r="F14100"/>
      <c r="G14100"/>
      <c r="H14100"/>
      <c r="I14100"/>
      <c r="J14100"/>
      <c r="K14100"/>
    </row>
    <row r="14101" spans="1:11" ht="15">
      <c r="A14101"/>
      <c r="B14101"/>
      <c r="C14101"/>
      <c r="D14101"/>
      <c r="E14101"/>
      <c r="F14101"/>
      <c r="G14101"/>
      <c r="H14101"/>
      <c r="I14101"/>
      <c r="J14101"/>
      <c r="K14101"/>
    </row>
    <row r="14102" spans="1:11" ht="15">
      <c r="A14102"/>
      <c r="B14102"/>
      <c r="C14102"/>
      <c r="D14102"/>
      <c r="E14102"/>
      <c r="F14102"/>
      <c r="G14102"/>
      <c r="H14102"/>
      <c r="I14102"/>
      <c r="J14102"/>
      <c r="K14102"/>
    </row>
    <row r="14103" spans="1:11" ht="15">
      <c r="A14103"/>
      <c r="B14103"/>
      <c r="C14103"/>
      <c r="D14103"/>
      <c r="E14103"/>
      <c r="F14103"/>
      <c r="G14103"/>
      <c r="H14103"/>
      <c r="I14103"/>
      <c r="J14103"/>
      <c r="K14103"/>
    </row>
    <row r="14104" spans="1:11" ht="15">
      <c r="A14104"/>
      <c r="B14104"/>
      <c r="C14104"/>
      <c r="D14104"/>
      <c r="E14104"/>
      <c r="F14104"/>
      <c r="G14104"/>
      <c r="H14104"/>
      <c r="I14104"/>
      <c r="J14104"/>
      <c r="K14104"/>
    </row>
    <row r="14105" spans="1:11" ht="15">
      <c r="A14105"/>
      <c r="B14105"/>
      <c r="C14105"/>
      <c r="D14105"/>
      <c r="E14105"/>
      <c r="F14105"/>
      <c r="G14105"/>
      <c r="H14105"/>
      <c r="I14105"/>
      <c r="J14105"/>
      <c r="K14105"/>
    </row>
    <row r="14106" spans="1:11" ht="15">
      <c r="A14106"/>
      <c r="B14106"/>
      <c r="C14106"/>
      <c r="D14106"/>
      <c r="E14106"/>
      <c r="F14106"/>
      <c r="G14106"/>
      <c r="H14106"/>
      <c r="I14106"/>
      <c r="J14106"/>
      <c r="K14106"/>
    </row>
    <row r="14107" spans="1:11" ht="15">
      <c r="A14107"/>
      <c r="B14107"/>
      <c r="C14107"/>
      <c r="D14107"/>
      <c r="E14107"/>
      <c r="F14107"/>
      <c r="G14107"/>
      <c r="H14107"/>
      <c r="I14107"/>
      <c r="J14107"/>
      <c r="K14107"/>
    </row>
    <row r="14108" spans="1:11" ht="15">
      <c r="A14108"/>
      <c r="B14108"/>
      <c r="C14108"/>
      <c r="D14108"/>
      <c r="E14108"/>
      <c r="F14108"/>
      <c r="G14108"/>
      <c r="H14108"/>
      <c r="I14108"/>
      <c r="J14108"/>
      <c r="K14108"/>
    </row>
    <row r="14109" spans="1:11" ht="15">
      <c r="A14109"/>
      <c r="B14109"/>
      <c r="C14109"/>
      <c r="D14109"/>
      <c r="E14109"/>
      <c r="F14109"/>
      <c r="G14109"/>
      <c r="H14109"/>
      <c r="I14109"/>
      <c r="J14109"/>
      <c r="K14109"/>
    </row>
    <row r="14110" spans="1:11" ht="15">
      <c r="A14110"/>
      <c r="B14110"/>
      <c r="C14110"/>
      <c r="D14110"/>
      <c r="E14110"/>
      <c r="F14110"/>
      <c r="G14110"/>
      <c r="H14110"/>
      <c r="I14110"/>
      <c r="J14110"/>
      <c r="K14110"/>
    </row>
    <row r="14111" spans="1:11" ht="15">
      <c r="A14111"/>
      <c r="B14111"/>
      <c r="C14111"/>
      <c r="D14111"/>
      <c r="E14111"/>
      <c r="F14111"/>
      <c r="G14111"/>
      <c r="H14111"/>
      <c r="I14111"/>
      <c r="J14111"/>
      <c r="K14111"/>
    </row>
    <row r="14112" spans="1:11" ht="15">
      <c r="A14112"/>
      <c r="B14112"/>
      <c r="C14112"/>
      <c r="D14112"/>
      <c r="E14112"/>
      <c r="F14112"/>
      <c r="G14112"/>
      <c r="H14112"/>
      <c r="I14112"/>
      <c r="J14112"/>
      <c r="K14112"/>
    </row>
    <row r="14113" spans="1:11" ht="15">
      <c r="A14113"/>
      <c r="B14113"/>
      <c r="C14113"/>
      <c r="D14113"/>
      <c r="E14113"/>
      <c r="F14113"/>
      <c r="G14113"/>
      <c r="H14113"/>
      <c r="I14113"/>
      <c r="J14113"/>
      <c r="K14113"/>
    </row>
    <row r="14114" spans="1:11" ht="15">
      <c r="A14114"/>
      <c r="B14114"/>
      <c r="C14114"/>
      <c r="D14114"/>
      <c r="E14114"/>
      <c r="F14114"/>
      <c r="G14114"/>
      <c r="H14114"/>
      <c r="I14114"/>
      <c r="J14114"/>
      <c r="K14114"/>
    </row>
    <row r="14115" spans="1:11" ht="15">
      <c r="A14115"/>
      <c r="B14115"/>
      <c r="C14115"/>
      <c r="D14115"/>
      <c r="E14115"/>
      <c r="F14115"/>
      <c r="G14115"/>
      <c r="H14115"/>
      <c r="I14115"/>
      <c r="J14115"/>
      <c r="K14115"/>
    </row>
    <row r="14116" spans="1:11" ht="15">
      <c r="A14116"/>
      <c r="B14116"/>
      <c r="C14116"/>
      <c r="D14116"/>
      <c r="E14116"/>
      <c r="F14116"/>
      <c r="G14116"/>
      <c r="H14116"/>
      <c r="I14116"/>
      <c r="J14116"/>
      <c r="K14116"/>
    </row>
    <row r="14117" spans="1:11" ht="15">
      <c r="A14117"/>
      <c r="B14117"/>
      <c r="C14117"/>
      <c r="D14117"/>
      <c r="E14117"/>
      <c r="F14117"/>
      <c r="G14117"/>
      <c r="H14117"/>
      <c r="I14117"/>
      <c r="J14117"/>
      <c r="K14117"/>
    </row>
    <row r="14118" spans="1:11" ht="15">
      <c r="A14118"/>
      <c r="B14118"/>
      <c r="C14118"/>
      <c r="D14118"/>
      <c r="E14118"/>
      <c r="F14118"/>
      <c r="G14118"/>
      <c r="H14118"/>
      <c r="I14118"/>
      <c r="J14118"/>
      <c r="K14118"/>
    </row>
    <row r="14119" spans="1:11" ht="15">
      <c r="A14119"/>
      <c r="B14119"/>
      <c r="C14119"/>
      <c r="D14119"/>
      <c r="E14119"/>
      <c r="F14119"/>
      <c r="G14119"/>
      <c r="H14119"/>
      <c r="I14119"/>
      <c r="J14119"/>
      <c r="K14119"/>
    </row>
    <row r="14120" spans="1:11" ht="15">
      <c r="A14120"/>
      <c r="B14120"/>
      <c r="C14120"/>
      <c r="D14120"/>
      <c r="E14120"/>
      <c r="F14120"/>
      <c r="G14120"/>
      <c r="H14120"/>
      <c r="I14120"/>
      <c r="J14120"/>
      <c r="K14120"/>
    </row>
    <row r="14121" spans="1:11" ht="15">
      <c r="A14121"/>
      <c r="B14121"/>
      <c r="C14121"/>
      <c r="D14121"/>
      <c r="E14121"/>
      <c r="F14121"/>
      <c r="G14121"/>
      <c r="H14121"/>
      <c r="I14121"/>
      <c r="J14121"/>
      <c r="K14121"/>
    </row>
    <row r="14122" spans="1:11" ht="15">
      <c r="A14122"/>
      <c r="B14122"/>
      <c r="C14122"/>
      <c r="D14122"/>
      <c r="E14122"/>
      <c r="F14122"/>
      <c r="G14122"/>
      <c r="H14122"/>
      <c r="I14122"/>
      <c r="J14122"/>
      <c r="K14122"/>
    </row>
    <row r="14123" spans="1:11" ht="15">
      <c r="A14123"/>
      <c r="B14123"/>
      <c r="C14123"/>
      <c r="D14123"/>
      <c r="E14123"/>
      <c r="F14123"/>
      <c r="G14123"/>
      <c r="H14123"/>
      <c r="I14123"/>
      <c r="J14123"/>
      <c r="K14123"/>
    </row>
    <row r="14124" spans="1:11" ht="15">
      <c r="A14124"/>
      <c r="B14124"/>
      <c r="C14124"/>
      <c r="D14124"/>
      <c r="E14124"/>
      <c r="F14124"/>
      <c r="G14124"/>
      <c r="H14124"/>
      <c r="I14124"/>
      <c r="J14124"/>
      <c r="K14124"/>
    </row>
    <row r="14125" spans="1:11" ht="15">
      <c r="A14125"/>
      <c r="B14125"/>
      <c r="C14125"/>
      <c r="D14125"/>
      <c r="E14125"/>
      <c r="F14125"/>
      <c r="G14125"/>
      <c r="H14125"/>
      <c r="I14125"/>
      <c r="J14125"/>
      <c r="K14125"/>
    </row>
    <row r="14126" spans="1:11" ht="15">
      <c r="A14126"/>
      <c r="B14126"/>
      <c r="C14126"/>
      <c r="D14126"/>
      <c r="E14126"/>
      <c r="F14126"/>
      <c r="G14126"/>
      <c r="H14126"/>
      <c r="I14126"/>
      <c r="J14126"/>
      <c r="K14126"/>
    </row>
    <row r="14127" spans="1:11" ht="15">
      <c r="A14127"/>
      <c r="B14127"/>
      <c r="C14127"/>
      <c r="D14127"/>
      <c r="E14127"/>
      <c r="F14127"/>
      <c r="G14127"/>
      <c r="H14127"/>
      <c r="I14127"/>
      <c r="J14127"/>
      <c r="K14127"/>
    </row>
    <row r="14128" spans="1:11" ht="15">
      <c r="A14128"/>
      <c r="B14128"/>
      <c r="C14128"/>
      <c r="D14128"/>
      <c r="E14128"/>
      <c r="F14128"/>
      <c r="G14128"/>
      <c r="H14128"/>
      <c r="I14128"/>
      <c r="J14128"/>
      <c r="K14128"/>
    </row>
    <row r="14129" spans="1:11" ht="15">
      <c r="A14129"/>
      <c r="B14129"/>
      <c r="C14129"/>
      <c r="D14129"/>
      <c r="E14129"/>
      <c r="F14129"/>
      <c r="G14129"/>
      <c r="H14129"/>
      <c r="I14129"/>
      <c r="J14129"/>
      <c r="K14129"/>
    </row>
    <row r="14130" spans="1:11" ht="15">
      <c r="A14130"/>
      <c r="B14130"/>
      <c r="C14130"/>
      <c r="D14130"/>
      <c r="E14130"/>
      <c r="F14130"/>
      <c r="G14130"/>
      <c r="H14130"/>
      <c r="I14130"/>
      <c r="J14130"/>
      <c r="K14130"/>
    </row>
    <row r="14131" spans="1:11" ht="15">
      <c r="A14131"/>
      <c r="B14131"/>
      <c r="C14131"/>
      <c r="D14131"/>
      <c r="E14131"/>
      <c r="F14131"/>
      <c r="G14131"/>
      <c r="H14131"/>
      <c r="I14131"/>
      <c r="J14131"/>
      <c r="K14131"/>
    </row>
    <row r="14132" spans="1:11" ht="15">
      <c r="A14132"/>
      <c r="B14132"/>
      <c r="C14132"/>
      <c r="D14132"/>
      <c r="E14132"/>
      <c r="F14132"/>
      <c r="G14132"/>
      <c r="H14132"/>
      <c r="I14132"/>
      <c r="J14132"/>
      <c r="K14132"/>
    </row>
    <row r="14133" spans="1:11" ht="15">
      <c r="A14133"/>
      <c r="B14133"/>
      <c r="C14133"/>
      <c r="D14133"/>
      <c r="E14133"/>
      <c r="F14133"/>
      <c r="G14133"/>
      <c r="H14133"/>
      <c r="I14133"/>
      <c r="J14133"/>
      <c r="K14133"/>
    </row>
    <row r="14134" spans="1:11" ht="15">
      <c r="A14134"/>
      <c r="B14134"/>
      <c r="C14134"/>
      <c r="D14134"/>
      <c r="E14134"/>
      <c r="F14134"/>
      <c r="G14134"/>
      <c r="H14134"/>
      <c r="I14134"/>
      <c r="J14134"/>
      <c r="K14134"/>
    </row>
    <row r="14135" spans="1:11" ht="15">
      <c r="A14135"/>
      <c r="B14135"/>
      <c r="C14135"/>
      <c r="D14135"/>
      <c r="E14135"/>
      <c r="F14135"/>
      <c r="G14135"/>
      <c r="H14135"/>
      <c r="I14135"/>
      <c r="J14135"/>
      <c r="K14135"/>
    </row>
    <row r="14136" spans="1:11" ht="15">
      <c r="A14136"/>
      <c r="B14136"/>
      <c r="C14136"/>
      <c r="D14136"/>
      <c r="E14136"/>
      <c r="F14136"/>
      <c r="G14136"/>
      <c r="H14136"/>
      <c r="I14136"/>
      <c r="J14136"/>
      <c r="K14136"/>
    </row>
    <row r="14137" spans="1:11" ht="15">
      <c r="A14137"/>
      <c r="B14137"/>
      <c r="C14137"/>
      <c r="D14137"/>
      <c r="E14137"/>
      <c r="F14137"/>
      <c r="G14137"/>
      <c r="H14137"/>
      <c r="I14137"/>
      <c r="J14137"/>
      <c r="K14137"/>
    </row>
    <row r="14138" spans="1:11" ht="15">
      <c r="A14138"/>
      <c r="B14138"/>
      <c r="C14138"/>
      <c r="D14138"/>
      <c r="E14138"/>
      <c r="F14138"/>
      <c r="G14138"/>
      <c r="H14138"/>
      <c r="I14138"/>
      <c r="J14138"/>
      <c r="K14138"/>
    </row>
    <row r="14139" spans="1:11" ht="15">
      <c r="A14139"/>
      <c r="B14139"/>
      <c r="C14139"/>
      <c r="D14139"/>
      <c r="E14139"/>
      <c r="F14139"/>
      <c r="G14139"/>
      <c r="H14139"/>
      <c r="I14139"/>
      <c r="J14139"/>
      <c r="K14139"/>
    </row>
    <row r="14140" spans="1:11" ht="15">
      <c r="A14140"/>
      <c r="B14140"/>
      <c r="C14140"/>
      <c r="D14140"/>
      <c r="E14140"/>
      <c r="F14140"/>
      <c r="G14140"/>
      <c r="H14140"/>
      <c r="I14140"/>
      <c r="J14140"/>
      <c r="K14140"/>
    </row>
    <row r="14141" spans="1:11" ht="15">
      <c r="A14141"/>
      <c r="B14141"/>
      <c r="C14141"/>
      <c r="D14141"/>
      <c r="E14141"/>
      <c r="F14141"/>
      <c r="G14141"/>
      <c r="H14141"/>
      <c r="I14141"/>
      <c r="J14141"/>
      <c r="K14141"/>
    </row>
    <row r="14142" spans="1:11" ht="15">
      <c r="A14142"/>
      <c r="B14142"/>
      <c r="C14142"/>
      <c r="D14142"/>
      <c r="E14142"/>
      <c r="F14142"/>
      <c r="G14142"/>
      <c r="H14142"/>
      <c r="I14142"/>
      <c r="J14142"/>
      <c r="K14142"/>
    </row>
    <row r="14143" spans="1:11" ht="15">
      <c r="A14143"/>
      <c r="B14143"/>
      <c r="C14143"/>
      <c r="D14143"/>
      <c r="E14143"/>
      <c r="F14143"/>
      <c r="G14143"/>
      <c r="H14143"/>
      <c r="I14143"/>
      <c r="J14143"/>
      <c r="K14143"/>
    </row>
    <row r="14144" spans="1:11" ht="15">
      <c r="A14144"/>
      <c r="B14144"/>
      <c r="C14144"/>
      <c r="D14144"/>
      <c r="E14144"/>
      <c r="F14144"/>
      <c r="G14144"/>
      <c r="H14144"/>
      <c r="I14144"/>
      <c r="J14144"/>
      <c r="K14144"/>
    </row>
    <row r="14145" spans="1:11" ht="15">
      <c r="A14145"/>
      <c r="B14145"/>
      <c r="C14145"/>
      <c r="D14145"/>
      <c r="E14145"/>
      <c r="F14145"/>
      <c r="G14145"/>
      <c r="H14145"/>
      <c r="I14145"/>
      <c r="J14145"/>
      <c r="K14145"/>
    </row>
    <row r="14146" spans="1:11" ht="15">
      <c r="A14146"/>
      <c r="B14146"/>
      <c r="C14146"/>
      <c r="D14146"/>
      <c r="E14146"/>
      <c r="F14146"/>
      <c r="G14146"/>
      <c r="H14146"/>
      <c r="I14146"/>
      <c r="J14146"/>
      <c r="K14146"/>
    </row>
    <row r="14147" spans="1:11" ht="15">
      <c r="A14147"/>
      <c r="B14147"/>
      <c r="C14147"/>
      <c r="D14147"/>
      <c r="E14147"/>
      <c r="F14147"/>
      <c r="G14147"/>
      <c r="H14147"/>
      <c r="I14147"/>
      <c r="J14147"/>
      <c r="K14147"/>
    </row>
    <row r="14148" spans="1:11" ht="15">
      <c r="A14148"/>
      <c r="B14148"/>
      <c r="C14148"/>
      <c r="D14148"/>
      <c r="E14148"/>
      <c r="F14148"/>
      <c r="G14148"/>
      <c r="H14148"/>
      <c r="I14148"/>
      <c r="J14148"/>
      <c r="K14148"/>
    </row>
    <row r="14149" spans="1:11" ht="15">
      <c r="A14149"/>
      <c r="B14149"/>
      <c r="C14149"/>
      <c r="D14149"/>
      <c r="E14149"/>
      <c r="F14149"/>
      <c r="G14149"/>
      <c r="H14149"/>
      <c r="I14149"/>
      <c r="J14149"/>
      <c r="K14149"/>
    </row>
    <row r="14150" spans="1:11" ht="15">
      <c r="A14150"/>
      <c r="B14150"/>
      <c r="C14150"/>
      <c r="D14150"/>
      <c r="E14150"/>
      <c r="F14150"/>
      <c r="G14150"/>
      <c r="H14150"/>
      <c r="I14150"/>
      <c r="J14150"/>
      <c r="K14150"/>
    </row>
    <row r="14151" spans="1:11" ht="15">
      <c r="A14151"/>
      <c r="B14151"/>
      <c r="C14151"/>
      <c r="D14151"/>
      <c r="E14151"/>
      <c r="F14151"/>
      <c r="G14151"/>
      <c r="H14151"/>
      <c r="I14151"/>
      <c r="J14151"/>
      <c r="K14151"/>
    </row>
    <row r="14152" spans="1:11" ht="15">
      <c r="A14152"/>
      <c r="B14152"/>
      <c r="C14152"/>
      <c r="D14152"/>
      <c r="E14152"/>
      <c r="F14152"/>
      <c r="G14152"/>
      <c r="H14152"/>
      <c r="I14152"/>
      <c r="J14152"/>
      <c r="K14152"/>
    </row>
    <row r="14153" spans="1:11" ht="15">
      <c r="A14153"/>
      <c r="B14153"/>
      <c r="C14153"/>
      <c r="D14153"/>
      <c r="E14153"/>
      <c r="F14153"/>
      <c r="G14153"/>
      <c r="H14153"/>
      <c r="I14153"/>
      <c r="J14153"/>
      <c r="K14153"/>
    </row>
    <row r="14154" spans="1:11" ht="15">
      <c r="A14154"/>
      <c r="B14154"/>
      <c r="C14154"/>
      <c r="D14154"/>
      <c r="E14154"/>
      <c r="F14154"/>
      <c r="G14154"/>
      <c r="H14154"/>
      <c r="I14154"/>
      <c r="J14154"/>
      <c r="K14154"/>
    </row>
    <row r="14155" spans="1:11" ht="15">
      <c r="A14155"/>
      <c r="B14155"/>
      <c r="C14155"/>
      <c r="D14155"/>
      <c r="E14155"/>
      <c r="F14155"/>
      <c r="G14155"/>
      <c r="H14155"/>
      <c r="I14155"/>
      <c r="J14155"/>
      <c r="K14155"/>
    </row>
    <row r="14156" spans="1:11" ht="15">
      <c r="A14156"/>
      <c r="B14156"/>
      <c r="C14156"/>
      <c r="D14156"/>
      <c r="E14156"/>
      <c r="F14156"/>
      <c r="G14156"/>
      <c r="H14156"/>
      <c r="I14156"/>
      <c r="J14156"/>
      <c r="K14156"/>
    </row>
    <row r="14157" spans="1:11" ht="15">
      <c r="A14157"/>
      <c r="B14157"/>
      <c r="C14157"/>
      <c r="D14157"/>
      <c r="E14157"/>
      <c r="F14157"/>
      <c r="G14157"/>
      <c r="H14157"/>
      <c r="I14157"/>
      <c r="J14157"/>
      <c r="K14157"/>
    </row>
    <row r="14158" spans="1:11" ht="15">
      <c r="A14158"/>
      <c r="B14158"/>
      <c r="C14158"/>
      <c r="D14158"/>
      <c r="E14158"/>
      <c r="F14158"/>
      <c r="G14158"/>
      <c r="H14158"/>
      <c r="I14158"/>
      <c r="J14158"/>
      <c r="K14158"/>
    </row>
    <row r="14159" spans="1:11" ht="15">
      <c r="A14159"/>
      <c r="B14159"/>
      <c r="C14159"/>
      <c r="D14159"/>
      <c r="E14159"/>
      <c r="F14159"/>
      <c r="G14159"/>
      <c r="H14159"/>
      <c r="I14159"/>
      <c r="J14159"/>
      <c r="K14159"/>
    </row>
    <row r="14160" spans="1:11" ht="15">
      <c r="A14160"/>
      <c r="B14160"/>
      <c r="C14160"/>
      <c r="D14160"/>
      <c r="E14160"/>
      <c r="F14160"/>
      <c r="G14160"/>
      <c r="H14160"/>
      <c r="I14160"/>
      <c r="J14160"/>
      <c r="K14160"/>
    </row>
    <row r="14161" spans="1:11" ht="15">
      <c r="A14161"/>
      <c r="B14161"/>
      <c r="C14161"/>
      <c r="D14161"/>
      <c r="E14161"/>
      <c r="F14161"/>
      <c r="G14161"/>
      <c r="H14161"/>
      <c r="I14161"/>
      <c r="J14161"/>
      <c r="K14161"/>
    </row>
    <row r="14162" spans="1:11" ht="15">
      <c r="A14162"/>
      <c r="B14162"/>
      <c r="C14162"/>
      <c r="D14162"/>
      <c r="E14162"/>
      <c r="F14162"/>
      <c r="G14162"/>
      <c r="H14162"/>
      <c r="I14162"/>
      <c r="J14162"/>
      <c r="K14162"/>
    </row>
    <row r="14163" spans="1:11" ht="15">
      <c r="A14163"/>
      <c r="B14163"/>
      <c r="C14163"/>
      <c r="D14163"/>
      <c r="E14163"/>
      <c r="F14163"/>
      <c r="G14163"/>
      <c r="H14163"/>
      <c r="I14163"/>
      <c r="J14163"/>
      <c r="K14163"/>
    </row>
    <row r="14164" spans="1:11" ht="15">
      <c r="A14164"/>
      <c r="B14164"/>
      <c r="C14164"/>
      <c r="D14164"/>
      <c r="E14164"/>
      <c r="F14164"/>
      <c r="G14164"/>
      <c r="H14164"/>
      <c r="I14164"/>
      <c r="J14164"/>
      <c r="K14164"/>
    </row>
    <row r="14165" spans="1:11" ht="15">
      <c r="A14165"/>
      <c r="B14165"/>
      <c r="C14165"/>
      <c r="D14165"/>
      <c r="E14165"/>
      <c r="F14165"/>
      <c r="G14165"/>
      <c r="H14165"/>
      <c r="I14165"/>
      <c r="J14165"/>
      <c r="K14165"/>
    </row>
    <row r="14166" spans="1:11" ht="15">
      <c r="A14166"/>
      <c r="B14166"/>
      <c r="C14166"/>
      <c r="D14166"/>
      <c r="E14166"/>
      <c r="F14166"/>
      <c r="G14166"/>
      <c r="H14166"/>
      <c r="I14166"/>
      <c r="J14166"/>
      <c r="K14166"/>
    </row>
    <row r="14167" spans="1:11" ht="15">
      <c r="A14167"/>
      <c r="B14167"/>
      <c r="C14167"/>
      <c r="D14167"/>
      <c r="E14167"/>
      <c r="F14167"/>
      <c r="G14167"/>
      <c r="H14167"/>
      <c r="I14167"/>
      <c r="J14167"/>
      <c r="K14167"/>
    </row>
    <row r="14168" spans="1:11" ht="15">
      <c r="A14168"/>
      <c r="B14168"/>
      <c r="C14168"/>
      <c r="D14168"/>
      <c r="E14168"/>
      <c r="F14168"/>
      <c r="G14168"/>
      <c r="H14168"/>
      <c r="I14168"/>
      <c r="J14168"/>
      <c r="K14168"/>
    </row>
    <row r="14169" spans="1:11" ht="15">
      <c r="A14169"/>
      <c r="B14169"/>
      <c r="C14169"/>
      <c r="D14169"/>
      <c r="E14169"/>
      <c r="F14169"/>
      <c r="G14169"/>
      <c r="H14169"/>
      <c r="I14169"/>
      <c r="J14169"/>
      <c r="K14169"/>
    </row>
    <row r="14170" spans="1:11" ht="15">
      <c r="A14170"/>
      <c r="B14170"/>
      <c r="C14170"/>
      <c r="D14170"/>
      <c r="E14170"/>
      <c r="F14170"/>
      <c r="G14170"/>
      <c r="H14170"/>
      <c r="I14170"/>
      <c r="J14170"/>
      <c r="K14170"/>
    </row>
    <row r="14171" spans="1:11" ht="15">
      <c r="A14171"/>
      <c r="B14171"/>
      <c r="C14171"/>
      <c r="D14171"/>
      <c r="E14171"/>
      <c r="F14171"/>
      <c r="G14171"/>
      <c r="H14171"/>
      <c r="I14171"/>
      <c r="J14171"/>
      <c r="K14171"/>
    </row>
    <row r="14172" spans="1:11" ht="15">
      <c r="A14172"/>
      <c r="B14172"/>
      <c r="C14172"/>
      <c r="D14172"/>
      <c r="E14172"/>
      <c r="F14172"/>
      <c r="G14172"/>
      <c r="H14172"/>
      <c r="I14172"/>
      <c r="J14172"/>
      <c r="K14172"/>
    </row>
    <row r="14173" spans="1:11" ht="15">
      <c r="A14173"/>
      <c r="B14173"/>
      <c r="C14173"/>
      <c r="D14173"/>
      <c r="E14173"/>
      <c r="F14173"/>
      <c r="G14173"/>
      <c r="H14173"/>
      <c r="I14173"/>
      <c r="J14173"/>
      <c r="K14173"/>
    </row>
    <row r="14174" spans="1:11" ht="15">
      <c r="A14174"/>
      <c r="B14174"/>
      <c r="C14174"/>
      <c r="D14174"/>
      <c r="E14174"/>
      <c r="F14174"/>
      <c r="G14174"/>
      <c r="H14174"/>
      <c r="I14174"/>
      <c r="J14174"/>
      <c r="K14174"/>
    </row>
    <row r="14175" spans="1:11" ht="15">
      <c r="A14175"/>
      <c r="B14175"/>
      <c r="C14175"/>
      <c r="D14175"/>
      <c r="E14175"/>
      <c r="F14175"/>
      <c r="G14175"/>
      <c r="H14175"/>
      <c r="I14175"/>
      <c r="J14175"/>
      <c r="K14175"/>
    </row>
    <row r="14176" spans="1:11" ht="15">
      <c r="A14176"/>
      <c r="B14176"/>
      <c r="C14176"/>
      <c r="D14176"/>
      <c r="E14176"/>
      <c r="F14176"/>
      <c r="G14176"/>
      <c r="H14176"/>
      <c r="I14176"/>
      <c r="J14176"/>
      <c r="K14176"/>
    </row>
    <row r="14177" spans="1:11" ht="15">
      <c r="A14177"/>
      <c r="B14177"/>
      <c r="C14177"/>
      <c r="D14177"/>
      <c r="E14177"/>
      <c r="F14177"/>
      <c r="G14177"/>
      <c r="H14177"/>
      <c r="I14177"/>
      <c r="J14177"/>
      <c r="K14177"/>
    </row>
    <row r="14178" spans="1:11" ht="15">
      <c r="A14178"/>
      <c r="B14178"/>
      <c r="C14178"/>
      <c r="D14178"/>
      <c r="E14178"/>
      <c r="F14178"/>
      <c r="G14178"/>
      <c r="H14178"/>
      <c r="I14178"/>
      <c r="J14178"/>
      <c r="K14178"/>
    </row>
    <row r="14179" spans="1:11" ht="15">
      <c r="A14179"/>
      <c r="B14179"/>
      <c r="C14179"/>
      <c r="D14179"/>
      <c r="E14179"/>
      <c r="F14179"/>
      <c r="G14179"/>
      <c r="H14179"/>
      <c r="I14179"/>
      <c r="J14179"/>
      <c r="K14179"/>
    </row>
    <row r="14180" spans="1:11" ht="15">
      <c r="A14180"/>
      <c r="B14180"/>
      <c r="C14180"/>
      <c r="D14180"/>
      <c r="E14180"/>
      <c r="F14180"/>
      <c r="G14180"/>
      <c r="H14180"/>
      <c r="I14180"/>
      <c r="J14180"/>
      <c r="K14180"/>
    </row>
    <row r="14181" spans="1:11" ht="15">
      <c r="A14181"/>
      <c r="B14181"/>
      <c r="C14181"/>
      <c r="D14181"/>
      <c r="E14181"/>
      <c r="F14181"/>
      <c r="G14181"/>
      <c r="H14181"/>
      <c r="I14181"/>
      <c r="J14181"/>
      <c r="K14181"/>
    </row>
    <row r="14182" spans="1:11" ht="15">
      <c r="A14182"/>
      <c r="B14182"/>
      <c r="C14182"/>
      <c r="D14182"/>
      <c r="E14182"/>
      <c r="F14182"/>
      <c r="G14182"/>
      <c r="H14182"/>
      <c r="I14182"/>
      <c r="J14182"/>
      <c r="K14182"/>
    </row>
    <row r="14183" spans="1:11" ht="15">
      <c r="A14183"/>
      <c r="B14183"/>
      <c r="C14183"/>
      <c r="D14183"/>
      <c r="E14183"/>
      <c r="F14183"/>
      <c r="G14183"/>
      <c r="H14183"/>
      <c r="I14183"/>
      <c r="J14183"/>
      <c r="K14183"/>
    </row>
    <row r="14184" spans="1:11" ht="15">
      <c r="A14184"/>
      <c r="B14184"/>
      <c r="C14184"/>
      <c r="D14184"/>
      <c r="E14184"/>
      <c r="F14184"/>
      <c r="G14184"/>
      <c r="H14184"/>
      <c r="I14184"/>
      <c r="J14184"/>
      <c r="K14184"/>
    </row>
    <row r="14185" spans="1:11" ht="15">
      <c r="A14185"/>
      <c r="B14185"/>
      <c r="C14185"/>
      <c r="D14185"/>
      <c r="E14185"/>
      <c r="F14185"/>
      <c r="G14185"/>
      <c r="H14185"/>
      <c r="I14185"/>
      <c r="J14185"/>
      <c r="K14185"/>
    </row>
    <row r="14186" spans="1:11" ht="15">
      <c r="A14186"/>
      <c r="B14186"/>
      <c r="C14186"/>
      <c r="D14186"/>
      <c r="E14186"/>
      <c r="F14186"/>
      <c r="G14186"/>
      <c r="H14186"/>
      <c r="I14186"/>
      <c r="J14186"/>
      <c r="K14186"/>
    </row>
    <row r="14187" spans="1:11" ht="15">
      <c r="A14187"/>
      <c r="B14187"/>
      <c r="C14187"/>
      <c r="D14187"/>
      <c r="E14187"/>
      <c r="F14187"/>
      <c r="G14187"/>
      <c r="H14187"/>
      <c r="I14187"/>
      <c r="J14187"/>
      <c r="K14187"/>
    </row>
    <row r="14188" spans="1:11" ht="15">
      <c r="A14188"/>
      <c r="B14188"/>
      <c r="C14188"/>
      <c r="D14188"/>
      <c r="E14188"/>
      <c r="F14188"/>
      <c r="G14188"/>
      <c r="H14188"/>
      <c r="I14188"/>
      <c r="J14188"/>
      <c r="K14188"/>
    </row>
    <row r="14189" spans="1:11" ht="15">
      <c r="A14189"/>
      <c r="B14189"/>
      <c r="C14189"/>
      <c r="D14189"/>
      <c r="E14189"/>
      <c r="F14189"/>
      <c r="G14189"/>
      <c r="H14189"/>
      <c r="I14189"/>
      <c r="J14189"/>
      <c r="K14189"/>
    </row>
    <row r="14190" spans="1:11" ht="15">
      <c r="A14190"/>
      <c r="B14190"/>
      <c r="C14190"/>
      <c r="D14190"/>
      <c r="E14190"/>
      <c r="F14190"/>
      <c r="G14190"/>
      <c r="H14190"/>
      <c r="I14190"/>
      <c r="J14190"/>
      <c r="K14190"/>
    </row>
    <row r="14191" spans="1:11" ht="15">
      <c r="A14191"/>
      <c r="B14191"/>
      <c r="C14191"/>
      <c r="D14191"/>
      <c r="E14191"/>
      <c r="F14191"/>
      <c r="G14191"/>
      <c r="H14191"/>
      <c r="I14191"/>
      <c r="J14191"/>
      <c r="K14191"/>
    </row>
    <row r="14192" spans="1:11" ht="15">
      <c r="A14192"/>
      <c r="B14192"/>
      <c r="C14192"/>
      <c r="D14192"/>
      <c r="E14192"/>
      <c r="F14192"/>
      <c r="G14192"/>
      <c r="H14192"/>
      <c r="I14192"/>
      <c r="J14192"/>
      <c r="K14192"/>
    </row>
    <row r="14193" spans="1:11" ht="15">
      <c r="A14193"/>
      <c r="B14193"/>
      <c r="C14193"/>
      <c r="D14193"/>
      <c r="E14193"/>
      <c r="F14193"/>
      <c r="G14193"/>
      <c r="H14193"/>
      <c r="I14193"/>
      <c r="J14193"/>
      <c r="K14193"/>
    </row>
    <row r="14194" spans="1:11" ht="15">
      <c r="A14194"/>
      <c r="B14194"/>
      <c r="C14194"/>
      <c r="D14194"/>
      <c r="E14194"/>
      <c r="F14194"/>
      <c r="G14194"/>
      <c r="H14194"/>
      <c r="I14194"/>
      <c r="J14194"/>
      <c r="K14194"/>
    </row>
    <row r="14195" spans="1:11" ht="15">
      <c r="A14195"/>
      <c r="B14195"/>
      <c r="C14195"/>
      <c r="D14195"/>
      <c r="E14195"/>
      <c r="F14195"/>
      <c r="G14195"/>
      <c r="H14195"/>
      <c r="I14195"/>
      <c r="J14195"/>
      <c r="K14195"/>
    </row>
    <row r="14196" spans="1:11" ht="15">
      <c r="A14196"/>
      <c r="B14196"/>
      <c r="C14196"/>
      <c r="D14196"/>
      <c r="E14196"/>
      <c r="F14196"/>
      <c r="G14196"/>
      <c r="H14196"/>
      <c r="I14196"/>
      <c r="J14196"/>
      <c r="K14196"/>
    </row>
    <row r="14197" spans="1:11" ht="15">
      <c r="A14197"/>
      <c r="B14197"/>
      <c r="C14197"/>
      <c r="D14197"/>
      <c r="E14197"/>
      <c r="F14197"/>
      <c r="G14197"/>
      <c r="H14197"/>
      <c r="I14197"/>
      <c r="J14197"/>
      <c r="K14197"/>
    </row>
    <row r="14198" spans="1:11" ht="15">
      <c r="A14198"/>
      <c r="B14198"/>
      <c r="C14198"/>
      <c r="D14198"/>
      <c r="E14198"/>
      <c r="F14198"/>
      <c r="G14198"/>
      <c r="H14198"/>
      <c r="I14198"/>
      <c r="J14198"/>
      <c r="K14198"/>
    </row>
    <row r="14199" spans="1:11" ht="15">
      <c r="A14199"/>
      <c r="B14199"/>
      <c r="C14199"/>
      <c r="D14199"/>
      <c r="E14199"/>
      <c r="F14199"/>
      <c r="G14199"/>
      <c r="H14199"/>
      <c r="I14199"/>
      <c r="J14199"/>
      <c r="K14199"/>
    </row>
    <row r="14200" spans="1:11" ht="15">
      <c r="A14200"/>
      <c r="B14200"/>
      <c r="C14200"/>
      <c r="D14200"/>
      <c r="E14200"/>
      <c r="F14200"/>
      <c r="G14200"/>
      <c r="H14200"/>
      <c r="I14200"/>
      <c r="J14200"/>
      <c r="K14200"/>
    </row>
    <row r="14201" spans="1:11" ht="15">
      <c r="A14201"/>
      <c r="B14201"/>
      <c r="C14201"/>
      <c r="D14201"/>
      <c r="E14201"/>
      <c r="F14201"/>
      <c r="G14201"/>
      <c r="H14201"/>
      <c r="I14201"/>
      <c r="J14201"/>
      <c r="K14201"/>
    </row>
    <row r="14202" spans="1:11" ht="15">
      <c r="A14202"/>
      <c r="B14202"/>
      <c r="C14202"/>
      <c r="D14202"/>
      <c r="E14202"/>
      <c r="F14202"/>
      <c r="G14202"/>
      <c r="H14202"/>
      <c r="I14202"/>
      <c r="J14202"/>
      <c r="K14202"/>
    </row>
    <row r="14203" spans="1:11" ht="15">
      <c r="A14203"/>
      <c r="B14203"/>
      <c r="C14203"/>
      <c r="D14203"/>
      <c r="E14203"/>
      <c r="F14203"/>
      <c r="G14203"/>
      <c r="H14203"/>
      <c r="I14203"/>
      <c r="J14203"/>
      <c r="K14203"/>
    </row>
    <row r="14204" spans="1:11" ht="15">
      <c r="A14204"/>
      <c r="B14204"/>
      <c r="C14204"/>
      <c r="D14204"/>
      <c r="E14204"/>
      <c r="F14204"/>
      <c r="G14204"/>
      <c r="H14204"/>
      <c r="I14204"/>
      <c r="J14204"/>
      <c r="K14204"/>
    </row>
    <row r="14205" spans="1:11" ht="15">
      <c r="A14205"/>
      <c r="B14205"/>
      <c r="C14205"/>
      <c r="D14205"/>
      <c r="E14205"/>
      <c r="F14205"/>
      <c r="G14205"/>
      <c r="H14205"/>
      <c r="I14205"/>
      <c r="J14205"/>
      <c r="K14205"/>
    </row>
    <row r="14206" spans="1:11" ht="15">
      <c r="A14206"/>
      <c r="B14206"/>
      <c r="C14206"/>
      <c r="D14206"/>
      <c r="E14206"/>
      <c r="F14206"/>
      <c r="G14206"/>
      <c r="H14206"/>
      <c r="I14206"/>
      <c r="J14206"/>
      <c r="K14206"/>
    </row>
    <row r="14207" spans="1:11" ht="15">
      <c r="A14207"/>
      <c r="B14207"/>
      <c r="C14207"/>
      <c r="D14207"/>
      <c r="E14207"/>
      <c r="F14207"/>
      <c r="G14207"/>
      <c r="H14207"/>
      <c r="I14207"/>
      <c r="J14207"/>
      <c r="K14207"/>
    </row>
    <row r="14208" spans="1:11" ht="15">
      <c r="A14208"/>
      <c r="B14208"/>
      <c r="C14208"/>
      <c r="D14208"/>
      <c r="E14208"/>
      <c r="F14208"/>
      <c r="G14208"/>
      <c r="H14208"/>
      <c r="I14208"/>
      <c r="J14208"/>
      <c r="K14208"/>
    </row>
    <row r="14209" spans="1:11" ht="15">
      <c r="A14209"/>
      <c r="B14209"/>
      <c r="C14209"/>
      <c r="D14209"/>
      <c r="E14209"/>
      <c r="F14209"/>
      <c r="G14209"/>
      <c r="H14209"/>
      <c r="I14209"/>
      <c r="J14209"/>
      <c r="K14209"/>
    </row>
    <row r="14210" spans="1:11" ht="15">
      <c r="A14210"/>
      <c r="B14210"/>
      <c r="C14210"/>
      <c r="D14210"/>
      <c r="E14210"/>
      <c r="F14210"/>
      <c r="G14210"/>
      <c r="H14210"/>
      <c r="I14210"/>
      <c r="J14210"/>
      <c r="K14210"/>
    </row>
    <row r="14211" spans="1:11" ht="15">
      <c r="A14211"/>
      <c r="B14211"/>
      <c r="C14211"/>
      <c r="D14211"/>
      <c r="E14211"/>
      <c r="F14211"/>
      <c r="G14211"/>
      <c r="H14211"/>
      <c r="I14211"/>
      <c r="J14211"/>
      <c r="K14211"/>
    </row>
    <row r="14212" spans="1:11" ht="15">
      <c r="A14212"/>
      <c r="B14212"/>
      <c r="C14212"/>
      <c r="D14212"/>
      <c r="E14212"/>
      <c r="F14212"/>
      <c r="G14212"/>
      <c r="H14212"/>
      <c r="I14212"/>
      <c r="J14212"/>
      <c r="K14212"/>
    </row>
    <row r="14213" spans="1:11" ht="15">
      <c r="A14213"/>
      <c r="B14213"/>
      <c r="C14213"/>
      <c r="D14213"/>
      <c r="E14213"/>
      <c r="F14213"/>
      <c r="G14213"/>
      <c r="H14213"/>
      <c r="I14213"/>
      <c r="J14213"/>
      <c r="K14213"/>
    </row>
    <row r="14214" spans="1:11" ht="15">
      <c r="A14214"/>
      <c r="B14214"/>
      <c r="C14214"/>
      <c r="D14214"/>
      <c r="E14214"/>
      <c r="F14214"/>
      <c r="G14214"/>
      <c r="H14214"/>
      <c r="I14214"/>
      <c r="J14214"/>
      <c r="K14214"/>
    </row>
    <row r="14215" spans="1:11" ht="15">
      <c r="A14215"/>
      <c r="B14215"/>
      <c r="C14215"/>
      <c r="D14215"/>
      <c r="E14215"/>
      <c r="F14215"/>
      <c r="G14215"/>
      <c r="H14215"/>
      <c r="I14215"/>
      <c r="J14215"/>
      <c r="K14215"/>
    </row>
    <row r="14216" spans="1:11" ht="15">
      <c r="A14216"/>
      <c r="B14216"/>
      <c r="C14216"/>
      <c r="D14216"/>
      <c r="E14216"/>
      <c r="F14216"/>
      <c r="G14216"/>
      <c r="H14216"/>
      <c r="I14216"/>
      <c r="J14216"/>
      <c r="K14216"/>
    </row>
    <row r="14217" spans="1:11" ht="15">
      <c r="A14217"/>
      <c r="B14217"/>
      <c r="C14217"/>
      <c r="D14217"/>
      <c r="E14217"/>
      <c r="F14217"/>
      <c r="G14217"/>
      <c r="H14217"/>
      <c r="I14217"/>
      <c r="J14217"/>
      <c r="K14217"/>
    </row>
    <row r="14218" spans="1:11" ht="15">
      <c r="A14218"/>
      <c r="B14218"/>
      <c r="C14218"/>
      <c r="D14218"/>
      <c r="E14218"/>
      <c r="F14218"/>
      <c r="G14218"/>
      <c r="H14218"/>
      <c r="I14218"/>
      <c r="J14218"/>
      <c r="K14218"/>
    </row>
    <row r="14219" spans="1:11" ht="15">
      <c r="A14219"/>
      <c r="B14219"/>
      <c r="C14219"/>
      <c r="D14219"/>
      <c r="E14219"/>
      <c r="F14219"/>
      <c r="G14219"/>
      <c r="H14219"/>
      <c r="I14219"/>
      <c r="J14219"/>
      <c r="K14219"/>
    </row>
    <row r="14220" spans="1:11" ht="15">
      <c r="A14220"/>
      <c r="B14220"/>
      <c r="C14220"/>
      <c r="D14220"/>
      <c r="E14220"/>
      <c r="F14220"/>
      <c r="G14220"/>
      <c r="H14220"/>
      <c r="I14220"/>
      <c r="J14220"/>
      <c r="K14220"/>
    </row>
    <row r="14221" spans="1:11" ht="15">
      <c r="A14221"/>
      <c r="B14221"/>
      <c r="C14221"/>
      <c r="D14221"/>
      <c r="E14221"/>
      <c r="F14221"/>
      <c r="G14221"/>
      <c r="H14221"/>
      <c r="I14221"/>
      <c r="J14221"/>
      <c r="K14221"/>
    </row>
    <row r="14222" spans="1:11" ht="15">
      <c r="A14222"/>
      <c r="B14222"/>
      <c r="C14222"/>
      <c r="D14222"/>
      <c r="E14222"/>
      <c r="F14222"/>
      <c r="G14222"/>
      <c r="H14222"/>
      <c r="I14222"/>
      <c r="J14222"/>
      <c r="K14222"/>
    </row>
    <row r="14223" spans="1:11" ht="15">
      <c r="A14223"/>
      <c r="B14223"/>
      <c r="C14223"/>
      <c r="D14223"/>
      <c r="E14223"/>
      <c r="F14223"/>
      <c r="G14223"/>
      <c r="H14223"/>
      <c r="I14223"/>
      <c r="J14223"/>
      <c r="K14223"/>
    </row>
    <row r="14224" spans="1:11" ht="15">
      <c r="A14224"/>
      <c r="B14224"/>
      <c r="C14224"/>
      <c r="D14224"/>
      <c r="E14224"/>
      <c r="F14224"/>
      <c r="G14224"/>
      <c r="H14224"/>
      <c r="I14224"/>
      <c r="J14224"/>
      <c r="K14224"/>
    </row>
    <row r="14225" spans="1:11" ht="15">
      <c r="A14225"/>
      <c r="B14225"/>
      <c r="C14225"/>
      <c r="D14225"/>
      <c r="E14225"/>
      <c r="F14225"/>
      <c r="G14225"/>
      <c r="H14225"/>
      <c r="I14225"/>
      <c r="J14225"/>
      <c r="K14225"/>
    </row>
    <row r="14226" spans="1:11" ht="15">
      <c r="A14226"/>
      <c r="B14226"/>
      <c r="C14226"/>
      <c r="D14226"/>
      <c r="E14226"/>
      <c r="F14226"/>
      <c r="G14226"/>
      <c r="H14226"/>
      <c r="I14226"/>
      <c r="J14226"/>
      <c r="K14226"/>
    </row>
    <row r="14227" spans="1:11" ht="15">
      <c r="A14227"/>
      <c r="B14227"/>
      <c r="C14227"/>
      <c r="D14227"/>
      <c r="E14227"/>
      <c r="F14227"/>
      <c r="G14227"/>
      <c r="H14227"/>
      <c r="I14227"/>
      <c r="J14227"/>
      <c r="K14227"/>
    </row>
    <row r="14228" spans="1:11" ht="15">
      <c r="A14228"/>
      <c r="B14228"/>
      <c r="C14228"/>
      <c r="D14228"/>
      <c r="E14228"/>
      <c r="F14228"/>
      <c r="G14228"/>
      <c r="H14228"/>
      <c r="I14228"/>
      <c r="J14228"/>
      <c r="K14228"/>
    </row>
    <row r="14229" spans="1:11" ht="15">
      <c r="A14229"/>
      <c r="B14229"/>
      <c r="C14229"/>
      <c r="D14229"/>
      <c r="E14229"/>
      <c r="F14229"/>
      <c r="G14229"/>
      <c r="H14229"/>
      <c r="I14229"/>
      <c r="J14229"/>
      <c r="K14229"/>
    </row>
    <row r="14230" spans="1:11" ht="15">
      <c r="A14230"/>
      <c r="B14230"/>
      <c r="C14230"/>
      <c r="D14230"/>
      <c r="E14230"/>
      <c r="F14230"/>
      <c r="G14230"/>
      <c r="H14230"/>
      <c r="I14230"/>
      <c r="J14230"/>
      <c r="K14230"/>
    </row>
    <row r="14231" spans="1:11" ht="15">
      <c r="A14231"/>
      <c r="B14231"/>
      <c r="C14231"/>
      <c r="D14231"/>
      <c r="E14231"/>
      <c r="F14231"/>
      <c r="G14231"/>
      <c r="H14231"/>
      <c r="I14231"/>
      <c r="J14231"/>
      <c r="K14231"/>
    </row>
    <row r="14232" spans="1:11" ht="15">
      <c r="A14232"/>
      <c r="B14232"/>
      <c r="C14232"/>
      <c r="D14232"/>
      <c r="E14232"/>
      <c r="F14232"/>
      <c r="G14232"/>
      <c r="H14232"/>
      <c r="I14232"/>
      <c r="J14232"/>
      <c r="K14232"/>
    </row>
    <row r="14233" spans="1:11" ht="15">
      <c r="A14233"/>
      <c r="B14233"/>
      <c r="C14233"/>
      <c r="D14233"/>
      <c r="E14233"/>
      <c r="F14233"/>
      <c r="G14233"/>
      <c r="H14233"/>
      <c r="I14233"/>
      <c r="J14233"/>
      <c r="K14233"/>
    </row>
    <row r="14234" spans="1:11" ht="15">
      <c r="A14234"/>
      <c r="B14234"/>
      <c r="C14234"/>
      <c r="D14234"/>
      <c r="E14234"/>
      <c r="F14234"/>
      <c r="G14234"/>
      <c r="H14234"/>
      <c r="I14234"/>
      <c r="J14234"/>
      <c r="K14234"/>
    </row>
    <row r="14235" spans="1:11" ht="15">
      <c r="A14235"/>
      <c r="B14235"/>
      <c r="C14235"/>
      <c r="D14235"/>
      <c r="E14235"/>
      <c r="F14235"/>
      <c r="G14235"/>
      <c r="H14235"/>
      <c r="I14235"/>
      <c r="J14235"/>
      <c r="K14235"/>
    </row>
    <row r="14236" spans="1:11" ht="15">
      <c r="A14236"/>
      <c r="B14236"/>
      <c r="C14236"/>
      <c r="D14236"/>
      <c r="E14236"/>
      <c r="F14236"/>
      <c r="G14236"/>
      <c r="H14236"/>
      <c r="I14236"/>
      <c r="J14236"/>
      <c r="K14236"/>
    </row>
    <row r="14237" spans="1:11" ht="15">
      <c r="A14237"/>
      <c r="B14237"/>
      <c r="C14237"/>
      <c r="D14237"/>
      <c r="E14237"/>
      <c r="F14237"/>
      <c r="G14237"/>
      <c r="H14237"/>
      <c r="I14237"/>
      <c r="J14237"/>
      <c r="K14237"/>
    </row>
    <row r="14238" spans="1:11" ht="15">
      <c r="A14238"/>
      <c r="B14238"/>
      <c r="C14238"/>
      <c r="D14238"/>
      <c r="E14238"/>
      <c r="F14238"/>
      <c r="G14238"/>
      <c r="H14238"/>
      <c r="I14238"/>
      <c r="J14238"/>
      <c r="K14238"/>
    </row>
    <row r="14239" spans="1:11" ht="15">
      <c r="A14239"/>
      <c r="B14239"/>
      <c r="C14239"/>
      <c r="D14239"/>
      <c r="E14239"/>
      <c r="F14239"/>
      <c r="G14239"/>
      <c r="H14239"/>
      <c r="I14239"/>
      <c r="J14239"/>
      <c r="K14239"/>
    </row>
    <row r="14240" spans="1:11" ht="15">
      <c r="A14240"/>
      <c r="B14240"/>
      <c r="C14240"/>
      <c r="D14240"/>
      <c r="E14240"/>
      <c r="F14240"/>
      <c r="G14240"/>
      <c r="H14240"/>
      <c r="I14240"/>
      <c r="J14240"/>
      <c r="K14240"/>
    </row>
    <row r="14241" spans="1:11" ht="15">
      <c r="A14241"/>
      <c r="B14241"/>
      <c r="C14241"/>
      <c r="D14241"/>
      <c r="E14241"/>
      <c r="F14241"/>
      <c r="G14241"/>
      <c r="H14241"/>
      <c r="I14241"/>
      <c r="J14241"/>
      <c r="K14241"/>
    </row>
    <row r="14242" spans="1:11" ht="15">
      <c r="A14242"/>
      <c r="B14242"/>
      <c r="C14242"/>
      <c r="D14242"/>
      <c r="E14242"/>
      <c r="F14242"/>
      <c r="G14242"/>
      <c r="H14242"/>
      <c r="I14242"/>
      <c r="J14242"/>
      <c r="K14242"/>
    </row>
    <row r="14243" spans="1:11" ht="15">
      <c r="A14243"/>
      <c r="B14243"/>
      <c r="C14243"/>
      <c r="D14243"/>
      <c r="E14243"/>
      <c r="F14243"/>
      <c r="G14243"/>
      <c r="H14243"/>
      <c r="I14243"/>
      <c r="J14243"/>
      <c r="K14243"/>
    </row>
    <row r="14244" spans="1:11" ht="15">
      <c r="A14244"/>
      <c r="B14244"/>
      <c r="C14244"/>
      <c r="D14244"/>
      <c r="E14244"/>
      <c r="F14244"/>
      <c r="G14244"/>
      <c r="H14244"/>
      <c r="I14244"/>
      <c r="J14244"/>
      <c r="K14244"/>
    </row>
    <row r="14245" spans="1:11" ht="15">
      <c r="A14245"/>
      <c r="B14245"/>
      <c r="C14245"/>
      <c r="D14245"/>
      <c r="E14245"/>
      <c r="F14245"/>
      <c r="G14245"/>
      <c r="H14245"/>
      <c r="I14245"/>
      <c r="J14245"/>
      <c r="K14245"/>
    </row>
    <row r="14246" spans="1:11" ht="15">
      <c r="A14246"/>
      <c r="B14246"/>
      <c r="C14246"/>
      <c r="D14246"/>
      <c r="E14246"/>
      <c r="F14246"/>
      <c r="G14246"/>
      <c r="H14246"/>
      <c r="I14246"/>
      <c r="J14246"/>
      <c r="K14246"/>
    </row>
    <row r="14247" spans="1:11" ht="15">
      <c r="A14247"/>
      <c r="B14247"/>
      <c r="C14247"/>
      <c r="D14247"/>
      <c r="E14247"/>
      <c r="F14247"/>
      <c r="G14247"/>
      <c r="H14247"/>
      <c r="I14247"/>
      <c r="J14247"/>
      <c r="K14247"/>
    </row>
    <row r="14248" spans="1:11" ht="15">
      <c r="A14248"/>
      <c r="B14248"/>
      <c r="C14248"/>
      <c r="D14248"/>
      <c r="E14248"/>
      <c r="F14248"/>
      <c r="G14248"/>
      <c r="H14248"/>
      <c r="I14248"/>
      <c r="J14248"/>
      <c r="K14248"/>
    </row>
    <row r="14249" spans="1:11" ht="15">
      <c r="A14249"/>
      <c r="B14249"/>
      <c r="C14249"/>
      <c r="D14249"/>
      <c r="E14249"/>
      <c r="F14249"/>
      <c r="G14249"/>
      <c r="H14249"/>
      <c r="I14249"/>
      <c r="J14249"/>
      <c r="K14249"/>
    </row>
    <row r="14250" spans="1:11" ht="15">
      <c r="A14250"/>
      <c r="B14250"/>
      <c r="C14250"/>
      <c r="D14250"/>
      <c r="E14250"/>
      <c r="F14250"/>
      <c r="G14250"/>
      <c r="H14250"/>
      <c r="I14250"/>
      <c r="J14250"/>
      <c r="K14250"/>
    </row>
    <row r="14251" spans="1:11" ht="15">
      <c r="A14251"/>
      <c r="B14251"/>
      <c r="C14251"/>
      <c r="D14251"/>
      <c r="E14251"/>
      <c r="F14251"/>
      <c r="G14251"/>
      <c r="H14251"/>
      <c r="I14251"/>
      <c r="J14251"/>
      <c r="K14251"/>
    </row>
    <row r="14252" spans="1:11" ht="15">
      <c r="A14252"/>
      <c r="B14252"/>
      <c r="C14252"/>
      <c r="D14252"/>
      <c r="E14252"/>
      <c r="F14252"/>
      <c r="G14252"/>
      <c r="H14252"/>
      <c r="I14252"/>
      <c r="J14252"/>
      <c r="K14252"/>
    </row>
    <row r="14253" spans="1:11" ht="15">
      <c r="A14253"/>
      <c r="B14253"/>
      <c r="C14253"/>
      <c r="D14253"/>
      <c r="E14253"/>
      <c r="F14253"/>
      <c r="G14253"/>
      <c r="H14253"/>
      <c r="I14253"/>
      <c r="J14253"/>
      <c r="K14253"/>
    </row>
    <row r="14254" spans="1:11" ht="15">
      <c r="A14254"/>
      <c r="B14254"/>
      <c r="C14254"/>
      <c r="D14254"/>
      <c r="E14254"/>
      <c r="F14254"/>
      <c r="G14254"/>
      <c r="H14254"/>
      <c r="I14254"/>
      <c r="J14254"/>
      <c r="K14254"/>
    </row>
    <row r="14255" spans="1:11" ht="15">
      <c r="A14255"/>
      <c r="B14255"/>
      <c r="C14255"/>
      <c r="D14255"/>
      <c r="E14255"/>
      <c r="F14255"/>
      <c r="G14255"/>
      <c r="H14255"/>
      <c r="I14255"/>
      <c r="J14255"/>
      <c r="K14255"/>
    </row>
    <row r="14256" spans="1:11" ht="15">
      <c r="A14256"/>
      <c r="B14256"/>
      <c r="C14256"/>
      <c r="D14256"/>
      <c r="E14256"/>
      <c r="F14256"/>
      <c r="G14256"/>
      <c r="H14256"/>
      <c r="I14256"/>
      <c r="J14256"/>
      <c r="K14256"/>
    </row>
    <row r="14257" spans="1:11" ht="15">
      <c r="A14257"/>
      <c r="B14257"/>
      <c r="C14257"/>
      <c r="D14257"/>
      <c r="E14257"/>
      <c r="F14257"/>
      <c r="G14257"/>
      <c r="H14257"/>
      <c r="I14257"/>
      <c r="J14257"/>
      <c r="K14257"/>
    </row>
    <row r="14258" spans="1:11" ht="15">
      <c r="A14258"/>
      <c r="B14258"/>
      <c r="C14258"/>
      <c r="D14258"/>
      <c r="E14258"/>
      <c r="F14258"/>
      <c r="G14258"/>
      <c r="H14258"/>
      <c r="I14258"/>
      <c r="J14258"/>
      <c r="K14258"/>
    </row>
    <row r="14259" spans="1:11" ht="15">
      <c r="A14259"/>
      <c r="B14259"/>
      <c r="C14259"/>
      <c r="D14259"/>
      <c r="E14259"/>
      <c r="F14259"/>
      <c r="G14259"/>
      <c r="H14259"/>
      <c r="I14259"/>
      <c r="J14259"/>
      <c r="K14259"/>
    </row>
    <row r="14260" spans="1:11" ht="15">
      <c r="A14260"/>
      <c r="B14260"/>
      <c r="C14260"/>
      <c r="D14260"/>
      <c r="E14260"/>
      <c r="F14260"/>
      <c r="G14260"/>
      <c r="H14260"/>
      <c r="I14260"/>
      <c r="J14260"/>
      <c r="K14260"/>
    </row>
    <row r="14261" spans="1:11" ht="15">
      <c r="A14261"/>
      <c r="B14261"/>
      <c r="C14261"/>
      <c r="D14261"/>
      <c r="E14261"/>
      <c r="F14261"/>
      <c r="G14261"/>
      <c r="H14261"/>
      <c r="I14261"/>
      <c r="J14261"/>
      <c r="K14261"/>
    </row>
    <row r="14262" spans="1:11" ht="15">
      <c r="A14262"/>
      <c r="B14262"/>
      <c r="C14262"/>
      <c r="D14262"/>
      <c r="E14262"/>
      <c r="F14262"/>
      <c r="G14262"/>
      <c r="H14262"/>
      <c r="I14262"/>
      <c r="J14262"/>
      <c r="K14262"/>
    </row>
    <row r="14263" spans="1:11" ht="15">
      <c r="A14263"/>
      <c r="B14263"/>
      <c r="C14263"/>
      <c r="D14263"/>
      <c r="E14263"/>
      <c r="F14263"/>
      <c r="G14263"/>
      <c r="H14263"/>
      <c r="I14263"/>
      <c r="J14263"/>
      <c r="K14263"/>
    </row>
    <row r="14264" spans="1:11" ht="15">
      <c r="A14264"/>
      <c r="B14264"/>
      <c r="C14264"/>
      <c r="D14264"/>
      <c r="E14264"/>
      <c r="F14264"/>
      <c r="G14264"/>
      <c r="H14264"/>
      <c r="I14264"/>
      <c r="J14264"/>
      <c r="K14264"/>
    </row>
    <row r="14265" spans="1:11" ht="15">
      <c r="A14265"/>
      <c r="B14265"/>
      <c r="C14265"/>
      <c r="D14265"/>
      <c r="E14265"/>
      <c r="F14265"/>
      <c r="G14265"/>
      <c r="H14265"/>
      <c r="I14265"/>
      <c r="J14265"/>
      <c r="K14265"/>
    </row>
    <row r="14266" spans="1:11" ht="15">
      <c r="A14266"/>
      <c r="B14266"/>
      <c r="C14266"/>
      <c r="D14266"/>
      <c r="E14266"/>
      <c r="F14266"/>
      <c r="G14266"/>
      <c r="H14266"/>
      <c r="I14266"/>
      <c r="J14266"/>
      <c r="K14266"/>
    </row>
    <row r="14267" spans="1:11" ht="15">
      <c r="A14267"/>
      <c r="B14267"/>
      <c r="C14267"/>
      <c r="D14267"/>
      <c r="E14267"/>
      <c r="F14267"/>
      <c r="G14267"/>
      <c r="H14267"/>
      <c r="I14267"/>
      <c r="J14267"/>
      <c r="K14267"/>
    </row>
    <row r="14268" spans="1:11" ht="15">
      <c r="A14268"/>
      <c r="B14268"/>
      <c r="C14268"/>
      <c r="D14268"/>
      <c r="E14268"/>
      <c r="F14268"/>
      <c r="G14268"/>
      <c r="H14268"/>
      <c r="I14268"/>
      <c r="J14268"/>
      <c r="K14268"/>
    </row>
    <row r="14269" spans="1:11" ht="15">
      <c r="A14269"/>
      <c r="B14269"/>
      <c r="C14269"/>
      <c r="D14269"/>
      <c r="E14269"/>
      <c r="F14269"/>
      <c r="G14269"/>
      <c r="H14269"/>
      <c r="I14269"/>
      <c r="J14269"/>
      <c r="K14269"/>
    </row>
    <row r="14270" spans="1:11" ht="15">
      <c r="A14270"/>
      <c r="B14270"/>
      <c r="C14270"/>
      <c r="D14270"/>
      <c r="E14270"/>
      <c r="F14270"/>
      <c r="G14270"/>
      <c r="H14270"/>
      <c r="I14270"/>
      <c r="J14270"/>
      <c r="K14270"/>
    </row>
    <row r="14271" spans="1:11" ht="15">
      <c r="A14271"/>
      <c r="B14271"/>
      <c r="C14271"/>
      <c r="D14271"/>
      <c r="E14271"/>
      <c r="F14271"/>
      <c r="G14271"/>
      <c r="H14271"/>
      <c r="I14271"/>
      <c r="J14271"/>
      <c r="K14271"/>
    </row>
    <row r="14272" spans="1:11" ht="15">
      <c r="A14272"/>
      <c r="B14272"/>
      <c r="C14272"/>
      <c r="D14272"/>
      <c r="E14272"/>
      <c r="F14272"/>
      <c r="G14272"/>
      <c r="H14272"/>
      <c r="I14272"/>
      <c r="J14272"/>
      <c r="K14272"/>
    </row>
    <row r="14273" spans="1:11" ht="15">
      <c r="A14273"/>
      <c r="B14273"/>
      <c r="C14273"/>
      <c r="D14273"/>
      <c r="E14273"/>
      <c r="F14273"/>
      <c r="G14273"/>
      <c r="H14273"/>
      <c r="I14273"/>
      <c r="J14273"/>
      <c r="K14273"/>
    </row>
    <row r="14274" spans="1:11" ht="15">
      <c r="A14274"/>
      <c r="B14274"/>
      <c r="C14274"/>
      <c r="D14274"/>
      <c r="E14274"/>
      <c r="F14274"/>
      <c r="G14274"/>
      <c r="H14274"/>
      <c r="I14274"/>
      <c r="J14274"/>
      <c r="K14274"/>
    </row>
    <row r="14275" spans="1:11" ht="15">
      <c r="A14275"/>
      <c r="B14275"/>
      <c r="C14275"/>
      <c r="D14275"/>
      <c r="E14275"/>
      <c r="F14275"/>
      <c r="G14275"/>
      <c r="H14275"/>
      <c r="I14275"/>
      <c r="J14275"/>
      <c r="K14275"/>
    </row>
    <row r="14276" spans="1:11" ht="15">
      <c r="A14276"/>
      <c r="B14276"/>
      <c r="C14276"/>
      <c r="D14276"/>
      <c r="E14276"/>
      <c r="F14276"/>
      <c r="G14276"/>
      <c r="H14276"/>
      <c r="I14276"/>
      <c r="J14276"/>
      <c r="K14276"/>
    </row>
    <row r="14277" spans="1:11" ht="15">
      <c r="A14277"/>
      <c r="B14277"/>
      <c r="C14277"/>
      <c r="D14277"/>
      <c r="E14277"/>
      <c r="F14277"/>
      <c r="G14277"/>
      <c r="H14277"/>
      <c r="I14277"/>
      <c r="J14277"/>
      <c r="K14277"/>
    </row>
    <row r="14278" spans="1:11" ht="15">
      <c r="A14278"/>
      <c r="B14278"/>
      <c r="C14278"/>
      <c r="D14278"/>
      <c r="E14278"/>
      <c r="F14278"/>
      <c r="G14278"/>
      <c r="H14278"/>
      <c r="I14278"/>
      <c r="J14278"/>
      <c r="K14278"/>
    </row>
    <row r="14279" spans="1:11" ht="15">
      <c r="A14279"/>
      <c r="B14279"/>
      <c r="C14279"/>
      <c r="D14279"/>
      <c r="E14279"/>
      <c r="F14279"/>
      <c r="G14279"/>
      <c r="H14279"/>
      <c r="I14279"/>
      <c r="J14279"/>
      <c r="K14279"/>
    </row>
    <row r="14280" spans="1:11" ht="15">
      <c r="A14280"/>
      <c r="B14280"/>
      <c r="C14280"/>
      <c r="D14280"/>
      <c r="E14280"/>
      <c r="F14280"/>
      <c r="G14280"/>
      <c r="H14280"/>
      <c r="I14280"/>
      <c r="J14280"/>
      <c r="K14280"/>
    </row>
    <row r="14281" spans="1:11" ht="15">
      <c r="A14281"/>
      <c r="B14281"/>
      <c r="C14281"/>
      <c r="D14281"/>
      <c r="E14281"/>
      <c r="F14281"/>
      <c r="G14281"/>
      <c r="H14281"/>
      <c r="I14281"/>
      <c r="J14281"/>
      <c r="K14281"/>
    </row>
    <row r="14282" spans="1:11" ht="15">
      <c r="A14282"/>
      <c r="B14282"/>
      <c r="C14282"/>
      <c r="D14282"/>
      <c r="E14282"/>
      <c r="F14282"/>
      <c r="G14282"/>
      <c r="H14282"/>
      <c r="I14282"/>
      <c r="J14282"/>
      <c r="K14282"/>
    </row>
    <row r="14283" spans="1:11" ht="15">
      <c r="A14283"/>
      <c r="B14283"/>
      <c r="C14283"/>
      <c r="D14283"/>
      <c r="E14283"/>
      <c r="F14283"/>
      <c r="G14283"/>
      <c r="H14283"/>
      <c r="I14283"/>
      <c r="J14283"/>
      <c r="K14283"/>
    </row>
    <row r="14284" spans="1:11" ht="15">
      <c r="A14284"/>
      <c r="B14284"/>
      <c r="C14284"/>
      <c r="D14284"/>
      <c r="E14284"/>
      <c r="F14284"/>
      <c r="G14284"/>
      <c r="H14284"/>
      <c r="I14284"/>
      <c r="J14284"/>
      <c r="K14284"/>
    </row>
    <row r="14285" spans="1:11" ht="15">
      <c r="A14285"/>
      <c r="B14285"/>
      <c r="C14285"/>
      <c r="D14285"/>
      <c r="E14285"/>
      <c r="F14285"/>
      <c r="G14285"/>
      <c r="H14285"/>
      <c r="I14285"/>
      <c r="J14285"/>
      <c r="K14285"/>
    </row>
    <row r="14286" spans="1:11" ht="15">
      <c r="A14286"/>
      <c r="B14286"/>
      <c r="C14286"/>
      <c r="D14286"/>
      <c r="E14286"/>
      <c r="F14286"/>
      <c r="G14286"/>
      <c r="H14286"/>
      <c r="I14286"/>
      <c r="J14286"/>
      <c r="K14286"/>
    </row>
    <row r="14287" spans="1:11" ht="15">
      <c r="A14287"/>
      <c r="B14287"/>
      <c r="C14287"/>
      <c r="D14287"/>
      <c r="E14287"/>
      <c r="F14287"/>
      <c r="G14287"/>
      <c r="H14287"/>
      <c r="I14287"/>
      <c r="J14287"/>
      <c r="K14287"/>
    </row>
    <row r="14288" spans="1:11" ht="15">
      <c r="A14288"/>
      <c r="B14288"/>
      <c r="C14288"/>
      <c r="D14288"/>
      <c r="E14288"/>
      <c r="F14288"/>
      <c r="G14288"/>
      <c r="H14288"/>
      <c r="I14288"/>
      <c r="J14288"/>
      <c r="K14288"/>
    </row>
    <row r="14289" spans="1:11" ht="15">
      <c r="A14289"/>
      <c r="B14289"/>
      <c r="C14289"/>
      <c r="D14289"/>
      <c r="E14289"/>
      <c r="F14289"/>
      <c r="G14289"/>
      <c r="H14289"/>
      <c r="I14289"/>
      <c r="J14289"/>
      <c r="K14289"/>
    </row>
    <row r="14290" spans="1:11" ht="15">
      <c r="A14290"/>
      <c r="B14290"/>
      <c r="C14290"/>
      <c r="D14290"/>
      <c r="E14290"/>
      <c r="F14290"/>
      <c r="G14290"/>
      <c r="H14290"/>
      <c r="I14290"/>
      <c r="J14290"/>
      <c r="K14290"/>
    </row>
    <row r="14291" spans="1:11" ht="15">
      <c r="A14291"/>
      <c r="B14291"/>
      <c r="C14291"/>
      <c r="D14291"/>
      <c r="E14291"/>
      <c r="F14291"/>
      <c r="G14291"/>
      <c r="H14291"/>
      <c r="I14291"/>
      <c r="J14291"/>
      <c r="K14291"/>
    </row>
    <row r="14292" spans="1:11" ht="15">
      <c r="A14292"/>
      <c r="B14292"/>
      <c r="C14292"/>
      <c r="D14292"/>
      <c r="E14292"/>
      <c r="F14292"/>
      <c r="G14292"/>
      <c r="H14292"/>
      <c r="I14292"/>
      <c r="J14292"/>
      <c r="K14292"/>
    </row>
    <row r="14293" spans="1:11" ht="15">
      <c r="A14293"/>
      <c r="B14293"/>
      <c r="C14293"/>
      <c r="D14293"/>
      <c r="E14293"/>
      <c r="F14293"/>
      <c r="G14293"/>
      <c r="H14293"/>
      <c r="I14293"/>
      <c r="J14293"/>
      <c r="K14293"/>
    </row>
    <row r="14294" spans="1:11" ht="15">
      <c r="A14294"/>
      <c r="B14294"/>
      <c r="C14294"/>
      <c r="D14294"/>
      <c r="E14294"/>
      <c r="F14294"/>
      <c r="G14294"/>
      <c r="H14294"/>
      <c r="I14294"/>
      <c r="J14294"/>
      <c r="K14294"/>
    </row>
    <row r="14295" spans="1:11" ht="15">
      <c r="A14295"/>
      <c r="B14295"/>
      <c r="C14295"/>
      <c r="D14295"/>
      <c r="E14295"/>
      <c r="F14295"/>
      <c r="G14295"/>
      <c r="H14295"/>
      <c r="I14295"/>
      <c r="J14295"/>
      <c r="K14295"/>
    </row>
    <row r="14296" spans="1:11" ht="15">
      <c r="A14296"/>
      <c r="B14296"/>
      <c r="C14296"/>
      <c r="D14296"/>
      <c r="E14296"/>
      <c r="F14296"/>
      <c r="G14296"/>
      <c r="H14296"/>
      <c r="I14296"/>
      <c r="J14296"/>
      <c r="K14296"/>
    </row>
    <row r="14297" spans="1:11" ht="15">
      <c r="A14297"/>
      <c r="B14297"/>
      <c r="C14297"/>
      <c r="D14297"/>
      <c r="E14297"/>
      <c r="F14297"/>
      <c r="G14297"/>
      <c r="H14297"/>
      <c r="I14297"/>
      <c r="J14297"/>
      <c r="K14297"/>
    </row>
    <row r="14298" spans="1:11" ht="15">
      <c r="A14298"/>
      <c r="B14298"/>
      <c r="C14298"/>
      <c r="D14298"/>
      <c r="E14298"/>
      <c r="F14298"/>
      <c r="G14298"/>
      <c r="H14298"/>
      <c r="I14298"/>
      <c r="J14298"/>
      <c r="K14298"/>
    </row>
    <row r="14299" spans="1:11" ht="15">
      <c r="A14299"/>
      <c r="B14299"/>
      <c r="C14299"/>
      <c r="D14299"/>
      <c r="E14299"/>
      <c r="F14299"/>
      <c r="G14299"/>
      <c r="H14299"/>
      <c r="I14299"/>
      <c r="J14299"/>
      <c r="K14299"/>
    </row>
    <row r="14300" spans="1:11" ht="15">
      <c r="A14300"/>
      <c r="B14300"/>
      <c r="C14300"/>
      <c r="D14300"/>
      <c r="E14300"/>
      <c r="F14300"/>
      <c r="G14300"/>
      <c r="H14300"/>
      <c r="I14300"/>
      <c r="J14300"/>
      <c r="K14300"/>
    </row>
    <row r="14301" spans="1:11" ht="15">
      <c r="A14301"/>
      <c r="B14301"/>
      <c r="C14301"/>
      <c r="D14301"/>
      <c r="E14301"/>
      <c r="F14301"/>
      <c r="G14301"/>
      <c r="H14301"/>
      <c r="I14301"/>
      <c r="J14301"/>
      <c r="K14301"/>
    </row>
    <row r="14302" spans="1:11" ht="15">
      <c r="A14302"/>
      <c r="B14302"/>
      <c r="C14302"/>
      <c r="D14302"/>
      <c r="E14302"/>
      <c r="F14302"/>
      <c r="G14302"/>
      <c r="H14302"/>
      <c r="I14302"/>
      <c r="J14302"/>
      <c r="K14302"/>
    </row>
    <row r="14303" spans="1:11" ht="15">
      <c r="A14303"/>
      <c r="B14303"/>
      <c r="C14303"/>
      <c r="D14303"/>
      <c r="E14303"/>
      <c r="F14303"/>
      <c r="G14303"/>
      <c r="H14303"/>
      <c r="I14303"/>
      <c r="J14303"/>
      <c r="K14303"/>
    </row>
    <row r="14304" spans="1:11" ht="15">
      <c r="A14304"/>
      <c r="B14304"/>
      <c r="C14304"/>
      <c r="D14304"/>
      <c r="E14304"/>
      <c r="F14304"/>
      <c r="G14304"/>
      <c r="H14304"/>
      <c r="I14304"/>
      <c r="J14304"/>
      <c r="K14304"/>
    </row>
    <row r="14305" spans="1:11" ht="15">
      <c r="A14305"/>
      <c r="B14305"/>
      <c r="C14305"/>
      <c r="D14305"/>
      <c r="E14305"/>
      <c r="F14305"/>
      <c r="G14305"/>
      <c r="H14305"/>
      <c r="I14305"/>
      <c r="J14305"/>
      <c r="K14305"/>
    </row>
    <row r="14306" spans="1:11" ht="15">
      <c r="A14306"/>
      <c r="B14306"/>
      <c r="C14306"/>
      <c r="D14306"/>
      <c r="E14306"/>
      <c r="F14306"/>
      <c r="G14306"/>
      <c r="H14306"/>
      <c r="I14306"/>
      <c r="J14306"/>
      <c r="K14306"/>
    </row>
    <row r="14307" spans="1:11" ht="15">
      <c r="A14307"/>
      <c r="B14307"/>
      <c r="C14307"/>
      <c r="D14307"/>
      <c r="E14307"/>
      <c r="F14307"/>
      <c r="G14307"/>
      <c r="H14307"/>
      <c r="I14307"/>
      <c r="J14307"/>
      <c r="K14307"/>
    </row>
    <row r="14308" spans="1:11" ht="15">
      <c r="A14308"/>
      <c r="B14308"/>
      <c r="C14308"/>
      <c r="D14308"/>
      <c r="E14308"/>
      <c r="F14308"/>
      <c r="G14308"/>
      <c r="H14308"/>
      <c r="I14308"/>
      <c r="J14308"/>
      <c r="K14308"/>
    </row>
    <row r="14309" spans="1:11" ht="15">
      <c r="A14309"/>
      <c r="B14309"/>
      <c r="C14309"/>
      <c r="D14309"/>
      <c r="E14309"/>
      <c r="F14309"/>
      <c r="G14309"/>
      <c r="H14309"/>
      <c r="I14309"/>
      <c r="J14309"/>
      <c r="K14309"/>
    </row>
    <row r="14310" spans="1:11" ht="15">
      <c r="A14310"/>
      <c r="B14310"/>
      <c r="C14310"/>
      <c r="D14310"/>
      <c r="E14310"/>
      <c r="F14310"/>
      <c r="G14310"/>
      <c r="H14310"/>
      <c r="I14310"/>
      <c r="J14310"/>
      <c r="K14310"/>
    </row>
    <row r="14311" spans="1:11" ht="15">
      <c r="A14311"/>
      <c r="B14311"/>
      <c r="C14311"/>
      <c r="D14311"/>
      <c r="E14311"/>
      <c r="F14311"/>
      <c r="G14311"/>
      <c r="H14311"/>
      <c r="I14311"/>
      <c r="J14311"/>
      <c r="K14311"/>
    </row>
    <row r="14312" spans="1:11" ht="15">
      <c r="A14312"/>
      <c r="B14312"/>
      <c r="C14312"/>
      <c r="D14312"/>
      <c r="E14312"/>
      <c r="F14312"/>
      <c r="G14312"/>
      <c r="H14312"/>
      <c r="I14312"/>
      <c r="J14312"/>
      <c r="K14312"/>
    </row>
    <row r="14313" spans="1:11" ht="15">
      <c r="A14313"/>
      <c r="B14313"/>
      <c r="C14313"/>
      <c r="D14313"/>
      <c r="E14313"/>
      <c r="F14313"/>
      <c r="G14313"/>
      <c r="H14313"/>
      <c r="I14313"/>
      <c r="J14313"/>
      <c r="K14313"/>
    </row>
    <row r="14314" spans="1:11" ht="15">
      <c r="A14314"/>
      <c r="B14314"/>
      <c r="C14314"/>
      <c r="D14314"/>
      <c r="E14314"/>
      <c r="F14314"/>
      <c r="G14314"/>
      <c r="H14314"/>
      <c r="I14314"/>
      <c r="J14314"/>
      <c r="K14314"/>
    </row>
    <row r="14315" spans="1:11" ht="15">
      <c r="A14315"/>
      <c r="B14315"/>
      <c r="C14315"/>
      <c r="D14315"/>
      <c r="E14315"/>
      <c r="F14315"/>
      <c r="G14315"/>
      <c r="H14315"/>
      <c r="I14315"/>
      <c r="J14315"/>
      <c r="K14315"/>
    </row>
    <row r="14316" spans="1:11" ht="15">
      <c r="A14316"/>
      <c r="B14316"/>
      <c r="C14316"/>
      <c r="D14316"/>
      <c r="E14316"/>
      <c r="F14316"/>
      <c r="G14316"/>
      <c r="H14316"/>
      <c r="I14316"/>
      <c r="J14316"/>
      <c r="K14316"/>
    </row>
    <row r="14317" spans="1:11" ht="15">
      <c r="A14317"/>
      <c r="B14317"/>
      <c r="C14317"/>
      <c r="D14317"/>
      <c r="E14317"/>
      <c r="F14317"/>
      <c r="G14317"/>
      <c r="H14317"/>
      <c r="I14317"/>
      <c r="J14317"/>
      <c r="K14317"/>
    </row>
    <row r="14318" spans="1:11" ht="15">
      <c r="A14318"/>
      <c r="B14318"/>
      <c r="C14318"/>
      <c r="D14318"/>
      <c r="E14318"/>
      <c r="F14318"/>
      <c r="G14318"/>
      <c r="H14318"/>
      <c r="I14318"/>
      <c r="J14318"/>
      <c r="K14318"/>
    </row>
    <row r="14319" spans="1:11" ht="15">
      <c r="A14319"/>
      <c r="B14319"/>
      <c r="C14319"/>
      <c r="D14319"/>
      <c r="E14319"/>
      <c r="F14319"/>
      <c r="G14319"/>
      <c r="H14319"/>
      <c r="I14319"/>
      <c r="J14319"/>
      <c r="K14319"/>
    </row>
    <row r="14320" spans="1:11" ht="15">
      <c r="A14320"/>
      <c r="B14320"/>
      <c r="C14320"/>
      <c r="D14320"/>
      <c r="E14320"/>
      <c r="F14320"/>
      <c r="G14320"/>
      <c r="H14320"/>
      <c r="I14320"/>
      <c r="J14320"/>
      <c r="K14320"/>
    </row>
    <row r="14321" spans="1:11" ht="15">
      <c r="A14321"/>
      <c r="B14321"/>
      <c r="C14321"/>
      <c r="D14321"/>
      <c r="E14321"/>
      <c r="F14321"/>
      <c r="G14321"/>
      <c r="H14321"/>
      <c r="I14321"/>
      <c r="J14321"/>
      <c r="K14321"/>
    </row>
    <row r="14322" spans="1:11" ht="15">
      <c r="A14322"/>
      <c r="B14322"/>
      <c r="C14322"/>
      <c r="D14322"/>
      <c r="E14322"/>
      <c r="F14322"/>
      <c r="G14322"/>
      <c r="H14322"/>
      <c r="I14322"/>
      <c r="J14322"/>
      <c r="K14322"/>
    </row>
    <row r="14323" spans="1:11" ht="15">
      <c r="A14323"/>
      <c r="B14323"/>
      <c r="C14323"/>
      <c r="D14323"/>
      <c r="E14323"/>
      <c r="F14323"/>
      <c r="G14323"/>
      <c r="H14323"/>
      <c r="I14323"/>
      <c r="J14323"/>
      <c r="K14323"/>
    </row>
    <row r="14324" spans="1:11" ht="15">
      <c r="A14324"/>
      <c r="B14324"/>
      <c r="C14324"/>
      <c r="D14324"/>
      <c r="E14324"/>
      <c r="F14324"/>
      <c r="G14324"/>
      <c r="H14324"/>
      <c r="I14324"/>
      <c r="J14324"/>
      <c r="K14324"/>
    </row>
    <row r="14325" spans="1:11" ht="15">
      <c r="A14325"/>
      <c r="B14325"/>
      <c r="C14325"/>
      <c r="D14325"/>
      <c r="E14325"/>
      <c r="F14325"/>
      <c r="G14325"/>
      <c r="H14325"/>
      <c r="I14325"/>
      <c r="J14325"/>
      <c r="K14325"/>
    </row>
    <row r="14326" spans="1:11" ht="15">
      <c r="A14326"/>
      <c r="B14326"/>
      <c r="C14326"/>
      <c r="D14326"/>
      <c r="E14326"/>
      <c r="F14326"/>
      <c r="G14326"/>
      <c r="H14326"/>
      <c r="I14326"/>
      <c r="J14326"/>
      <c r="K14326"/>
    </row>
    <row r="14327" spans="1:11" ht="15">
      <c r="A14327"/>
      <c r="B14327"/>
      <c r="C14327"/>
      <c r="D14327"/>
      <c r="E14327"/>
      <c r="F14327"/>
      <c r="G14327"/>
      <c r="H14327"/>
      <c r="I14327"/>
      <c r="J14327"/>
      <c r="K14327"/>
    </row>
    <row r="14328" spans="1:11" ht="15">
      <c r="A14328"/>
      <c r="B14328"/>
      <c r="C14328"/>
      <c r="D14328"/>
      <c r="E14328"/>
      <c r="F14328"/>
      <c r="G14328"/>
      <c r="H14328"/>
      <c r="I14328"/>
      <c r="J14328"/>
      <c r="K14328"/>
    </row>
    <row r="14329" spans="1:11" ht="15">
      <c r="A14329"/>
      <c r="B14329"/>
      <c r="C14329"/>
      <c r="D14329"/>
      <c r="E14329"/>
      <c r="F14329"/>
      <c r="G14329"/>
      <c r="H14329"/>
      <c r="I14329"/>
      <c r="J14329"/>
      <c r="K14329"/>
    </row>
    <row r="14330" spans="1:11" ht="15">
      <c r="A14330"/>
      <c r="B14330"/>
      <c r="C14330"/>
      <c r="D14330"/>
      <c r="E14330"/>
      <c r="F14330"/>
      <c r="G14330"/>
      <c r="H14330"/>
      <c r="I14330"/>
      <c r="J14330"/>
      <c r="K14330"/>
    </row>
    <row r="14331" spans="1:11" ht="15">
      <c r="A14331"/>
      <c r="B14331"/>
      <c r="C14331"/>
      <c r="D14331"/>
      <c r="E14331"/>
      <c r="F14331"/>
      <c r="G14331"/>
      <c r="H14331"/>
      <c r="I14331"/>
      <c r="J14331"/>
      <c r="K14331"/>
    </row>
    <row r="14332" spans="1:11" ht="15">
      <c r="A14332"/>
      <c r="B14332"/>
      <c r="C14332"/>
      <c r="D14332"/>
      <c r="E14332"/>
      <c r="F14332"/>
      <c r="G14332"/>
      <c r="H14332"/>
      <c r="I14332"/>
      <c r="J14332"/>
      <c r="K14332"/>
    </row>
    <row r="14333" spans="1:11" ht="15">
      <c r="A14333"/>
      <c r="B14333"/>
      <c r="C14333"/>
      <c r="D14333"/>
      <c r="E14333"/>
      <c r="F14333"/>
      <c r="G14333"/>
      <c r="H14333"/>
      <c r="I14333"/>
      <c r="J14333"/>
      <c r="K14333"/>
    </row>
    <row r="14334" spans="1:11" ht="15">
      <c r="A14334"/>
      <c r="B14334"/>
      <c r="C14334"/>
      <c r="D14334"/>
      <c r="E14334"/>
      <c r="F14334"/>
      <c r="G14334"/>
      <c r="H14334"/>
      <c r="I14334"/>
      <c r="J14334"/>
      <c r="K14334"/>
    </row>
    <row r="14335" spans="1:11" ht="15">
      <c r="A14335"/>
      <c r="B14335"/>
      <c r="C14335"/>
      <c r="D14335"/>
      <c r="E14335"/>
      <c r="F14335"/>
      <c r="G14335"/>
      <c r="H14335"/>
      <c r="I14335"/>
      <c r="J14335"/>
      <c r="K14335"/>
    </row>
    <row r="14336" spans="1:11" ht="15">
      <c r="A14336"/>
      <c r="B14336"/>
      <c r="C14336"/>
      <c r="D14336"/>
      <c r="E14336"/>
      <c r="F14336"/>
      <c r="G14336"/>
      <c r="H14336"/>
      <c r="I14336"/>
      <c r="J14336"/>
      <c r="K14336"/>
    </row>
    <row r="14337" spans="1:11" ht="15">
      <c r="A14337"/>
      <c r="B14337"/>
      <c r="C14337"/>
      <c r="D14337"/>
      <c r="E14337"/>
      <c r="F14337"/>
      <c r="G14337"/>
      <c r="H14337"/>
      <c r="I14337"/>
      <c r="J14337"/>
      <c r="K14337"/>
    </row>
    <row r="14338" spans="1:11" ht="15">
      <c r="A14338"/>
      <c r="B14338"/>
      <c r="C14338"/>
      <c r="D14338"/>
      <c r="E14338"/>
      <c r="F14338"/>
      <c r="G14338"/>
      <c r="H14338"/>
      <c r="I14338"/>
      <c r="J14338"/>
      <c r="K14338"/>
    </row>
    <row r="14339" spans="1:11" ht="15">
      <c r="A14339"/>
      <c r="B14339"/>
      <c r="C14339"/>
      <c r="D14339"/>
      <c r="E14339"/>
      <c r="F14339"/>
      <c r="G14339"/>
      <c r="H14339"/>
      <c r="I14339"/>
      <c r="J14339"/>
      <c r="K14339"/>
    </row>
    <row r="14340" spans="1:11" ht="15">
      <c r="A14340"/>
      <c r="B14340"/>
      <c r="C14340"/>
      <c r="D14340"/>
      <c r="E14340"/>
      <c r="F14340"/>
      <c r="G14340"/>
      <c r="H14340"/>
      <c r="I14340"/>
      <c r="J14340"/>
      <c r="K14340"/>
    </row>
    <row r="14341" spans="1:11" ht="15">
      <c r="A14341"/>
      <c r="B14341"/>
      <c r="C14341"/>
      <c r="D14341"/>
      <c r="E14341"/>
      <c r="F14341"/>
      <c r="G14341"/>
      <c r="H14341"/>
      <c r="I14341"/>
      <c r="J14341"/>
      <c r="K14341"/>
    </row>
    <row r="14342" spans="1:11" ht="15">
      <c r="A14342"/>
      <c r="B14342"/>
      <c r="C14342"/>
      <c r="D14342"/>
      <c r="E14342"/>
      <c r="F14342"/>
      <c r="G14342"/>
      <c r="H14342"/>
      <c r="I14342"/>
      <c r="J14342"/>
      <c r="K14342"/>
    </row>
    <row r="14343" spans="1:11" ht="15">
      <c r="A14343"/>
      <c r="B14343"/>
      <c r="C14343"/>
      <c r="D14343"/>
      <c r="E14343"/>
      <c r="F14343"/>
      <c r="G14343"/>
      <c r="H14343"/>
      <c r="I14343"/>
      <c r="J14343"/>
      <c r="K14343"/>
    </row>
    <row r="14344" spans="1:11" ht="15">
      <c r="A14344"/>
      <c r="B14344"/>
      <c r="C14344"/>
      <c r="D14344"/>
      <c r="E14344"/>
      <c r="F14344"/>
      <c r="G14344"/>
      <c r="H14344"/>
      <c r="I14344"/>
      <c r="J14344"/>
      <c r="K14344"/>
    </row>
    <row r="14345" spans="1:11" ht="15">
      <c r="A14345"/>
      <c r="B14345"/>
      <c r="C14345"/>
      <c r="D14345"/>
      <c r="E14345"/>
      <c r="F14345"/>
      <c r="G14345"/>
      <c r="H14345"/>
      <c r="I14345"/>
      <c r="J14345"/>
      <c r="K14345"/>
    </row>
    <row r="14346" spans="1:11" ht="15">
      <c r="A14346"/>
      <c r="B14346"/>
      <c r="C14346"/>
      <c r="D14346"/>
      <c r="E14346"/>
      <c r="F14346"/>
      <c r="G14346"/>
      <c r="H14346"/>
      <c r="I14346"/>
      <c r="J14346"/>
      <c r="K14346"/>
    </row>
    <row r="14347" spans="1:11" ht="15">
      <c r="A14347"/>
      <c r="B14347"/>
      <c r="C14347"/>
      <c r="D14347"/>
      <c r="E14347"/>
      <c r="F14347"/>
      <c r="G14347"/>
      <c r="H14347"/>
      <c r="I14347"/>
      <c r="J14347"/>
      <c r="K14347"/>
    </row>
    <row r="14348" spans="1:11" ht="15">
      <c r="A14348"/>
      <c r="B14348"/>
      <c r="C14348"/>
      <c r="D14348"/>
      <c r="E14348"/>
      <c r="F14348"/>
      <c r="G14348"/>
      <c r="H14348"/>
      <c r="I14348"/>
      <c r="J14348"/>
      <c r="K14348"/>
    </row>
    <row r="14349" spans="1:11" ht="15">
      <c r="A14349"/>
      <c r="B14349"/>
      <c r="C14349"/>
      <c r="D14349"/>
      <c r="E14349"/>
      <c r="F14349"/>
      <c r="G14349"/>
      <c r="H14349"/>
      <c r="I14349"/>
      <c r="J14349"/>
      <c r="K14349"/>
    </row>
    <row r="14350" spans="1:11" ht="15">
      <c r="A14350"/>
      <c r="B14350"/>
      <c r="C14350"/>
      <c r="D14350"/>
      <c r="E14350"/>
      <c r="F14350"/>
      <c r="G14350"/>
      <c r="H14350"/>
      <c r="I14350"/>
      <c r="J14350"/>
      <c r="K14350"/>
    </row>
    <row r="14351" spans="1:11" ht="15">
      <c r="A14351"/>
      <c r="B14351"/>
      <c r="C14351"/>
      <c r="D14351"/>
      <c r="E14351"/>
      <c r="F14351"/>
      <c r="G14351"/>
      <c r="H14351"/>
      <c r="I14351"/>
      <c r="J14351"/>
      <c r="K14351"/>
    </row>
    <row r="14352" spans="1:11" ht="15">
      <c r="A14352"/>
      <c r="B14352"/>
      <c r="C14352"/>
      <c r="D14352"/>
      <c r="E14352"/>
      <c r="F14352"/>
      <c r="G14352"/>
      <c r="H14352"/>
      <c r="I14352"/>
      <c r="J14352"/>
      <c r="K14352"/>
    </row>
    <row r="14353" spans="1:11" ht="15">
      <c r="A14353"/>
      <c r="B14353"/>
      <c r="C14353"/>
      <c r="D14353"/>
      <c r="E14353"/>
      <c r="F14353"/>
      <c r="G14353"/>
      <c r="H14353"/>
      <c r="I14353"/>
      <c r="J14353"/>
      <c r="K14353"/>
    </row>
    <row r="14354" spans="1:11" ht="15">
      <c r="A14354"/>
      <c r="B14354"/>
      <c r="C14354"/>
      <c r="D14354"/>
      <c r="E14354"/>
      <c r="F14354"/>
      <c r="G14354"/>
      <c r="H14354"/>
      <c r="I14354"/>
      <c r="J14354"/>
      <c r="K14354"/>
    </row>
    <row r="14355" spans="1:11" ht="15">
      <c r="A14355"/>
      <c r="B14355"/>
      <c r="C14355"/>
      <c r="D14355"/>
      <c r="E14355"/>
      <c r="F14355"/>
      <c r="G14355"/>
      <c r="H14355"/>
      <c r="I14355"/>
      <c r="J14355"/>
      <c r="K14355"/>
    </row>
    <row r="14356" spans="1:11" ht="15">
      <c r="A14356"/>
      <c r="B14356"/>
      <c r="C14356"/>
      <c r="D14356"/>
      <c r="E14356"/>
      <c r="F14356"/>
      <c r="G14356"/>
      <c r="H14356"/>
      <c r="I14356"/>
      <c r="J14356"/>
      <c r="K14356"/>
    </row>
    <row r="14357" spans="1:11" ht="15">
      <c r="A14357"/>
      <c r="B14357"/>
      <c r="C14357"/>
      <c r="D14357"/>
      <c r="E14357"/>
      <c r="F14357"/>
      <c r="G14357"/>
      <c r="H14357"/>
      <c r="I14357"/>
      <c r="J14357"/>
      <c r="K14357"/>
    </row>
    <row r="14358" spans="1:11" ht="15">
      <c r="A14358"/>
      <c r="B14358"/>
      <c r="C14358"/>
      <c r="D14358"/>
      <c r="E14358"/>
      <c r="F14358"/>
      <c r="G14358"/>
      <c r="H14358"/>
      <c r="I14358"/>
      <c r="J14358"/>
      <c r="K14358"/>
    </row>
    <row r="14359" spans="1:11" ht="15">
      <c r="A14359"/>
      <c r="B14359"/>
      <c r="C14359"/>
      <c r="D14359"/>
      <c r="E14359"/>
      <c r="F14359"/>
      <c r="G14359"/>
      <c r="H14359"/>
      <c r="I14359"/>
      <c r="J14359"/>
      <c r="K14359"/>
    </row>
    <row r="14360" spans="1:11" ht="15">
      <c r="A14360"/>
      <c r="B14360"/>
      <c r="C14360"/>
      <c r="D14360"/>
      <c r="E14360"/>
      <c r="F14360"/>
      <c r="G14360"/>
      <c r="H14360"/>
      <c r="I14360"/>
      <c r="J14360"/>
      <c r="K14360"/>
    </row>
    <row r="14361" spans="1:11" ht="15">
      <c r="A14361"/>
      <c r="B14361"/>
      <c r="C14361"/>
      <c r="D14361"/>
      <c r="E14361"/>
      <c r="F14361"/>
      <c r="G14361"/>
      <c r="H14361"/>
      <c r="I14361"/>
      <c r="J14361"/>
      <c r="K14361"/>
    </row>
    <row r="14362" spans="1:11" ht="15">
      <c r="A14362"/>
      <c r="B14362"/>
      <c r="C14362"/>
      <c r="D14362"/>
      <c r="E14362"/>
      <c r="F14362"/>
      <c r="G14362"/>
      <c r="H14362"/>
      <c r="I14362"/>
      <c r="J14362"/>
      <c r="K14362"/>
    </row>
    <row r="14363" spans="1:11" ht="15">
      <c r="A14363"/>
      <c r="B14363"/>
      <c r="C14363"/>
      <c r="D14363"/>
      <c r="E14363"/>
      <c r="F14363"/>
      <c r="G14363"/>
      <c r="H14363"/>
      <c r="I14363"/>
      <c r="J14363"/>
      <c r="K14363"/>
    </row>
    <row r="14364" spans="1:11" ht="15">
      <c r="A14364"/>
      <c r="B14364"/>
      <c r="C14364"/>
      <c r="D14364"/>
      <c r="E14364"/>
      <c r="F14364"/>
      <c r="G14364"/>
      <c r="H14364"/>
      <c r="I14364"/>
      <c r="J14364"/>
      <c r="K14364"/>
    </row>
    <row r="14365" spans="1:11" ht="15">
      <c r="A14365"/>
      <c r="B14365"/>
      <c r="C14365"/>
      <c r="D14365"/>
      <c r="E14365"/>
      <c r="F14365"/>
      <c r="G14365"/>
      <c r="H14365"/>
      <c r="I14365"/>
      <c r="J14365"/>
      <c r="K14365"/>
    </row>
    <row r="14366" spans="1:11" ht="15">
      <c r="A14366"/>
      <c r="B14366"/>
      <c r="C14366"/>
      <c r="D14366"/>
      <c r="E14366"/>
      <c r="F14366"/>
      <c r="G14366"/>
      <c r="H14366"/>
      <c r="I14366"/>
      <c r="J14366"/>
      <c r="K14366"/>
    </row>
    <row r="14367" spans="1:11" ht="15">
      <c r="A14367"/>
      <c r="B14367"/>
      <c r="C14367"/>
      <c r="D14367"/>
      <c r="E14367"/>
      <c r="F14367"/>
      <c r="G14367"/>
      <c r="H14367"/>
      <c r="I14367"/>
      <c r="J14367"/>
      <c r="K14367"/>
    </row>
    <row r="14368" spans="1:11" ht="15">
      <c r="A14368"/>
      <c r="B14368"/>
      <c r="C14368"/>
      <c r="D14368"/>
      <c r="E14368"/>
      <c r="F14368"/>
      <c r="G14368"/>
      <c r="H14368"/>
      <c r="I14368"/>
      <c r="J14368"/>
      <c r="K14368"/>
    </row>
    <row r="14369" spans="1:11" ht="15">
      <c r="A14369"/>
      <c r="B14369"/>
      <c r="C14369"/>
      <c r="D14369"/>
      <c r="E14369"/>
      <c r="F14369"/>
      <c r="G14369"/>
      <c r="H14369"/>
      <c r="I14369"/>
      <c r="J14369"/>
      <c r="K14369"/>
    </row>
    <row r="14370" spans="1:11" ht="15">
      <c r="A14370"/>
      <c r="B14370"/>
      <c r="C14370"/>
      <c r="D14370"/>
      <c r="E14370"/>
      <c r="F14370"/>
      <c r="G14370"/>
      <c r="H14370"/>
      <c r="I14370"/>
      <c r="J14370"/>
      <c r="K14370"/>
    </row>
    <row r="14371" spans="1:11" ht="15">
      <c r="A14371"/>
      <c r="B14371"/>
      <c r="C14371"/>
      <c r="D14371"/>
      <c r="E14371"/>
      <c r="F14371"/>
      <c r="G14371"/>
      <c r="H14371"/>
      <c r="I14371"/>
      <c r="J14371"/>
      <c r="K14371"/>
    </row>
    <row r="14372" spans="1:11" ht="15">
      <c r="A14372"/>
      <c r="B14372"/>
      <c r="C14372"/>
      <c r="D14372"/>
      <c r="E14372"/>
      <c r="F14372"/>
      <c r="G14372"/>
      <c r="H14372"/>
      <c r="I14372"/>
      <c r="J14372"/>
      <c r="K14372"/>
    </row>
    <row r="14373" spans="1:11" ht="15">
      <c r="A14373"/>
      <c r="B14373"/>
      <c r="C14373"/>
      <c r="D14373"/>
      <c r="E14373"/>
      <c r="F14373"/>
      <c r="G14373"/>
      <c r="H14373"/>
      <c r="I14373"/>
      <c r="J14373"/>
      <c r="K14373"/>
    </row>
    <row r="14374" spans="1:11" ht="15">
      <c r="A14374"/>
      <c r="B14374"/>
      <c r="C14374"/>
      <c r="D14374"/>
      <c r="E14374"/>
      <c r="F14374"/>
      <c r="G14374"/>
      <c r="H14374"/>
      <c r="I14374"/>
      <c r="J14374"/>
      <c r="K14374"/>
    </row>
    <row r="14375" spans="1:11" ht="15">
      <c r="A14375"/>
      <c r="B14375"/>
      <c r="C14375"/>
      <c r="D14375"/>
      <c r="E14375"/>
      <c r="F14375"/>
      <c r="G14375"/>
      <c r="H14375"/>
      <c r="I14375"/>
      <c r="J14375"/>
      <c r="K14375"/>
    </row>
    <row r="14376" spans="1:11" ht="15">
      <c r="A14376"/>
      <c r="B14376"/>
      <c r="C14376"/>
      <c r="D14376"/>
      <c r="E14376"/>
      <c r="F14376"/>
      <c r="G14376"/>
      <c r="H14376"/>
      <c r="I14376"/>
      <c r="J14376"/>
      <c r="K14376"/>
    </row>
    <row r="14377" spans="1:11" ht="15">
      <c r="A14377"/>
      <c r="B14377"/>
      <c r="C14377"/>
      <c r="D14377"/>
      <c r="E14377"/>
      <c r="F14377"/>
      <c r="G14377"/>
      <c r="H14377"/>
      <c r="I14377"/>
      <c r="J14377"/>
      <c r="K14377"/>
    </row>
    <row r="14378" spans="1:11" ht="15">
      <c r="A14378"/>
      <c r="B14378"/>
      <c r="C14378"/>
      <c r="D14378"/>
      <c r="E14378"/>
      <c r="F14378"/>
      <c r="G14378"/>
      <c r="H14378"/>
      <c r="I14378"/>
      <c r="J14378"/>
      <c r="K14378"/>
    </row>
    <row r="14379" spans="1:11" ht="15">
      <c r="A14379"/>
      <c r="B14379"/>
      <c r="C14379"/>
      <c r="D14379"/>
      <c r="E14379"/>
      <c r="F14379"/>
      <c r="G14379"/>
      <c r="H14379"/>
      <c r="I14379"/>
      <c r="J14379"/>
      <c r="K14379"/>
    </row>
    <row r="14380" spans="1:11" ht="15">
      <c r="A14380"/>
      <c r="B14380"/>
      <c r="C14380"/>
      <c r="D14380"/>
      <c r="E14380"/>
      <c r="F14380"/>
      <c r="G14380"/>
      <c r="H14380"/>
      <c r="I14380"/>
      <c r="J14380"/>
      <c r="K14380"/>
    </row>
    <row r="14381" spans="1:11" ht="15">
      <c r="A14381"/>
      <c r="B14381"/>
      <c r="C14381"/>
      <c r="D14381"/>
      <c r="E14381"/>
      <c r="F14381"/>
      <c r="G14381"/>
      <c r="H14381"/>
      <c r="I14381"/>
      <c r="J14381"/>
      <c r="K14381"/>
    </row>
    <row r="14382" spans="1:11" ht="15">
      <c r="A14382"/>
      <c r="B14382"/>
      <c r="C14382"/>
      <c r="D14382"/>
      <c r="E14382"/>
      <c r="F14382"/>
      <c r="G14382"/>
      <c r="H14382"/>
      <c r="I14382"/>
      <c r="J14382"/>
      <c r="K14382"/>
    </row>
    <row r="14383" spans="1:11" ht="15">
      <c r="A14383"/>
      <c r="B14383"/>
      <c r="C14383"/>
      <c r="D14383"/>
      <c r="E14383"/>
      <c r="F14383"/>
      <c r="G14383"/>
      <c r="H14383"/>
      <c r="I14383"/>
      <c r="J14383"/>
      <c r="K14383"/>
    </row>
    <row r="14384" spans="1:11" ht="15">
      <c r="A14384"/>
      <c r="B14384"/>
      <c r="C14384"/>
      <c r="D14384"/>
      <c r="E14384"/>
      <c r="F14384"/>
      <c r="G14384"/>
      <c r="H14384"/>
      <c r="I14384"/>
      <c r="J14384"/>
      <c r="K14384"/>
    </row>
    <row r="14385" spans="1:11" ht="15">
      <c r="A14385"/>
      <c r="B14385"/>
      <c r="C14385"/>
      <c r="D14385"/>
      <c r="E14385"/>
      <c r="F14385"/>
      <c r="G14385"/>
      <c r="H14385"/>
      <c r="I14385"/>
      <c r="J14385"/>
      <c r="K14385"/>
    </row>
    <row r="14386" spans="1:11" ht="15">
      <c r="A14386"/>
      <c r="B14386"/>
      <c r="C14386"/>
      <c r="D14386"/>
      <c r="E14386"/>
      <c r="F14386"/>
      <c r="G14386"/>
      <c r="H14386"/>
      <c r="I14386"/>
      <c r="J14386"/>
      <c r="K14386"/>
    </row>
    <row r="14387" spans="1:11" ht="15">
      <c r="A14387"/>
      <c r="B14387"/>
      <c r="C14387"/>
      <c r="D14387"/>
      <c r="E14387"/>
      <c r="F14387"/>
      <c r="G14387"/>
      <c r="H14387"/>
      <c r="I14387"/>
      <c r="J14387"/>
      <c r="K14387"/>
    </row>
    <row r="14388" spans="1:11" ht="15">
      <c r="A14388"/>
      <c r="B14388"/>
      <c r="C14388"/>
      <c r="D14388"/>
      <c r="E14388"/>
      <c r="F14388"/>
      <c r="G14388"/>
      <c r="H14388"/>
      <c r="I14388"/>
      <c r="J14388"/>
      <c r="K14388"/>
    </row>
    <row r="14389" spans="1:11" ht="15">
      <c r="A14389"/>
      <c r="B14389"/>
      <c r="C14389"/>
      <c r="D14389"/>
      <c r="E14389"/>
      <c r="F14389"/>
      <c r="G14389"/>
      <c r="H14389"/>
      <c r="I14389"/>
      <c r="J14389"/>
      <c r="K14389"/>
    </row>
    <row r="14390" spans="1:11" ht="15">
      <c r="A14390"/>
      <c r="B14390"/>
      <c r="C14390"/>
      <c r="D14390"/>
      <c r="E14390"/>
      <c r="F14390"/>
      <c r="G14390"/>
      <c r="H14390"/>
      <c r="I14390"/>
      <c r="J14390"/>
      <c r="K14390"/>
    </row>
    <row r="14391" spans="1:11" ht="15">
      <c r="A14391"/>
      <c r="B14391"/>
      <c r="C14391"/>
      <c r="D14391"/>
      <c r="E14391"/>
      <c r="F14391"/>
      <c r="G14391"/>
      <c r="H14391"/>
      <c r="I14391"/>
      <c r="J14391"/>
      <c r="K14391"/>
    </row>
    <row r="14392" spans="1:11" ht="15">
      <c r="A14392"/>
      <c r="B14392"/>
      <c r="C14392"/>
      <c r="D14392"/>
      <c r="E14392"/>
      <c r="F14392"/>
      <c r="G14392"/>
      <c r="H14392"/>
      <c r="I14392"/>
      <c r="J14392"/>
      <c r="K14392"/>
    </row>
    <row r="14393" spans="1:11" ht="15">
      <c r="A14393"/>
      <c r="B14393"/>
      <c r="C14393"/>
      <c r="D14393"/>
      <c r="E14393"/>
      <c r="F14393"/>
      <c r="G14393"/>
      <c r="H14393"/>
      <c r="I14393"/>
      <c r="J14393"/>
      <c r="K14393"/>
    </row>
    <row r="14394" spans="1:11" ht="15">
      <c r="A14394"/>
      <c r="B14394"/>
      <c r="C14394"/>
      <c r="D14394"/>
      <c r="E14394"/>
      <c r="F14394"/>
      <c r="G14394"/>
      <c r="H14394"/>
      <c r="I14394"/>
      <c r="J14394"/>
      <c r="K14394"/>
    </row>
    <row r="14395" spans="1:11" ht="15">
      <c r="A14395"/>
      <c r="B14395"/>
      <c r="C14395"/>
      <c r="D14395"/>
      <c r="E14395"/>
      <c r="F14395"/>
      <c r="G14395"/>
      <c r="H14395"/>
      <c r="I14395"/>
      <c r="J14395"/>
      <c r="K14395"/>
    </row>
    <row r="14396" spans="1:11" ht="15">
      <c r="A14396"/>
      <c r="B14396"/>
      <c r="C14396"/>
      <c r="D14396"/>
      <c r="E14396"/>
      <c r="F14396"/>
      <c r="G14396"/>
      <c r="H14396"/>
      <c r="I14396"/>
      <c r="J14396"/>
      <c r="K14396"/>
    </row>
    <row r="14397" spans="1:11" ht="15">
      <c r="A14397"/>
      <c r="B14397"/>
      <c r="C14397"/>
      <c r="D14397"/>
      <c r="E14397"/>
      <c r="F14397"/>
      <c r="G14397"/>
      <c r="H14397"/>
      <c r="I14397"/>
      <c r="J14397"/>
      <c r="K14397"/>
    </row>
    <row r="14398" spans="1:11" ht="15">
      <c r="A14398"/>
      <c r="B14398"/>
      <c r="C14398"/>
      <c r="D14398"/>
      <c r="E14398"/>
      <c r="F14398"/>
      <c r="G14398"/>
      <c r="H14398"/>
      <c r="I14398"/>
      <c r="J14398"/>
      <c r="K14398"/>
    </row>
    <row r="14399" spans="1:11" ht="15">
      <c r="A14399"/>
      <c r="B14399"/>
      <c r="C14399"/>
      <c r="D14399"/>
      <c r="E14399"/>
      <c r="F14399"/>
      <c r="G14399"/>
      <c r="H14399"/>
      <c r="I14399"/>
      <c r="J14399"/>
      <c r="K14399"/>
    </row>
    <row r="14400" spans="1:11" ht="15">
      <c r="A14400"/>
      <c r="B14400"/>
      <c r="C14400"/>
      <c r="D14400"/>
      <c r="E14400"/>
      <c r="F14400"/>
      <c r="G14400"/>
      <c r="H14400"/>
      <c r="I14400"/>
      <c r="J14400"/>
      <c r="K14400"/>
    </row>
    <row r="14401" spans="1:11" ht="15">
      <c r="A14401"/>
      <c r="B14401"/>
      <c r="C14401"/>
      <c r="D14401"/>
      <c r="E14401"/>
      <c r="F14401"/>
      <c r="G14401"/>
      <c r="H14401"/>
      <c r="I14401"/>
      <c r="J14401"/>
      <c r="K14401"/>
    </row>
    <row r="14402" spans="1:11" ht="15">
      <c r="A14402"/>
      <c r="B14402"/>
      <c r="C14402"/>
      <c r="D14402"/>
      <c r="E14402"/>
      <c r="F14402"/>
      <c r="G14402"/>
      <c r="H14402"/>
      <c r="I14402"/>
      <c r="J14402"/>
      <c r="K14402"/>
    </row>
    <row r="14403" spans="1:11" ht="15">
      <c r="A14403"/>
      <c r="B14403"/>
      <c r="C14403"/>
      <c r="D14403"/>
      <c r="E14403"/>
      <c r="F14403"/>
      <c r="G14403"/>
      <c r="H14403"/>
      <c r="I14403"/>
      <c r="J14403"/>
      <c r="K14403"/>
    </row>
    <row r="14404" spans="1:11" ht="15">
      <c r="A14404"/>
      <c r="B14404"/>
      <c r="C14404"/>
      <c r="D14404"/>
      <c r="E14404"/>
      <c r="F14404"/>
      <c r="G14404"/>
      <c r="H14404"/>
      <c r="I14404"/>
      <c r="J14404"/>
      <c r="K14404"/>
    </row>
    <row r="14405" spans="1:11" ht="15">
      <c r="A14405"/>
      <c r="B14405"/>
      <c r="C14405"/>
      <c r="D14405"/>
      <c r="E14405"/>
      <c r="F14405"/>
      <c r="G14405"/>
      <c r="H14405"/>
      <c r="I14405"/>
      <c r="J14405"/>
      <c r="K14405"/>
    </row>
    <row r="14406" spans="1:11" ht="15">
      <c r="A14406"/>
      <c r="B14406"/>
      <c r="C14406"/>
      <c r="D14406"/>
      <c r="E14406"/>
      <c r="F14406"/>
      <c r="G14406"/>
      <c r="H14406"/>
      <c r="I14406"/>
      <c r="J14406"/>
      <c r="K14406"/>
    </row>
    <row r="14407" spans="1:11" ht="15">
      <c r="A14407"/>
      <c r="B14407"/>
      <c r="C14407"/>
      <c r="D14407"/>
      <c r="E14407"/>
      <c r="F14407"/>
      <c r="G14407"/>
      <c r="H14407"/>
      <c r="I14407"/>
      <c r="J14407"/>
      <c r="K14407"/>
    </row>
    <row r="14408" spans="1:11" ht="15">
      <c r="A14408"/>
      <c r="B14408"/>
      <c r="C14408"/>
      <c r="D14408"/>
      <c r="E14408"/>
      <c r="F14408"/>
      <c r="G14408"/>
      <c r="H14408"/>
      <c r="I14408"/>
      <c r="J14408"/>
      <c r="K14408"/>
    </row>
    <row r="14409" spans="1:11" ht="15">
      <c r="A14409"/>
      <c r="B14409"/>
      <c r="C14409"/>
      <c r="D14409"/>
      <c r="E14409"/>
      <c r="F14409"/>
      <c r="G14409"/>
      <c r="H14409"/>
      <c r="I14409"/>
      <c r="J14409"/>
      <c r="K14409"/>
    </row>
    <row r="14410" spans="1:11" ht="15">
      <c r="A14410"/>
      <c r="B14410"/>
      <c r="C14410"/>
      <c r="D14410"/>
      <c r="E14410"/>
      <c r="F14410"/>
      <c r="G14410"/>
      <c r="H14410"/>
      <c r="I14410"/>
      <c r="J14410"/>
      <c r="K14410"/>
    </row>
    <row r="14411" spans="1:11" ht="15">
      <c r="A14411"/>
      <c r="B14411"/>
      <c r="C14411"/>
      <c r="D14411"/>
      <c r="E14411"/>
      <c r="F14411"/>
      <c r="G14411"/>
      <c r="H14411"/>
      <c r="I14411"/>
      <c r="J14411"/>
      <c r="K14411"/>
    </row>
    <row r="14412" spans="1:11" ht="15">
      <c r="A14412"/>
      <c r="B14412"/>
      <c r="C14412"/>
      <c r="D14412"/>
      <c r="E14412"/>
      <c r="F14412"/>
      <c r="G14412"/>
      <c r="H14412"/>
      <c r="I14412"/>
      <c r="J14412"/>
      <c r="K14412"/>
    </row>
    <row r="14413" spans="1:11" ht="15">
      <c r="A14413"/>
      <c r="B14413"/>
      <c r="C14413"/>
      <c r="D14413"/>
      <c r="E14413"/>
      <c r="F14413"/>
      <c r="G14413"/>
      <c r="H14413"/>
      <c r="I14413"/>
      <c r="J14413"/>
      <c r="K14413"/>
    </row>
    <row r="14414" spans="1:11" ht="15">
      <c r="A14414"/>
      <c r="B14414"/>
      <c r="C14414"/>
      <c r="D14414"/>
      <c r="E14414"/>
      <c r="F14414"/>
      <c r="G14414"/>
      <c r="H14414"/>
      <c r="I14414"/>
      <c r="J14414"/>
      <c r="K14414"/>
    </row>
    <row r="14415" spans="1:11" ht="15">
      <c r="A14415"/>
      <c r="B14415"/>
      <c r="C14415"/>
      <c r="D14415"/>
      <c r="E14415"/>
      <c r="F14415"/>
      <c r="G14415"/>
      <c r="H14415"/>
      <c r="I14415"/>
      <c r="J14415"/>
      <c r="K14415"/>
    </row>
    <row r="14416" spans="1:11" ht="15">
      <c r="A14416"/>
      <c r="B14416"/>
      <c r="C14416"/>
      <c r="D14416"/>
      <c r="E14416"/>
      <c r="F14416"/>
      <c r="G14416"/>
      <c r="H14416"/>
      <c r="I14416"/>
      <c r="J14416"/>
      <c r="K14416"/>
    </row>
    <row r="14417" spans="1:11" ht="15">
      <c r="A14417"/>
      <c r="B14417"/>
      <c r="C14417"/>
      <c r="D14417"/>
      <c r="E14417"/>
      <c r="F14417"/>
      <c r="G14417"/>
      <c r="H14417"/>
      <c r="I14417"/>
      <c r="J14417"/>
      <c r="K14417"/>
    </row>
    <row r="14418" spans="1:11" ht="15">
      <c r="A14418"/>
      <c r="B14418"/>
      <c r="C14418"/>
      <c r="D14418"/>
      <c r="E14418"/>
      <c r="F14418"/>
      <c r="G14418"/>
      <c r="H14418"/>
      <c r="I14418"/>
      <c r="J14418"/>
      <c r="K14418"/>
    </row>
    <row r="14419" spans="1:11" ht="15">
      <c r="A14419"/>
      <c r="B14419"/>
      <c r="C14419"/>
      <c r="D14419"/>
      <c r="E14419"/>
      <c r="F14419"/>
      <c r="G14419"/>
      <c r="H14419"/>
      <c r="I14419"/>
      <c r="J14419"/>
      <c r="K14419"/>
    </row>
    <row r="14420" spans="1:11" ht="15">
      <c r="A14420"/>
      <c r="B14420"/>
      <c r="C14420"/>
      <c r="D14420"/>
      <c r="E14420"/>
      <c r="F14420"/>
      <c r="G14420"/>
      <c r="H14420"/>
      <c r="I14420"/>
      <c r="J14420"/>
      <c r="K14420"/>
    </row>
    <row r="14421" spans="1:11" ht="15">
      <c r="A14421"/>
      <c r="B14421"/>
      <c r="C14421"/>
      <c r="D14421"/>
      <c r="E14421"/>
      <c r="F14421"/>
      <c r="G14421"/>
      <c r="H14421"/>
      <c r="I14421"/>
      <c r="J14421"/>
      <c r="K14421"/>
    </row>
    <row r="14422" spans="1:11" ht="15">
      <c r="A14422"/>
      <c r="B14422"/>
      <c r="C14422"/>
      <c r="D14422"/>
      <c r="E14422"/>
      <c r="F14422"/>
      <c r="G14422"/>
      <c r="H14422"/>
      <c r="I14422"/>
      <c r="J14422"/>
      <c r="K14422"/>
    </row>
    <row r="14423" spans="1:11" ht="15">
      <c r="A14423"/>
      <c r="B14423"/>
      <c r="C14423"/>
      <c r="D14423"/>
      <c r="E14423"/>
      <c r="F14423"/>
      <c r="G14423"/>
      <c r="H14423"/>
      <c r="I14423"/>
      <c r="J14423"/>
      <c r="K14423"/>
    </row>
    <row r="14424" spans="1:11" ht="15">
      <c r="A14424"/>
      <c r="B14424"/>
      <c r="C14424"/>
      <c r="D14424"/>
      <c r="E14424"/>
      <c r="F14424"/>
      <c r="G14424"/>
      <c r="H14424"/>
      <c r="I14424"/>
      <c r="J14424"/>
      <c r="K14424"/>
    </row>
    <row r="14425" spans="1:11" ht="15">
      <c r="A14425"/>
      <c r="B14425"/>
      <c r="C14425"/>
      <c r="D14425"/>
      <c r="E14425"/>
      <c r="F14425"/>
      <c r="G14425"/>
      <c r="H14425"/>
      <c r="I14425"/>
      <c r="J14425"/>
      <c r="K14425"/>
    </row>
    <row r="14426" spans="1:11" ht="15">
      <c r="A14426"/>
      <c r="B14426"/>
      <c r="C14426"/>
      <c r="D14426"/>
      <c r="E14426"/>
      <c r="F14426"/>
      <c r="G14426"/>
      <c r="H14426"/>
      <c r="I14426"/>
      <c r="J14426"/>
      <c r="K14426"/>
    </row>
    <row r="14427" spans="1:11" ht="15">
      <c r="A14427"/>
      <c r="B14427"/>
      <c r="C14427"/>
      <c r="D14427"/>
      <c r="E14427"/>
      <c r="F14427"/>
      <c r="G14427"/>
      <c r="H14427"/>
      <c r="I14427"/>
      <c r="J14427"/>
      <c r="K14427"/>
    </row>
    <row r="14428" spans="1:11" ht="15">
      <c r="A14428"/>
      <c r="B14428"/>
      <c r="C14428"/>
      <c r="D14428"/>
      <c r="E14428"/>
      <c r="F14428"/>
      <c r="G14428"/>
      <c r="H14428"/>
      <c r="I14428"/>
      <c r="J14428"/>
      <c r="K14428"/>
    </row>
    <row r="14429" spans="1:11" ht="15">
      <c r="A14429"/>
      <c r="B14429"/>
      <c r="C14429"/>
      <c r="D14429"/>
      <c r="E14429"/>
      <c r="F14429"/>
      <c r="G14429"/>
      <c r="H14429"/>
      <c r="I14429"/>
      <c r="J14429"/>
      <c r="K14429"/>
    </row>
    <row r="14430" spans="1:11" ht="15">
      <c r="A14430"/>
      <c r="B14430"/>
      <c r="C14430"/>
      <c r="D14430"/>
      <c r="E14430"/>
      <c r="F14430"/>
      <c r="G14430"/>
      <c r="H14430"/>
      <c r="I14430"/>
      <c r="J14430"/>
      <c r="K14430"/>
    </row>
    <row r="14431" spans="1:11" ht="15">
      <c r="A14431"/>
      <c r="B14431"/>
      <c r="C14431"/>
      <c r="D14431"/>
      <c r="E14431"/>
      <c r="F14431"/>
      <c r="G14431"/>
      <c r="H14431"/>
      <c r="I14431"/>
      <c r="J14431"/>
      <c r="K14431"/>
    </row>
    <row r="14432" spans="1:11" ht="15">
      <c r="A14432"/>
      <c r="B14432"/>
      <c r="C14432"/>
      <c r="D14432"/>
      <c r="E14432"/>
      <c r="F14432"/>
      <c r="G14432"/>
      <c r="H14432"/>
      <c r="I14432"/>
      <c r="J14432"/>
      <c r="K14432"/>
    </row>
    <row r="14433" spans="1:11" ht="15">
      <c r="A14433"/>
      <c r="B14433"/>
      <c r="C14433"/>
      <c r="D14433"/>
      <c r="E14433"/>
      <c r="F14433"/>
      <c r="G14433"/>
      <c r="H14433"/>
      <c r="I14433"/>
      <c r="J14433"/>
      <c r="K14433"/>
    </row>
    <row r="14434" spans="1:11" ht="15">
      <c r="A14434"/>
      <c r="B14434"/>
      <c r="C14434"/>
      <c r="D14434"/>
      <c r="E14434"/>
      <c r="F14434"/>
      <c r="G14434"/>
      <c r="H14434"/>
      <c r="I14434"/>
      <c r="J14434"/>
      <c r="K14434"/>
    </row>
    <row r="14435" spans="1:11" ht="15">
      <c r="A14435"/>
      <c r="B14435"/>
      <c r="C14435"/>
      <c r="D14435"/>
      <c r="E14435"/>
      <c r="F14435"/>
      <c r="G14435"/>
      <c r="H14435"/>
      <c r="I14435"/>
      <c r="J14435"/>
      <c r="K14435"/>
    </row>
    <row r="14436" spans="1:11" ht="15">
      <c r="A14436"/>
      <c r="B14436"/>
      <c r="C14436"/>
      <c r="D14436"/>
      <c r="E14436"/>
      <c r="F14436"/>
      <c r="G14436"/>
      <c r="H14436"/>
      <c r="I14436"/>
      <c r="J14436"/>
      <c r="K14436"/>
    </row>
    <row r="14437" spans="1:11" ht="15">
      <c r="A14437"/>
      <c r="B14437"/>
      <c r="C14437"/>
      <c r="D14437"/>
      <c r="E14437"/>
      <c r="F14437"/>
      <c r="G14437"/>
      <c r="H14437"/>
      <c r="I14437"/>
      <c r="J14437"/>
      <c r="K14437"/>
    </row>
    <row r="14438" spans="1:11" ht="15">
      <c r="A14438"/>
      <c r="B14438"/>
      <c r="C14438"/>
      <c r="D14438"/>
      <c r="E14438"/>
      <c r="F14438"/>
      <c r="G14438"/>
      <c r="H14438"/>
      <c r="I14438"/>
      <c r="J14438"/>
      <c r="K14438"/>
    </row>
    <row r="14439" spans="1:11" ht="15">
      <c r="A14439"/>
      <c r="B14439"/>
      <c r="C14439"/>
      <c r="D14439"/>
      <c r="E14439"/>
      <c r="F14439"/>
      <c r="G14439"/>
      <c r="H14439"/>
      <c r="I14439"/>
      <c r="J14439"/>
      <c r="K14439"/>
    </row>
    <row r="14440" spans="1:11" ht="15">
      <c r="A14440"/>
      <c r="B14440"/>
      <c r="C14440"/>
      <c r="D14440"/>
      <c r="E14440"/>
      <c r="F14440"/>
      <c r="G14440"/>
      <c r="H14440"/>
      <c r="I14440"/>
      <c r="J14440"/>
      <c r="K14440"/>
    </row>
    <row r="14441" spans="1:11" ht="15">
      <c r="A14441"/>
      <c r="B14441"/>
      <c r="C14441"/>
      <c r="D14441"/>
      <c r="E14441"/>
      <c r="F14441"/>
      <c r="G14441"/>
      <c r="H14441"/>
      <c r="I14441"/>
      <c r="J14441"/>
      <c r="K14441"/>
    </row>
    <row r="14442" spans="1:11" ht="15">
      <c r="A14442"/>
      <c r="B14442"/>
      <c r="C14442"/>
      <c r="D14442"/>
      <c r="E14442"/>
      <c r="F14442"/>
      <c r="G14442"/>
      <c r="H14442"/>
      <c r="I14442"/>
      <c r="J14442"/>
      <c r="K14442"/>
    </row>
    <row r="14443" spans="1:11" ht="15">
      <c r="A14443"/>
      <c r="B14443"/>
      <c r="C14443"/>
      <c r="D14443"/>
      <c r="E14443"/>
      <c r="F14443"/>
      <c r="G14443"/>
      <c r="H14443"/>
      <c r="I14443"/>
      <c r="J14443"/>
      <c r="K14443"/>
    </row>
    <row r="14444" spans="1:11" ht="15">
      <c r="A14444"/>
      <c r="B14444"/>
      <c r="C14444"/>
      <c r="D14444"/>
      <c r="E14444"/>
      <c r="F14444"/>
      <c r="G14444"/>
      <c r="H14444"/>
      <c r="I14444"/>
      <c r="J14444"/>
      <c r="K14444"/>
    </row>
    <row r="14445" spans="1:11" ht="15">
      <c r="A14445"/>
      <c r="B14445"/>
      <c r="C14445"/>
      <c r="D14445"/>
      <c r="E14445"/>
      <c r="F14445"/>
      <c r="G14445"/>
      <c r="H14445"/>
      <c r="I14445"/>
      <c r="J14445"/>
      <c r="K14445"/>
    </row>
    <row r="14446" spans="1:11" ht="15">
      <c r="A14446"/>
      <c r="B14446"/>
      <c r="C14446"/>
      <c r="D14446"/>
      <c r="E14446"/>
      <c r="F14446"/>
      <c r="G14446"/>
      <c r="H14446"/>
      <c r="I14446"/>
      <c r="J14446"/>
      <c r="K14446"/>
    </row>
    <row r="14447" spans="1:11" ht="15">
      <c r="A14447"/>
      <c r="B14447"/>
      <c r="C14447"/>
      <c r="D14447"/>
      <c r="E14447"/>
      <c r="F14447"/>
      <c r="G14447"/>
      <c r="H14447"/>
      <c r="I14447"/>
      <c r="J14447"/>
      <c r="K14447"/>
    </row>
    <row r="14448" spans="1:11" ht="15">
      <c r="A14448"/>
      <c r="B14448"/>
      <c r="C14448"/>
      <c r="D14448"/>
      <c r="E14448"/>
      <c r="F14448"/>
      <c r="G14448"/>
      <c r="H14448"/>
      <c r="I14448"/>
      <c r="J14448"/>
      <c r="K14448"/>
    </row>
    <row r="14449" spans="1:11" ht="15">
      <c r="A14449"/>
      <c r="B14449"/>
      <c r="C14449"/>
      <c r="D14449"/>
      <c r="E14449"/>
      <c r="F14449"/>
      <c r="G14449"/>
      <c r="H14449"/>
      <c r="I14449"/>
      <c r="J14449"/>
      <c r="K14449"/>
    </row>
    <row r="14450" spans="1:11" ht="15">
      <c r="A14450"/>
      <c r="B14450"/>
      <c r="C14450"/>
      <c r="D14450"/>
      <c r="E14450"/>
      <c r="F14450"/>
      <c r="G14450"/>
      <c r="H14450"/>
      <c r="I14450"/>
      <c r="J14450"/>
      <c r="K14450"/>
    </row>
    <row r="14451" spans="1:11" ht="15">
      <c r="A14451"/>
      <c r="B14451"/>
      <c r="C14451"/>
      <c r="D14451"/>
      <c r="E14451"/>
      <c r="F14451"/>
      <c r="G14451"/>
      <c r="H14451"/>
      <c r="I14451"/>
      <c r="J14451"/>
      <c r="K14451"/>
    </row>
    <row r="14452" spans="1:11" ht="15">
      <c r="A14452"/>
      <c r="B14452"/>
      <c r="C14452"/>
      <c r="D14452"/>
      <c r="E14452"/>
      <c r="F14452"/>
      <c r="G14452"/>
      <c r="H14452"/>
      <c r="I14452"/>
      <c r="J14452"/>
      <c r="K14452"/>
    </row>
    <row r="14453" spans="1:11" ht="15">
      <c r="A14453"/>
      <c r="B14453"/>
      <c r="C14453"/>
      <c r="D14453"/>
      <c r="E14453"/>
      <c r="F14453"/>
      <c r="G14453"/>
      <c r="H14453"/>
      <c r="I14453"/>
      <c r="J14453"/>
      <c r="K14453"/>
    </row>
    <row r="14454" spans="1:11" ht="15">
      <c r="A14454"/>
      <c r="B14454"/>
      <c r="C14454"/>
      <c r="D14454"/>
      <c r="E14454"/>
      <c r="F14454"/>
      <c r="G14454"/>
      <c r="H14454"/>
      <c r="I14454"/>
      <c r="J14454"/>
      <c r="K14454"/>
    </row>
    <row r="14455" spans="1:11" ht="15">
      <c r="A14455"/>
      <c r="B14455"/>
      <c r="C14455"/>
      <c r="D14455"/>
      <c r="E14455"/>
      <c r="F14455"/>
      <c r="G14455"/>
      <c r="H14455"/>
      <c r="I14455"/>
      <c r="J14455"/>
      <c r="K14455"/>
    </row>
    <row r="14456" spans="1:11" ht="15">
      <c r="A14456"/>
      <c r="B14456"/>
      <c r="C14456"/>
      <c r="D14456"/>
      <c r="E14456"/>
      <c r="F14456"/>
      <c r="G14456"/>
      <c r="H14456"/>
      <c r="I14456"/>
      <c r="J14456"/>
      <c r="K14456"/>
    </row>
    <row r="14457" spans="1:11" ht="15">
      <c r="A14457"/>
      <c r="B14457"/>
      <c r="C14457"/>
      <c r="D14457"/>
      <c r="E14457"/>
      <c r="F14457"/>
      <c r="G14457"/>
      <c r="H14457"/>
      <c r="I14457"/>
      <c r="J14457"/>
      <c r="K14457"/>
    </row>
    <row r="14458" spans="1:11" ht="15">
      <c r="A14458"/>
      <c r="B14458"/>
      <c r="C14458"/>
      <c r="D14458"/>
      <c r="E14458"/>
      <c r="F14458"/>
      <c r="G14458"/>
      <c r="H14458"/>
      <c r="I14458"/>
      <c r="J14458"/>
      <c r="K14458"/>
    </row>
    <row r="14459" spans="1:11" ht="15">
      <c r="A14459"/>
      <c r="B14459"/>
      <c r="C14459"/>
      <c r="D14459"/>
      <c r="E14459"/>
      <c r="F14459"/>
      <c r="G14459"/>
      <c r="H14459"/>
      <c r="I14459"/>
      <c r="J14459"/>
      <c r="K14459"/>
    </row>
    <row r="14460" spans="1:11" ht="15">
      <c r="A14460"/>
      <c r="B14460"/>
      <c r="C14460"/>
      <c r="D14460"/>
      <c r="E14460"/>
      <c r="F14460"/>
      <c r="G14460"/>
      <c r="H14460"/>
      <c r="I14460"/>
      <c r="J14460"/>
      <c r="K14460"/>
    </row>
    <row r="14461" spans="1:11" ht="15">
      <c r="A14461"/>
      <c r="B14461"/>
      <c r="C14461"/>
      <c r="D14461"/>
      <c r="E14461"/>
      <c r="F14461"/>
      <c r="G14461"/>
      <c r="H14461"/>
      <c r="I14461"/>
      <c r="J14461"/>
      <c r="K14461"/>
    </row>
    <row r="14462" spans="1:11" ht="15">
      <c r="A14462"/>
      <c r="B14462"/>
      <c r="C14462"/>
      <c r="D14462"/>
      <c r="E14462"/>
      <c r="F14462"/>
      <c r="G14462"/>
      <c r="H14462"/>
      <c r="I14462"/>
      <c r="J14462"/>
      <c r="K14462"/>
    </row>
    <row r="14463" spans="1:11" ht="15">
      <c r="A14463"/>
      <c r="B14463"/>
      <c r="C14463"/>
      <c r="D14463"/>
      <c r="E14463"/>
      <c r="F14463"/>
      <c r="G14463"/>
      <c r="H14463"/>
      <c r="I14463"/>
      <c r="J14463"/>
      <c r="K14463"/>
    </row>
    <row r="14464" spans="1:11" ht="15">
      <c r="A14464"/>
      <c r="B14464"/>
      <c r="C14464"/>
      <c r="D14464"/>
      <c r="E14464"/>
      <c r="F14464"/>
      <c r="G14464"/>
      <c r="H14464"/>
      <c r="I14464"/>
      <c r="J14464"/>
      <c r="K14464"/>
    </row>
    <row r="14465" spans="1:11" ht="15">
      <c r="A14465"/>
      <c r="B14465"/>
      <c r="C14465"/>
      <c r="D14465"/>
      <c r="E14465"/>
      <c r="F14465"/>
      <c r="G14465"/>
      <c r="H14465"/>
      <c r="I14465"/>
      <c r="J14465"/>
      <c r="K14465"/>
    </row>
    <row r="14466" spans="1:11" ht="15">
      <c r="A14466"/>
      <c r="B14466"/>
      <c r="C14466"/>
      <c r="D14466"/>
      <c r="E14466"/>
      <c r="F14466"/>
      <c r="G14466"/>
      <c r="H14466"/>
      <c r="I14466"/>
      <c r="J14466"/>
      <c r="K14466"/>
    </row>
    <row r="14467" spans="1:11" ht="15">
      <c r="A14467"/>
      <c r="B14467"/>
      <c r="C14467"/>
      <c r="D14467"/>
      <c r="E14467"/>
      <c r="F14467"/>
      <c r="G14467"/>
      <c r="H14467"/>
      <c r="I14467"/>
      <c r="J14467"/>
      <c r="K14467"/>
    </row>
    <row r="14468" spans="1:11" ht="15">
      <c r="A14468"/>
      <c r="B14468"/>
      <c r="C14468"/>
      <c r="D14468"/>
      <c r="E14468"/>
      <c r="F14468"/>
      <c r="G14468"/>
      <c r="H14468"/>
      <c r="I14468"/>
      <c r="J14468"/>
      <c r="K14468"/>
    </row>
    <row r="14469" spans="1:11" ht="15">
      <c r="A14469"/>
      <c r="B14469"/>
      <c r="C14469"/>
      <c r="D14469"/>
      <c r="E14469"/>
      <c r="F14469"/>
      <c r="G14469"/>
      <c r="H14469"/>
      <c r="I14469"/>
      <c r="J14469"/>
      <c r="K14469"/>
    </row>
    <row r="14470" spans="1:11" ht="15">
      <c r="A14470"/>
      <c r="B14470"/>
      <c r="C14470"/>
      <c r="D14470"/>
      <c r="E14470"/>
      <c r="F14470"/>
      <c r="G14470"/>
      <c r="H14470"/>
      <c r="I14470"/>
      <c r="J14470"/>
      <c r="K14470"/>
    </row>
    <row r="14471" spans="1:11" ht="15">
      <c r="A14471"/>
      <c r="B14471"/>
      <c r="C14471"/>
      <c r="D14471"/>
      <c r="E14471"/>
      <c r="F14471"/>
      <c r="G14471"/>
      <c r="H14471"/>
      <c r="I14471"/>
      <c r="J14471"/>
      <c r="K14471"/>
    </row>
    <row r="14472" spans="1:11" ht="15">
      <c r="A14472"/>
      <c r="B14472"/>
      <c r="C14472"/>
      <c r="D14472"/>
      <c r="E14472"/>
      <c r="F14472"/>
      <c r="G14472"/>
      <c r="H14472"/>
      <c r="I14472"/>
      <c r="J14472"/>
      <c r="K14472"/>
    </row>
    <row r="14473" spans="1:11" ht="15">
      <c r="A14473"/>
      <c r="B14473"/>
      <c r="C14473"/>
      <c r="D14473"/>
      <c r="E14473"/>
      <c r="F14473"/>
      <c r="G14473"/>
      <c r="H14473"/>
      <c r="I14473"/>
      <c r="J14473"/>
      <c r="K14473"/>
    </row>
    <row r="14474" spans="1:11" ht="15">
      <c r="A14474"/>
      <c r="B14474"/>
      <c r="C14474"/>
      <c r="D14474"/>
      <c r="E14474"/>
      <c r="F14474"/>
      <c r="G14474"/>
      <c r="H14474"/>
      <c r="I14474"/>
      <c r="J14474"/>
      <c r="K14474"/>
    </row>
    <row r="14475" spans="1:11" ht="15">
      <c r="A14475"/>
      <c r="B14475"/>
      <c r="C14475"/>
      <c r="D14475"/>
      <c r="E14475"/>
      <c r="F14475"/>
      <c r="G14475"/>
      <c r="H14475"/>
      <c r="I14475"/>
      <c r="J14475"/>
      <c r="K14475"/>
    </row>
    <row r="14476" spans="1:11" ht="15">
      <c r="A14476"/>
      <c r="B14476"/>
      <c r="C14476"/>
      <c r="D14476"/>
      <c r="E14476"/>
      <c r="F14476"/>
      <c r="G14476"/>
      <c r="H14476"/>
      <c r="I14476"/>
      <c r="J14476"/>
      <c r="K14476"/>
    </row>
    <row r="14477" spans="1:11" ht="15">
      <c r="A14477"/>
      <c r="B14477"/>
      <c r="C14477"/>
      <c r="D14477"/>
      <c r="E14477"/>
      <c r="F14477"/>
      <c r="G14477"/>
      <c r="H14477"/>
      <c r="I14477"/>
      <c r="J14477"/>
      <c r="K14477"/>
    </row>
    <row r="14478" spans="1:11" ht="15">
      <c r="A14478"/>
      <c r="B14478"/>
      <c r="C14478"/>
      <c r="D14478"/>
      <c r="E14478"/>
      <c r="F14478"/>
      <c r="G14478"/>
      <c r="H14478"/>
      <c r="I14478"/>
      <c r="J14478"/>
      <c r="K14478"/>
    </row>
    <row r="14479" spans="1:11" ht="15">
      <c r="A14479"/>
      <c r="B14479"/>
      <c r="C14479"/>
      <c r="D14479"/>
      <c r="E14479"/>
      <c r="F14479"/>
      <c r="G14479"/>
      <c r="H14479"/>
      <c r="I14479"/>
      <c r="J14479"/>
      <c r="K14479"/>
    </row>
    <row r="14480" spans="1:11" ht="15">
      <c r="A14480"/>
      <c r="B14480"/>
      <c r="C14480"/>
      <c r="D14480"/>
      <c r="E14480"/>
      <c r="F14480"/>
      <c r="G14480"/>
      <c r="H14480"/>
      <c r="I14480"/>
      <c r="J14480"/>
      <c r="K14480"/>
    </row>
    <row r="14481" spans="1:11" ht="15">
      <c r="A14481"/>
      <c r="B14481"/>
      <c r="C14481"/>
      <c r="D14481"/>
      <c r="E14481"/>
      <c r="F14481"/>
      <c r="G14481"/>
      <c r="H14481"/>
      <c r="I14481"/>
      <c r="J14481"/>
      <c r="K14481"/>
    </row>
    <row r="14482" spans="1:11" ht="15">
      <c r="A14482"/>
      <c r="B14482"/>
      <c r="C14482"/>
      <c r="D14482"/>
      <c r="E14482"/>
      <c r="F14482"/>
      <c r="G14482"/>
      <c r="H14482"/>
      <c r="I14482"/>
      <c r="J14482"/>
      <c r="K14482"/>
    </row>
    <row r="14483" spans="1:11" ht="15">
      <c r="A14483"/>
      <c r="B14483"/>
      <c r="C14483"/>
      <c r="D14483"/>
      <c r="E14483"/>
      <c r="F14483"/>
      <c r="G14483"/>
      <c r="H14483"/>
      <c r="I14483"/>
      <c r="J14483"/>
      <c r="K14483"/>
    </row>
    <row r="14484" spans="1:11" ht="15">
      <c r="A14484"/>
      <c r="B14484"/>
      <c r="C14484"/>
      <c r="D14484"/>
      <c r="E14484"/>
      <c r="F14484"/>
      <c r="G14484"/>
      <c r="H14484"/>
      <c r="I14484"/>
      <c r="J14484"/>
      <c r="K14484"/>
    </row>
    <row r="14485" spans="1:11" ht="15">
      <c r="A14485"/>
      <c r="B14485"/>
      <c r="C14485"/>
      <c r="D14485"/>
      <c r="E14485"/>
      <c r="F14485"/>
      <c r="G14485"/>
      <c r="H14485"/>
      <c r="I14485"/>
      <c r="J14485"/>
      <c r="K14485"/>
    </row>
    <row r="14486" spans="1:11" ht="15">
      <c r="A14486"/>
      <c r="B14486"/>
      <c r="C14486"/>
      <c r="D14486"/>
      <c r="E14486"/>
      <c r="F14486"/>
      <c r="G14486"/>
      <c r="H14486"/>
      <c r="I14486"/>
      <c r="J14486"/>
      <c r="K14486"/>
    </row>
    <row r="14487" spans="1:11" ht="15">
      <c r="A14487"/>
      <c r="B14487"/>
      <c r="C14487"/>
      <c r="D14487"/>
      <c r="E14487"/>
      <c r="F14487"/>
      <c r="G14487"/>
      <c r="H14487"/>
      <c r="I14487"/>
      <c r="J14487"/>
      <c r="K14487"/>
    </row>
    <row r="14488" spans="1:11" ht="15">
      <c r="A14488"/>
      <c r="B14488"/>
      <c r="C14488"/>
      <c r="D14488"/>
      <c r="E14488"/>
      <c r="F14488"/>
      <c r="G14488"/>
      <c r="H14488"/>
      <c r="I14488"/>
      <c r="J14488"/>
      <c r="K14488"/>
    </row>
    <row r="14489" spans="1:11" ht="15">
      <c r="A14489"/>
      <c r="B14489"/>
      <c r="C14489"/>
      <c r="D14489"/>
      <c r="E14489"/>
      <c r="F14489"/>
      <c r="G14489"/>
      <c r="H14489"/>
      <c r="I14489"/>
      <c r="J14489"/>
      <c r="K14489"/>
    </row>
    <row r="14490" spans="1:11" ht="15">
      <c r="A14490"/>
      <c r="B14490"/>
      <c r="C14490"/>
      <c r="D14490"/>
      <c r="E14490"/>
      <c r="F14490"/>
      <c r="G14490"/>
      <c r="H14490"/>
      <c r="I14490"/>
      <c r="J14490"/>
      <c r="K14490"/>
    </row>
    <row r="14491" spans="1:11" ht="15">
      <c r="A14491"/>
      <c r="B14491"/>
      <c r="C14491"/>
      <c r="D14491"/>
      <c r="E14491"/>
      <c r="F14491"/>
      <c r="G14491"/>
      <c r="H14491"/>
      <c r="I14491"/>
      <c r="J14491"/>
      <c r="K14491"/>
    </row>
    <row r="14492" spans="1:11" ht="15">
      <c r="A14492"/>
      <c r="B14492"/>
      <c r="C14492"/>
      <c r="D14492"/>
      <c r="E14492"/>
      <c r="F14492"/>
      <c r="G14492"/>
      <c r="H14492"/>
      <c r="I14492"/>
      <c r="J14492"/>
      <c r="K14492"/>
    </row>
    <row r="14493" spans="1:11" ht="15">
      <c r="A14493"/>
      <c r="B14493"/>
      <c r="C14493"/>
      <c r="D14493"/>
      <c r="E14493"/>
      <c r="F14493"/>
      <c r="G14493"/>
      <c r="H14493"/>
      <c r="I14493"/>
      <c r="J14493"/>
      <c r="K14493"/>
    </row>
    <row r="14494" spans="1:11" ht="15">
      <c r="A14494"/>
      <c r="B14494"/>
      <c r="C14494"/>
      <c r="D14494"/>
      <c r="E14494"/>
      <c r="F14494"/>
      <c r="G14494"/>
      <c r="H14494"/>
      <c r="I14494"/>
      <c r="J14494"/>
      <c r="K14494"/>
    </row>
    <row r="14495" spans="1:11" ht="15">
      <c r="A14495"/>
      <c r="B14495"/>
      <c r="C14495"/>
      <c r="D14495"/>
      <c r="E14495"/>
      <c r="F14495"/>
      <c r="G14495"/>
      <c r="H14495"/>
      <c r="I14495"/>
      <c r="J14495"/>
      <c r="K14495"/>
    </row>
    <row r="14496" spans="1:11" ht="15">
      <c r="A14496"/>
      <c r="B14496"/>
      <c r="C14496"/>
      <c r="D14496"/>
      <c r="E14496"/>
      <c r="F14496"/>
      <c r="G14496"/>
      <c r="H14496"/>
      <c r="I14496"/>
      <c r="J14496"/>
      <c r="K14496"/>
    </row>
    <row r="14497" spans="1:11" ht="15">
      <c r="A14497"/>
      <c r="B14497"/>
      <c r="C14497"/>
      <c r="D14497"/>
      <c r="E14497"/>
      <c r="F14497"/>
      <c r="G14497"/>
      <c r="H14497"/>
      <c r="I14497"/>
      <c r="J14497"/>
      <c r="K14497"/>
    </row>
    <row r="14498" spans="1:11" ht="15">
      <c r="A14498"/>
      <c r="B14498"/>
      <c r="C14498"/>
      <c r="D14498"/>
      <c r="E14498"/>
      <c r="F14498"/>
      <c r="G14498"/>
      <c r="H14498"/>
      <c r="I14498"/>
      <c r="J14498"/>
      <c r="K14498"/>
    </row>
    <row r="14499" spans="1:11" ht="15">
      <c r="A14499"/>
      <c r="B14499"/>
      <c r="C14499"/>
      <c r="D14499"/>
      <c r="E14499"/>
      <c r="F14499"/>
      <c r="G14499"/>
      <c r="H14499"/>
      <c r="I14499"/>
      <c r="J14499"/>
      <c r="K14499"/>
    </row>
    <row r="14500" spans="1:11" ht="15">
      <c r="A14500"/>
      <c r="B14500"/>
      <c r="C14500"/>
      <c r="D14500"/>
      <c r="E14500"/>
      <c r="F14500"/>
      <c r="G14500"/>
      <c r="H14500"/>
      <c r="I14500"/>
      <c r="J14500"/>
      <c r="K14500"/>
    </row>
    <row r="14501" spans="1:11" ht="15">
      <c r="A14501"/>
      <c r="B14501"/>
      <c r="C14501"/>
      <c r="D14501"/>
      <c r="E14501"/>
      <c r="F14501"/>
      <c r="G14501"/>
      <c r="H14501"/>
      <c r="I14501"/>
      <c r="J14501"/>
      <c r="K14501"/>
    </row>
    <row r="14502" spans="1:11" ht="15">
      <c r="A14502"/>
      <c r="B14502"/>
      <c r="C14502"/>
      <c r="D14502"/>
      <c r="E14502"/>
      <c r="F14502"/>
      <c r="G14502"/>
      <c r="H14502"/>
      <c r="I14502"/>
      <c r="J14502"/>
      <c r="K14502"/>
    </row>
    <row r="14503" spans="1:11" ht="15">
      <c r="A14503"/>
      <c r="B14503"/>
      <c r="C14503"/>
      <c r="D14503"/>
      <c r="E14503"/>
      <c r="F14503"/>
      <c r="G14503"/>
      <c r="H14503"/>
      <c r="I14503"/>
      <c r="J14503"/>
      <c r="K14503"/>
    </row>
    <row r="14504" spans="1:11" ht="15">
      <c r="A14504"/>
      <c r="B14504"/>
      <c r="C14504"/>
      <c r="D14504"/>
      <c r="E14504"/>
      <c r="F14504"/>
      <c r="G14504"/>
      <c r="H14504"/>
      <c r="I14504"/>
      <c r="J14504"/>
      <c r="K14504"/>
    </row>
    <row r="14505" spans="1:11" ht="15">
      <c r="A14505"/>
      <c r="B14505"/>
      <c r="C14505"/>
      <c r="D14505"/>
      <c r="E14505"/>
      <c r="F14505"/>
      <c r="G14505"/>
      <c r="H14505"/>
      <c r="I14505"/>
      <c r="J14505"/>
      <c r="K14505"/>
    </row>
    <row r="14506" spans="1:11" ht="15">
      <c r="A14506"/>
      <c r="B14506"/>
      <c r="C14506"/>
      <c r="D14506"/>
      <c r="E14506"/>
      <c r="F14506"/>
      <c r="G14506"/>
      <c r="H14506"/>
      <c r="I14506"/>
      <c r="J14506"/>
      <c r="K14506"/>
    </row>
    <row r="14507" spans="1:11" ht="15">
      <c r="A14507"/>
      <c r="B14507"/>
      <c r="C14507"/>
      <c r="D14507"/>
      <c r="E14507"/>
      <c r="F14507"/>
      <c r="G14507"/>
      <c r="H14507"/>
      <c r="I14507"/>
      <c r="J14507"/>
      <c r="K14507"/>
    </row>
    <row r="14508" spans="1:11" ht="15">
      <c r="A14508"/>
      <c r="B14508"/>
      <c r="C14508"/>
      <c r="D14508"/>
      <c r="E14508"/>
      <c r="F14508"/>
      <c r="G14508"/>
      <c r="H14508"/>
      <c r="I14508"/>
      <c r="J14508"/>
      <c r="K14508"/>
    </row>
    <row r="14509" spans="1:11" ht="15">
      <c r="A14509"/>
      <c r="B14509"/>
      <c r="C14509"/>
      <c r="D14509"/>
      <c r="E14509"/>
      <c r="F14509"/>
      <c r="G14509"/>
      <c r="H14509"/>
      <c r="I14509"/>
      <c r="J14509"/>
      <c r="K14509"/>
    </row>
    <row r="14510" spans="1:11" ht="15">
      <c r="A14510"/>
      <c r="B14510"/>
      <c r="C14510"/>
      <c r="D14510"/>
      <c r="E14510"/>
      <c r="F14510"/>
      <c r="G14510"/>
      <c r="H14510"/>
      <c r="I14510"/>
      <c r="J14510"/>
      <c r="K14510"/>
    </row>
    <row r="14511" spans="1:11" ht="15">
      <c r="A14511"/>
      <c r="B14511"/>
      <c r="C14511"/>
      <c r="D14511"/>
      <c r="E14511"/>
      <c r="F14511"/>
      <c r="G14511"/>
      <c r="H14511"/>
      <c r="I14511"/>
      <c r="J14511"/>
      <c r="K14511"/>
    </row>
    <row r="14512" spans="1:11" ht="15">
      <c r="A14512"/>
      <c r="B14512"/>
      <c r="C14512"/>
      <c r="D14512"/>
      <c r="E14512"/>
      <c r="F14512"/>
      <c r="G14512"/>
      <c r="H14512"/>
      <c r="I14512"/>
      <c r="J14512"/>
      <c r="K14512"/>
    </row>
    <row r="14513" spans="1:11" ht="15">
      <c r="A14513"/>
      <c r="B14513"/>
      <c r="C14513"/>
      <c r="D14513"/>
      <c r="E14513"/>
      <c r="F14513"/>
      <c r="G14513"/>
      <c r="H14513"/>
      <c r="I14513"/>
      <c r="J14513"/>
      <c r="K14513"/>
    </row>
    <row r="14514" spans="1:11" ht="15">
      <c r="A14514"/>
      <c r="B14514"/>
      <c r="C14514"/>
      <c r="D14514"/>
      <c r="E14514"/>
      <c r="F14514"/>
      <c r="G14514"/>
      <c r="H14514"/>
      <c r="I14514"/>
      <c r="J14514"/>
      <c r="K14514"/>
    </row>
    <row r="14515" spans="1:11" ht="15">
      <c r="A14515"/>
      <c r="B14515"/>
      <c r="C14515"/>
      <c r="D14515"/>
      <c r="E14515"/>
      <c r="F14515"/>
      <c r="G14515"/>
      <c r="H14515"/>
      <c r="I14515"/>
      <c r="J14515"/>
      <c r="K14515"/>
    </row>
    <row r="14516" spans="1:11" ht="15">
      <c r="A14516"/>
      <c r="B14516"/>
      <c r="C14516"/>
      <c r="D14516"/>
      <c r="E14516"/>
      <c r="F14516"/>
      <c r="G14516"/>
      <c r="H14516"/>
      <c r="I14516"/>
      <c r="J14516"/>
      <c r="K14516"/>
    </row>
    <row r="14517" spans="1:11" ht="15">
      <c r="A14517"/>
      <c r="B14517"/>
      <c r="C14517"/>
      <c r="D14517"/>
      <c r="E14517"/>
      <c r="F14517"/>
      <c r="G14517"/>
      <c r="H14517"/>
      <c r="I14517"/>
      <c r="J14517"/>
      <c r="K14517"/>
    </row>
    <row r="14518" spans="1:11" ht="15">
      <c r="A14518"/>
      <c r="B14518"/>
      <c r="C14518"/>
      <c r="D14518"/>
      <c r="E14518"/>
      <c r="F14518"/>
      <c r="G14518"/>
      <c r="H14518"/>
      <c r="I14518"/>
      <c r="J14518"/>
      <c r="K14518"/>
    </row>
    <row r="14519" spans="1:11" ht="15">
      <c r="A14519"/>
      <c r="B14519"/>
      <c r="C14519"/>
      <c r="D14519"/>
      <c r="E14519"/>
      <c r="F14519"/>
      <c r="G14519"/>
      <c r="H14519"/>
      <c r="I14519"/>
      <c r="J14519"/>
      <c r="K14519"/>
    </row>
    <row r="14520" spans="1:11" ht="15">
      <c r="A14520"/>
      <c r="B14520"/>
      <c r="C14520"/>
      <c r="D14520"/>
      <c r="E14520"/>
      <c r="F14520"/>
      <c r="G14520"/>
      <c r="H14520"/>
      <c r="I14520"/>
      <c r="J14520"/>
      <c r="K14520"/>
    </row>
    <row r="14521" spans="1:11" ht="15">
      <c r="A14521"/>
      <c r="B14521"/>
      <c r="C14521"/>
      <c r="D14521"/>
      <c r="E14521"/>
      <c r="F14521"/>
      <c r="G14521"/>
      <c r="H14521"/>
      <c r="I14521"/>
      <c r="J14521"/>
      <c r="K14521"/>
    </row>
    <row r="14522" spans="1:11" ht="15">
      <c r="A14522"/>
      <c r="B14522"/>
      <c r="C14522"/>
      <c r="D14522"/>
      <c r="E14522"/>
      <c r="F14522"/>
      <c r="G14522"/>
      <c r="H14522"/>
      <c r="I14522"/>
      <c r="J14522"/>
      <c r="K14522"/>
    </row>
    <row r="14523" spans="1:11" ht="15">
      <c r="A14523"/>
      <c r="B14523"/>
      <c r="C14523"/>
      <c r="D14523"/>
      <c r="E14523"/>
      <c r="F14523"/>
      <c r="G14523"/>
      <c r="H14523"/>
      <c r="I14523"/>
      <c r="J14523"/>
      <c r="K14523"/>
    </row>
    <row r="14524" spans="1:11" ht="15">
      <c r="A14524"/>
      <c r="B14524"/>
      <c r="C14524"/>
      <c r="D14524"/>
      <c r="E14524"/>
      <c r="F14524"/>
      <c r="G14524"/>
      <c r="H14524"/>
      <c r="I14524"/>
      <c r="J14524"/>
      <c r="K14524"/>
    </row>
    <row r="14525" spans="1:11" ht="15">
      <c r="A14525"/>
      <c r="B14525"/>
      <c r="C14525"/>
      <c r="D14525"/>
      <c r="E14525"/>
      <c r="F14525"/>
      <c r="G14525"/>
      <c r="H14525"/>
      <c r="I14525"/>
      <c r="J14525"/>
      <c r="K14525"/>
    </row>
    <row r="14526" spans="1:11" ht="15">
      <c r="A14526"/>
      <c r="B14526"/>
      <c r="C14526"/>
      <c r="D14526"/>
      <c r="E14526"/>
      <c r="F14526"/>
      <c r="G14526"/>
      <c r="H14526"/>
      <c r="I14526"/>
      <c r="J14526"/>
      <c r="K14526"/>
    </row>
    <row r="14527" spans="1:11" ht="15">
      <c r="A14527"/>
      <c r="B14527"/>
      <c r="C14527"/>
      <c r="D14527"/>
      <c r="E14527"/>
      <c r="F14527"/>
      <c r="G14527"/>
      <c r="H14527"/>
      <c r="I14527"/>
      <c r="J14527"/>
      <c r="K14527"/>
    </row>
    <row r="14528" spans="1:11" ht="15">
      <c r="A14528"/>
      <c r="B14528"/>
      <c r="C14528"/>
      <c r="D14528"/>
      <c r="E14528"/>
      <c r="F14528"/>
      <c r="G14528"/>
      <c r="H14528"/>
      <c r="I14528"/>
      <c r="J14528"/>
      <c r="K14528"/>
    </row>
    <row r="14529" spans="1:11" ht="15">
      <c r="A14529"/>
      <c r="B14529"/>
      <c r="C14529"/>
      <c r="D14529"/>
      <c r="E14529"/>
      <c r="F14529"/>
      <c r="G14529"/>
      <c r="H14529"/>
      <c r="I14529"/>
      <c r="J14529"/>
      <c r="K14529"/>
    </row>
    <row r="14530" spans="1:11" ht="15">
      <c r="A14530"/>
      <c r="B14530"/>
      <c r="C14530"/>
      <c r="D14530"/>
      <c r="E14530"/>
      <c r="F14530"/>
      <c r="G14530"/>
      <c r="H14530"/>
      <c r="I14530"/>
      <c r="J14530"/>
      <c r="K14530"/>
    </row>
    <row r="14531" spans="1:11" ht="15">
      <c r="A14531"/>
      <c r="B14531"/>
      <c r="C14531"/>
      <c r="D14531"/>
      <c r="E14531"/>
      <c r="F14531"/>
      <c r="G14531"/>
      <c r="H14531"/>
      <c r="I14531"/>
      <c r="J14531"/>
      <c r="K14531"/>
    </row>
    <row r="14532" spans="1:11" ht="15">
      <c r="A14532"/>
      <c r="B14532"/>
      <c r="C14532"/>
      <c r="D14532"/>
      <c r="E14532"/>
      <c r="F14532"/>
      <c r="G14532"/>
      <c r="H14532"/>
      <c r="I14532"/>
      <c r="J14532"/>
      <c r="K14532"/>
    </row>
    <row r="14533" spans="1:11" ht="15">
      <c r="A14533"/>
      <c r="B14533"/>
      <c r="C14533"/>
      <c r="D14533"/>
      <c r="E14533"/>
      <c r="F14533"/>
      <c r="G14533"/>
      <c r="H14533"/>
      <c r="I14533"/>
      <c r="J14533"/>
      <c r="K14533"/>
    </row>
    <row r="14534" spans="1:11" ht="15">
      <c r="A14534"/>
      <c r="B14534"/>
      <c r="C14534"/>
      <c r="D14534"/>
      <c r="E14534"/>
      <c r="F14534"/>
      <c r="G14534"/>
      <c r="H14534"/>
      <c r="I14534"/>
      <c r="J14534"/>
      <c r="K14534"/>
    </row>
    <row r="14535" spans="1:11" ht="15">
      <c r="A14535"/>
      <c r="B14535"/>
      <c r="C14535"/>
      <c r="D14535"/>
      <c r="E14535"/>
      <c r="F14535"/>
      <c r="G14535"/>
      <c r="H14535"/>
      <c r="I14535"/>
      <c r="J14535"/>
      <c r="K14535"/>
    </row>
    <row r="14536" spans="1:11" ht="15">
      <c r="A14536"/>
      <c r="B14536"/>
      <c r="C14536"/>
      <c r="D14536"/>
      <c r="E14536"/>
      <c r="F14536"/>
      <c r="G14536"/>
      <c r="H14536"/>
      <c r="I14536"/>
      <c r="J14536"/>
      <c r="K14536"/>
    </row>
    <row r="14537" spans="1:11" ht="15">
      <c r="A14537"/>
      <c r="B14537"/>
      <c r="C14537"/>
      <c r="D14537"/>
      <c r="E14537"/>
      <c r="F14537"/>
      <c r="G14537"/>
      <c r="H14537"/>
      <c r="I14537"/>
      <c r="J14537"/>
      <c r="K14537"/>
    </row>
    <row r="14538" spans="1:11" ht="15">
      <c r="A14538"/>
      <c r="B14538"/>
      <c r="C14538"/>
      <c r="D14538"/>
      <c r="E14538"/>
      <c r="F14538"/>
      <c r="G14538"/>
      <c r="H14538"/>
      <c r="I14538"/>
      <c r="J14538"/>
      <c r="K14538"/>
    </row>
    <row r="14539" spans="1:11" ht="15">
      <c r="A14539"/>
      <c r="B14539"/>
      <c r="C14539"/>
      <c r="D14539"/>
      <c r="E14539"/>
      <c r="F14539"/>
      <c r="G14539"/>
      <c r="H14539"/>
      <c r="I14539"/>
      <c r="J14539"/>
      <c r="K14539"/>
    </row>
    <row r="14540" spans="1:11" ht="15">
      <c r="A14540"/>
      <c r="B14540"/>
      <c r="C14540"/>
      <c r="D14540"/>
      <c r="E14540"/>
      <c r="F14540"/>
      <c r="G14540"/>
      <c r="H14540"/>
      <c r="I14540"/>
      <c r="J14540"/>
      <c r="K14540"/>
    </row>
    <row r="14541" spans="1:11" ht="15">
      <c r="A14541"/>
      <c r="B14541"/>
      <c r="C14541"/>
      <c r="D14541"/>
      <c r="E14541"/>
      <c r="F14541"/>
      <c r="G14541"/>
      <c r="H14541"/>
      <c r="I14541"/>
      <c r="J14541"/>
      <c r="K14541"/>
    </row>
    <row r="14542" spans="1:11" ht="15">
      <c r="A14542"/>
      <c r="B14542"/>
      <c r="C14542"/>
      <c r="D14542"/>
      <c r="E14542"/>
      <c r="F14542"/>
      <c r="G14542"/>
      <c r="H14542"/>
      <c r="I14542"/>
      <c r="J14542"/>
      <c r="K14542"/>
    </row>
    <row r="14543" spans="1:11" ht="15">
      <c r="A14543"/>
      <c r="B14543"/>
      <c r="C14543"/>
      <c r="D14543"/>
      <c r="E14543"/>
      <c r="F14543"/>
      <c r="G14543"/>
      <c r="H14543"/>
      <c r="I14543"/>
      <c r="J14543"/>
      <c r="K14543"/>
    </row>
    <row r="14544" spans="1:11" ht="15">
      <c r="A14544"/>
      <c r="B14544"/>
      <c r="C14544"/>
      <c r="D14544"/>
      <c r="E14544"/>
      <c r="F14544"/>
      <c r="G14544"/>
      <c r="H14544"/>
      <c r="I14544"/>
      <c r="J14544"/>
      <c r="K14544"/>
    </row>
    <row r="14545" spans="1:11" ht="15">
      <c r="A14545"/>
      <c r="B14545"/>
      <c r="C14545"/>
      <c r="D14545"/>
      <c r="E14545"/>
      <c r="F14545"/>
      <c r="G14545"/>
      <c r="H14545"/>
      <c r="I14545"/>
      <c r="J14545"/>
      <c r="K14545"/>
    </row>
    <row r="14546" spans="1:11" ht="15">
      <c r="A14546"/>
      <c r="B14546"/>
      <c r="C14546"/>
      <c r="D14546"/>
      <c r="E14546"/>
      <c r="F14546"/>
      <c r="G14546"/>
      <c r="H14546"/>
      <c r="I14546"/>
      <c r="J14546"/>
      <c r="K14546"/>
    </row>
    <row r="14547" spans="1:11" ht="15">
      <c r="A14547"/>
      <c r="B14547"/>
      <c r="C14547"/>
      <c r="D14547"/>
      <c r="E14547"/>
      <c r="F14547"/>
      <c r="G14547"/>
      <c r="H14547"/>
      <c r="I14547"/>
      <c r="J14547"/>
      <c r="K14547"/>
    </row>
    <row r="14548" spans="1:11" ht="15">
      <c r="A14548"/>
      <c r="B14548"/>
      <c r="C14548"/>
      <c r="D14548"/>
      <c r="E14548"/>
      <c r="F14548"/>
      <c r="G14548"/>
      <c r="H14548"/>
      <c r="I14548"/>
      <c r="J14548"/>
      <c r="K14548"/>
    </row>
    <row r="14549" spans="1:11" ht="15">
      <c r="A14549"/>
      <c r="B14549"/>
      <c r="C14549"/>
      <c r="D14549"/>
      <c r="E14549"/>
      <c r="F14549"/>
      <c r="G14549"/>
      <c r="H14549"/>
      <c r="I14549"/>
      <c r="J14549"/>
      <c r="K14549"/>
    </row>
    <row r="14550" spans="1:11" ht="15">
      <c r="A14550"/>
      <c r="B14550"/>
      <c r="C14550"/>
      <c r="D14550"/>
      <c r="E14550"/>
      <c r="F14550"/>
      <c r="G14550"/>
      <c r="H14550"/>
      <c r="I14550"/>
      <c r="J14550"/>
      <c r="K14550"/>
    </row>
    <row r="14551" spans="1:11" ht="15">
      <c r="A14551"/>
      <c r="B14551"/>
      <c r="C14551"/>
      <c r="D14551"/>
      <c r="E14551"/>
      <c r="F14551"/>
      <c r="G14551"/>
      <c r="H14551"/>
      <c r="I14551"/>
      <c r="J14551"/>
      <c r="K14551"/>
    </row>
    <row r="14552" spans="1:11" ht="15">
      <c r="A14552"/>
      <c r="B14552"/>
      <c r="C14552"/>
      <c r="D14552"/>
      <c r="E14552"/>
      <c r="F14552"/>
      <c r="G14552"/>
      <c r="H14552"/>
      <c r="I14552"/>
      <c r="J14552"/>
      <c r="K14552"/>
    </row>
    <row r="14553" spans="1:11" ht="15">
      <c r="A14553"/>
      <c r="B14553"/>
      <c r="C14553"/>
      <c r="D14553"/>
      <c r="E14553"/>
      <c r="F14553"/>
      <c r="G14553"/>
      <c r="H14553"/>
      <c r="I14553"/>
      <c r="J14553"/>
      <c r="K14553"/>
    </row>
    <row r="14554" spans="1:11" ht="15">
      <c r="A14554"/>
      <c r="B14554"/>
      <c r="C14554"/>
      <c r="D14554"/>
      <c r="E14554"/>
      <c r="F14554"/>
      <c r="G14554"/>
      <c r="H14554"/>
      <c r="I14554"/>
      <c r="J14554"/>
      <c r="K14554"/>
    </row>
    <row r="14555" spans="1:11" ht="15">
      <c r="A14555"/>
      <c r="B14555"/>
      <c r="C14555"/>
      <c r="D14555"/>
      <c r="E14555"/>
      <c r="F14555"/>
      <c r="G14555"/>
      <c r="H14555"/>
      <c r="I14555"/>
      <c r="J14555"/>
      <c r="K14555"/>
    </row>
    <row r="14556" spans="1:11" ht="15">
      <c r="A14556"/>
      <c r="B14556"/>
      <c r="C14556"/>
      <c r="D14556"/>
      <c r="E14556"/>
      <c r="F14556"/>
      <c r="G14556"/>
      <c r="H14556"/>
      <c r="I14556"/>
      <c r="J14556"/>
      <c r="K14556"/>
    </row>
    <row r="14557" spans="1:11" ht="15">
      <c r="A14557"/>
      <c r="B14557"/>
      <c r="C14557"/>
      <c r="D14557"/>
      <c r="E14557"/>
      <c r="F14557"/>
      <c r="G14557"/>
      <c r="H14557"/>
      <c r="I14557"/>
      <c r="J14557"/>
      <c r="K14557"/>
    </row>
    <row r="14558" spans="1:11" ht="15">
      <c r="A14558"/>
      <c r="B14558"/>
      <c r="C14558"/>
      <c r="D14558"/>
      <c r="E14558"/>
      <c r="F14558"/>
      <c r="G14558"/>
      <c r="H14558"/>
      <c r="I14558"/>
      <c r="J14558"/>
      <c r="K14558"/>
    </row>
    <row r="14559" spans="1:11" ht="15">
      <c r="A14559"/>
      <c r="B14559"/>
      <c r="C14559"/>
      <c r="D14559"/>
      <c r="E14559"/>
      <c r="F14559"/>
      <c r="G14559"/>
      <c r="H14559"/>
      <c r="I14559"/>
      <c r="J14559"/>
      <c r="K14559"/>
    </row>
    <row r="14560" spans="1:11" ht="15">
      <c r="A14560"/>
      <c r="B14560"/>
      <c r="C14560"/>
      <c r="D14560"/>
      <c r="E14560"/>
      <c r="F14560"/>
      <c r="G14560"/>
      <c r="H14560"/>
      <c r="I14560"/>
      <c r="J14560"/>
      <c r="K14560"/>
    </row>
    <row r="14561" spans="1:11" ht="15">
      <c r="A14561"/>
      <c r="B14561"/>
      <c r="C14561"/>
      <c r="D14561"/>
      <c r="E14561"/>
      <c r="F14561"/>
      <c r="G14561"/>
      <c r="H14561"/>
      <c r="I14561"/>
      <c r="J14561"/>
      <c r="K14561"/>
    </row>
    <row r="14562" spans="1:11" ht="15">
      <c r="A14562"/>
      <c r="B14562"/>
      <c r="C14562"/>
      <c r="D14562"/>
      <c r="E14562"/>
      <c r="F14562"/>
      <c r="G14562"/>
      <c r="H14562"/>
      <c r="I14562"/>
      <c r="J14562"/>
      <c r="K14562"/>
    </row>
    <row r="14563" spans="1:11" ht="15">
      <c r="A14563"/>
      <c r="B14563"/>
      <c r="C14563"/>
      <c r="D14563"/>
      <c r="E14563"/>
      <c r="F14563"/>
      <c r="G14563"/>
      <c r="H14563"/>
      <c r="I14563"/>
      <c r="J14563"/>
      <c r="K14563"/>
    </row>
    <row r="14564" spans="1:11" ht="15">
      <c r="A14564"/>
      <c r="B14564"/>
      <c r="C14564"/>
      <c r="D14564"/>
      <c r="E14564"/>
      <c r="F14564"/>
      <c r="G14564"/>
      <c r="H14564"/>
      <c r="I14564"/>
      <c r="J14564"/>
      <c r="K14564"/>
    </row>
    <row r="14565" spans="1:11" ht="15">
      <c r="A14565"/>
      <c r="B14565"/>
      <c r="C14565"/>
      <c r="D14565"/>
      <c r="E14565"/>
      <c r="F14565"/>
      <c r="G14565"/>
      <c r="H14565"/>
      <c r="I14565"/>
      <c r="J14565"/>
      <c r="K14565"/>
    </row>
    <row r="14566" spans="1:11" ht="15">
      <c r="A14566"/>
      <c r="B14566"/>
      <c r="C14566"/>
      <c r="D14566"/>
      <c r="E14566"/>
      <c r="F14566"/>
      <c r="G14566"/>
      <c r="H14566"/>
      <c r="I14566"/>
      <c r="J14566"/>
      <c r="K14566"/>
    </row>
    <row r="14567" spans="1:11" ht="15">
      <c r="A14567"/>
      <c r="B14567"/>
      <c r="C14567"/>
      <c r="D14567"/>
      <c r="E14567"/>
      <c r="F14567"/>
      <c r="G14567"/>
      <c r="H14567"/>
      <c r="I14567"/>
      <c r="J14567"/>
      <c r="K14567"/>
    </row>
    <row r="14568" spans="1:11" ht="15">
      <c r="A14568"/>
      <c r="B14568"/>
      <c r="C14568"/>
      <c r="D14568"/>
      <c r="E14568"/>
      <c r="F14568"/>
      <c r="G14568"/>
      <c r="H14568"/>
      <c r="I14568"/>
      <c r="J14568"/>
      <c r="K14568"/>
    </row>
    <row r="14569" spans="1:11" ht="15">
      <c r="A14569"/>
      <c r="B14569"/>
      <c r="C14569"/>
      <c r="D14569"/>
      <c r="E14569"/>
      <c r="F14569"/>
      <c r="G14569"/>
      <c r="H14569"/>
      <c r="I14569"/>
      <c r="J14569"/>
      <c r="K14569"/>
    </row>
    <row r="14570" spans="1:11" ht="15">
      <c r="A14570"/>
      <c r="B14570"/>
      <c r="C14570"/>
      <c r="D14570"/>
      <c r="E14570"/>
      <c r="F14570"/>
      <c r="G14570"/>
      <c r="H14570"/>
      <c r="I14570"/>
      <c r="J14570"/>
      <c r="K14570"/>
    </row>
    <row r="14571" spans="1:11" ht="15">
      <c r="A14571"/>
      <c r="B14571"/>
      <c r="C14571"/>
      <c r="D14571"/>
      <c r="E14571"/>
      <c r="F14571"/>
      <c r="G14571"/>
      <c r="H14571"/>
      <c r="I14571"/>
      <c r="J14571"/>
      <c r="K14571"/>
    </row>
    <row r="14572" spans="1:11" ht="15">
      <c r="A14572"/>
      <c r="B14572"/>
      <c r="C14572"/>
      <c r="D14572"/>
      <c r="E14572"/>
      <c r="F14572"/>
      <c r="G14572"/>
      <c r="H14572"/>
      <c r="I14572"/>
      <c r="J14572"/>
      <c r="K14572"/>
    </row>
    <row r="14573" spans="1:11" ht="15">
      <c r="A14573"/>
      <c r="B14573"/>
      <c r="C14573"/>
      <c r="D14573"/>
      <c r="E14573"/>
      <c r="F14573"/>
      <c r="G14573"/>
      <c r="H14573"/>
      <c r="I14573"/>
      <c r="J14573"/>
      <c r="K14573"/>
    </row>
    <row r="14574" spans="1:11" ht="15">
      <c r="A14574"/>
      <c r="B14574"/>
      <c r="C14574"/>
      <c r="D14574"/>
      <c r="E14574"/>
      <c r="F14574"/>
      <c r="G14574"/>
      <c r="H14574"/>
      <c r="I14574"/>
      <c r="J14574"/>
      <c r="K14574"/>
    </row>
    <row r="14575" spans="1:11" ht="15">
      <c r="A14575"/>
      <c r="B14575"/>
      <c r="C14575"/>
      <c r="D14575"/>
      <c r="E14575"/>
      <c r="F14575"/>
      <c r="G14575"/>
      <c r="H14575"/>
      <c r="I14575"/>
      <c r="J14575"/>
      <c r="K14575"/>
    </row>
    <row r="14576" spans="1:11" ht="15">
      <c r="A14576"/>
      <c r="B14576"/>
      <c r="C14576"/>
      <c r="D14576"/>
      <c r="E14576"/>
      <c r="F14576"/>
      <c r="G14576"/>
      <c r="H14576"/>
      <c r="I14576"/>
      <c r="J14576"/>
      <c r="K14576"/>
    </row>
    <row r="14577" spans="1:11" ht="15">
      <c r="A14577"/>
      <c r="B14577"/>
      <c r="C14577"/>
      <c r="D14577"/>
      <c r="E14577"/>
      <c r="F14577"/>
      <c r="G14577"/>
      <c r="H14577"/>
      <c r="I14577"/>
      <c r="J14577"/>
      <c r="K14577"/>
    </row>
    <row r="14578" spans="1:11" ht="15">
      <c r="A14578"/>
      <c r="B14578"/>
      <c r="C14578"/>
      <c r="D14578"/>
      <c r="E14578"/>
      <c r="F14578"/>
      <c r="G14578"/>
      <c r="H14578"/>
      <c r="I14578"/>
      <c r="J14578"/>
      <c r="K14578"/>
    </row>
    <row r="14579" spans="1:11" ht="15">
      <c r="A14579"/>
      <c r="B14579"/>
      <c r="C14579"/>
      <c r="D14579"/>
      <c r="E14579"/>
      <c r="F14579"/>
      <c r="G14579"/>
      <c r="H14579"/>
      <c r="I14579"/>
      <c r="J14579"/>
      <c r="K14579"/>
    </row>
    <row r="14580" spans="1:11" ht="15">
      <c r="A14580"/>
      <c r="B14580"/>
      <c r="C14580"/>
      <c r="D14580"/>
      <c r="E14580"/>
      <c r="F14580"/>
      <c r="G14580"/>
      <c r="H14580"/>
      <c r="I14580"/>
      <c r="J14580"/>
      <c r="K14580"/>
    </row>
    <row r="14581" spans="1:11" ht="15">
      <c r="A14581"/>
      <c r="B14581"/>
      <c r="C14581"/>
      <c r="D14581"/>
      <c r="E14581"/>
      <c r="F14581"/>
      <c r="G14581"/>
      <c r="H14581"/>
      <c r="I14581"/>
      <c r="J14581"/>
      <c r="K14581"/>
    </row>
    <row r="14582" spans="1:11" ht="15">
      <c r="A14582"/>
      <c r="B14582"/>
      <c r="C14582"/>
      <c r="D14582"/>
      <c r="E14582"/>
      <c r="F14582"/>
      <c r="G14582"/>
      <c r="H14582"/>
      <c r="I14582"/>
      <c r="J14582"/>
      <c r="K14582"/>
    </row>
    <row r="14583" spans="1:11" ht="15">
      <c r="A14583"/>
      <c r="B14583"/>
      <c r="C14583"/>
      <c r="D14583"/>
      <c r="E14583"/>
      <c r="F14583"/>
      <c r="G14583"/>
      <c r="H14583"/>
      <c r="I14583"/>
      <c r="J14583"/>
      <c r="K14583"/>
    </row>
    <row r="14584" spans="1:11" ht="15">
      <c r="A14584"/>
      <c r="B14584"/>
      <c r="C14584"/>
      <c r="D14584"/>
      <c r="E14584"/>
      <c r="F14584"/>
      <c r="G14584"/>
      <c r="H14584"/>
      <c r="I14584"/>
      <c r="J14584"/>
      <c r="K14584"/>
    </row>
    <row r="14585" spans="1:11" ht="15">
      <c r="A14585"/>
      <c r="B14585"/>
      <c r="C14585"/>
      <c r="D14585"/>
      <c r="E14585"/>
      <c r="F14585"/>
      <c r="G14585"/>
      <c r="H14585"/>
      <c r="I14585"/>
      <c r="J14585"/>
      <c r="K14585"/>
    </row>
    <row r="14586" spans="1:11" ht="15">
      <c r="A14586"/>
      <c r="B14586"/>
      <c r="C14586"/>
      <c r="D14586"/>
      <c r="E14586"/>
      <c r="F14586"/>
      <c r="G14586"/>
      <c r="H14586"/>
      <c r="I14586"/>
      <c r="J14586"/>
      <c r="K14586"/>
    </row>
    <row r="14587" spans="1:11" ht="15">
      <c r="A14587"/>
      <c r="B14587"/>
      <c r="C14587"/>
      <c r="D14587"/>
      <c r="E14587"/>
      <c r="F14587"/>
      <c r="G14587"/>
      <c r="H14587"/>
      <c r="I14587"/>
      <c r="J14587"/>
      <c r="K14587"/>
    </row>
    <row r="14588" spans="1:11" ht="15">
      <c r="A14588"/>
      <c r="B14588"/>
      <c r="C14588"/>
      <c r="D14588"/>
      <c r="E14588"/>
      <c r="F14588"/>
      <c r="G14588"/>
      <c r="H14588"/>
      <c r="I14588"/>
      <c r="J14588"/>
      <c r="K14588"/>
    </row>
    <row r="14589" spans="1:11" ht="15">
      <c r="A14589"/>
      <c r="B14589"/>
      <c r="C14589"/>
      <c r="D14589"/>
      <c r="E14589"/>
      <c r="F14589"/>
      <c r="G14589"/>
      <c r="H14589"/>
      <c r="I14589"/>
      <c r="J14589"/>
      <c r="K14589"/>
    </row>
    <row r="14590" spans="1:11" ht="15">
      <c r="A14590"/>
      <c r="B14590"/>
      <c r="C14590"/>
      <c r="D14590"/>
      <c r="E14590"/>
      <c r="F14590"/>
      <c r="G14590"/>
      <c r="H14590"/>
      <c r="I14590"/>
      <c r="J14590"/>
      <c r="K14590"/>
    </row>
    <row r="14591" spans="1:11" ht="15">
      <c r="A14591"/>
      <c r="B14591"/>
      <c r="C14591"/>
      <c r="D14591"/>
      <c r="E14591"/>
      <c r="F14591"/>
      <c r="G14591"/>
      <c r="H14591"/>
      <c r="I14591"/>
      <c r="J14591"/>
      <c r="K14591"/>
    </row>
    <row r="14592" spans="1:11" ht="15">
      <c r="A14592"/>
      <c r="B14592"/>
      <c r="C14592"/>
      <c r="D14592"/>
      <c r="E14592"/>
      <c r="F14592"/>
      <c r="G14592"/>
      <c r="H14592"/>
      <c r="I14592"/>
      <c r="J14592"/>
      <c r="K14592"/>
    </row>
    <row r="14593" spans="1:11" ht="15">
      <c r="A14593"/>
      <c r="B14593"/>
      <c r="C14593"/>
      <c r="D14593"/>
      <c r="E14593"/>
      <c r="F14593"/>
      <c r="G14593"/>
      <c r="H14593"/>
      <c r="I14593"/>
      <c r="J14593"/>
      <c r="K14593"/>
    </row>
    <row r="14594" spans="1:11" ht="15">
      <c r="A14594"/>
      <c r="B14594"/>
      <c r="C14594"/>
      <c r="D14594"/>
      <c r="E14594"/>
      <c r="F14594"/>
      <c r="G14594"/>
      <c r="H14594"/>
      <c r="I14594"/>
      <c r="J14594"/>
      <c r="K14594"/>
    </row>
    <row r="14595" spans="1:11" ht="15">
      <c r="A14595"/>
      <c r="B14595"/>
      <c r="C14595"/>
      <c r="D14595"/>
      <c r="E14595"/>
      <c r="F14595"/>
      <c r="G14595"/>
      <c r="H14595"/>
      <c r="I14595"/>
      <c r="J14595"/>
      <c r="K14595"/>
    </row>
    <row r="14596" spans="1:11" ht="15">
      <c r="A14596"/>
      <c r="B14596"/>
      <c r="C14596"/>
      <c r="D14596"/>
      <c r="E14596"/>
      <c r="F14596"/>
      <c r="G14596"/>
      <c r="H14596"/>
      <c r="I14596"/>
      <c r="J14596"/>
      <c r="K14596"/>
    </row>
    <row r="14597" spans="1:11" ht="15">
      <c r="A14597"/>
      <c r="B14597"/>
      <c r="C14597"/>
      <c r="D14597"/>
      <c r="E14597"/>
      <c r="F14597"/>
      <c r="G14597"/>
      <c r="H14597"/>
      <c r="I14597"/>
      <c r="J14597"/>
      <c r="K14597"/>
    </row>
    <row r="14598" spans="1:11" ht="15">
      <c r="A14598"/>
      <c r="B14598"/>
      <c r="C14598"/>
      <c r="D14598"/>
      <c r="E14598"/>
      <c r="F14598"/>
      <c r="G14598"/>
      <c r="H14598"/>
      <c r="I14598"/>
      <c r="J14598"/>
      <c r="K14598"/>
    </row>
    <row r="14599" spans="1:11" ht="15">
      <c r="A14599"/>
      <c r="B14599"/>
      <c r="C14599"/>
      <c r="D14599"/>
      <c r="E14599"/>
      <c r="F14599"/>
      <c r="G14599"/>
      <c r="H14599"/>
      <c r="I14599"/>
      <c r="J14599"/>
      <c r="K14599"/>
    </row>
    <row r="14600" spans="1:11" ht="15">
      <c r="A14600"/>
      <c r="B14600"/>
      <c r="C14600"/>
      <c r="D14600"/>
      <c r="E14600"/>
      <c r="F14600"/>
      <c r="G14600"/>
      <c r="H14600"/>
      <c r="I14600"/>
      <c r="J14600"/>
      <c r="K14600"/>
    </row>
    <row r="14601" spans="1:11" ht="15">
      <c r="A14601"/>
      <c r="B14601"/>
      <c r="C14601"/>
      <c r="D14601"/>
      <c r="E14601"/>
      <c r="F14601"/>
      <c r="G14601"/>
      <c r="H14601"/>
      <c r="I14601"/>
      <c r="J14601"/>
      <c r="K14601"/>
    </row>
    <row r="14602" spans="1:11" ht="15">
      <c r="A14602"/>
      <c r="B14602"/>
      <c r="C14602"/>
      <c r="D14602"/>
      <c r="E14602"/>
      <c r="F14602"/>
      <c r="G14602"/>
      <c r="H14602"/>
      <c r="I14602"/>
      <c r="J14602"/>
      <c r="K14602"/>
    </row>
    <row r="14603" spans="1:11" ht="15">
      <c r="A14603"/>
      <c r="B14603"/>
      <c r="C14603"/>
      <c r="D14603"/>
      <c r="E14603"/>
      <c r="F14603"/>
      <c r="G14603"/>
      <c r="H14603"/>
      <c r="I14603"/>
      <c r="J14603"/>
      <c r="K14603"/>
    </row>
    <row r="14604" spans="1:11" ht="15">
      <c r="A14604"/>
      <c r="B14604"/>
      <c r="C14604"/>
      <c r="D14604"/>
      <c r="E14604"/>
      <c r="F14604"/>
      <c r="G14604"/>
      <c r="H14604"/>
      <c r="I14604"/>
      <c r="J14604"/>
      <c r="K14604"/>
    </row>
    <row r="14605" spans="1:11" ht="15">
      <c r="A14605"/>
      <c r="B14605"/>
      <c r="C14605"/>
      <c r="D14605"/>
      <c r="E14605"/>
      <c r="F14605"/>
      <c r="G14605"/>
      <c r="H14605"/>
      <c r="I14605"/>
      <c r="J14605"/>
      <c r="K14605"/>
    </row>
    <row r="14606" spans="1:11" ht="15">
      <c r="A14606"/>
      <c r="B14606"/>
      <c r="C14606"/>
      <c r="D14606"/>
      <c r="E14606"/>
      <c r="F14606"/>
      <c r="G14606"/>
      <c r="H14606"/>
      <c r="I14606"/>
      <c r="J14606"/>
      <c r="K14606"/>
    </row>
    <row r="14607" spans="1:11" ht="15">
      <c r="A14607"/>
      <c r="B14607"/>
      <c r="C14607"/>
      <c r="D14607"/>
      <c r="E14607"/>
      <c r="F14607"/>
      <c r="G14607"/>
      <c r="H14607"/>
      <c r="I14607"/>
      <c r="J14607"/>
      <c r="K14607"/>
    </row>
    <row r="14608" spans="1:11" ht="15">
      <c r="A14608"/>
      <c r="B14608"/>
      <c r="C14608"/>
      <c r="D14608"/>
      <c r="E14608"/>
      <c r="F14608"/>
      <c r="G14608"/>
      <c r="H14608"/>
      <c r="I14608"/>
      <c r="J14608"/>
      <c r="K14608"/>
    </row>
    <row r="14609" spans="1:11" ht="15">
      <c r="A14609"/>
      <c r="B14609"/>
      <c r="C14609"/>
      <c r="D14609"/>
      <c r="E14609"/>
      <c r="F14609"/>
      <c r="G14609"/>
      <c r="H14609"/>
      <c r="I14609"/>
      <c r="J14609"/>
      <c r="K14609"/>
    </row>
    <row r="14610" spans="1:11" ht="15">
      <c r="A14610"/>
      <c r="B14610"/>
      <c r="C14610"/>
      <c r="D14610"/>
      <c r="E14610"/>
      <c r="F14610"/>
      <c r="G14610"/>
      <c r="H14610"/>
      <c r="I14610"/>
      <c r="J14610"/>
      <c r="K14610"/>
    </row>
    <row r="14611" spans="1:11" ht="15">
      <c r="A14611"/>
      <c r="B14611"/>
      <c r="C14611"/>
      <c r="D14611"/>
      <c r="E14611"/>
      <c r="F14611"/>
      <c r="G14611"/>
      <c r="H14611"/>
      <c r="I14611"/>
      <c r="J14611"/>
      <c r="K14611"/>
    </row>
    <row r="14612" spans="1:11" ht="15">
      <c r="A14612"/>
      <c r="B14612"/>
      <c r="C14612"/>
      <c r="D14612"/>
      <c r="E14612"/>
      <c r="F14612"/>
      <c r="G14612"/>
      <c r="H14612"/>
      <c r="I14612"/>
      <c r="J14612"/>
      <c r="K14612"/>
    </row>
    <row r="14613" spans="1:11" ht="15">
      <c r="A14613"/>
      <c r="B14613"/>
      <c r="C14613"/>
      <c r="D14613"/>
      <c r="E14613"/>
      <c r="F14613"/>
      <c r="G14613"/>
      <c r="H14613"/>
      <c r="I14613"/>
      <c r="J14613"/>
      <c r="K14613"/>
    </row>
    <row r="14614" spans="1:11" ht="15">
      <c r="A14614"/>
      <c r="B14614"/>
      <c r="C14614"/>
      <c r="D14614"/>
      <c r="E14614"/>
      <c r="F14614"/>
      <c r="G14614"/>
      <c r="H14614"/>
      <c r="I14614"/>
      <c r="J14614"/>
      <c r="K14614"/>
    </row>
    <row r="14615" spans="1:11" ht="15">
      <c r="A14615"/>
      <c r="B14615"/>
      <c r="C14615"/>
      <c r="D14615"/>
      <c r="E14615"/>
      <c r="F14615"/>
      <c r="G14615"/>
      <c r="H14615"/>
      <c r="I14615"/>
      <c r="J14615"/>
      <c r="K14615"/>
    </row>
    <row r="14616" spans="1:11" ht="15">
      <c r="A14616"/>
      <c r="B14616"/>
      <c r="C14616"/>
      <c r="D14616"/>
      <c r="E14616"/>
      <c r="F14616"/>
      <c r="G14616"/>
      <c r="H14616"/>
      <c r="I14616"/>
      <c r="J14616"/>
      <c r="K14616"/>
    </row>
    <row r="14617" spans="1:11" ht="15">
      <c r="A14617"/>
      <c r="B14617"/>
      <c r="C14617"/>
      <c r="D14617"/>
      <c r="E14617"/>
      <c r="F14617"/>
      <c r="G14617"/>
      <c r="H14617"/>
      <c r="I14617"/>
      <c r="J14617"/>
      <c r="K14617"/>
    </row>
    <row r="14618" spans="1:11" ht="15">
      <c r="A14618"/>
      <c r="B14618"/>
      <c r="C14618"/>
      <c r="D14618"/>
      <c r="E14618"/>
      <c r="F14618"/>
      <c r="G14618"/>
      <c r="H14618"/>
      <c r="I14618"/>
      <c r="J14618"/>
      <c r="K14618"/>
    </row>
    <row r="14619" spans="1:11" ht="15">
      <c r="A14619"/>
      <c r="B14619"/>
      <c r="C14619"/>
      <c r="D14619"/>
      <c r="E14619"/>
      <c r="F14619"/>
      <c r="G14619"/>
      <c r="H14619"/>
      <c r="I14619"/>
      <c r="J14619"/>
      <c r="K14619"/>
    </row>
    <row r="14620" spans="1:11" ht="15">
      <c r="A14620"/>
      <c r="B14620"/>
      <c r="C14620"/>
      <c r="D14620"/>
      <c r="E14620"/>
      <c r="F14620"/>
      <c r="G14620"/>
      <c r="H14620"/>
      <c r="I14620"/>
      <c r="J14620"/>
      <c r="K14620"/>
    </row>
    <row r="14621" spans="1:11" ht="15">
      <c r="A14621"/>
      <c r="B14621"/>
      <c r="C14621"/>
      <c r="D14621"/>
      <c r="E14621"/>
      <c r="F14621"/>
      <c r="G14621"/>
      <c r="H14621"/>
      <c r="I14621"/>
      <c r="J14621"/>
      <c r="K14621"/>
    </row>
    <row r="14622" spans="1:11" ht="15">
      <c r="A14622"/>
      <c r="B14622"/>
      <c r="C14622"/>
      <c r="D14622"/>
      <c r="E14622"/>
      <c r="F14622"/>
      <c r="G14622"/>
      <c r="H14622"/>
      <c r="I14622"/>
      <c r="J14622"/>
      <c r="K14622"/>
    </row>
    <row r="14623" spans="1:11" ht="15">
      <c r="A14623"/>
      <c r="B14623"/>
      <c r="C14623"/>
      <c r="D14623"/>
      <c r="E14623"/>
      <c r="F14623"/>
      <c r="G14623"/>
      <c r="H14623"/>
      <c r="I14623"/>
      <c r="J14623"/>
      <c r="K14623"/>
    </row>
    <row r="14624" spans="1:11" ht="15">
      <c r="A14624"/>
      <c r="B14624"/>
      <c r="C14624"/>
      <c r="D14624"/>
      <c r="E14624"/>
      <c r="F14624"/>
      <c r="G14624"/>
      <c r="H14624"/>
      <c r="I14624"/>
      <c r="J14624"/>
      <c r="K14624"/>
    </row>
    <row r="14625" spans="1:11" ht="15">
      <c r="A14625"/>
      <c r="B14625"/>
      <c r="C14625"/>
      <c r="D14625"/>
      <c r="E14625"/>
      <c r="F14625"/>
      <c r="G14625"/>
      <c r="H14625"/>
      <c r="I14625"/>
      <c r="J14625"/>
      <c r="K14625"/>
    </row>
    <row r="14626" spans="1:11" ht="15">
      <c r="A14626"/>
      <c r="B14626"/>
      <c r="C14626"/>
      <c r="D14626"/>
      <c r="E14626"/>
      <c r="F14626"/>
      <c r="G14626"/>
      <c r="H14626"/>
      <c r="I14626"/>
      <c r="J14626"/>
      <c r="K14626"/>
    </row>
    <row r="14627" spans="1:11" ht="15">
      <c r="A14627"/>
      <c r="B14627"/>
      <c r="C14627"/>
      <c r="D14627"/>
      <c r="E14627"/>
      <c r="F14627"/>
      <c r="G14627"/>
      <c r="H14627"/>
      <c r="I14627"/>
      <c r="J14627"/>
      <c r="K14627"/>
    </row>
    <row r="14628" spans="1:11" ht="15">
      <c r="A14628"/>
      <c r="B14628"/>
      <c r="C14628"/>
      <c r="D14628"/>
      <c r="E14628"/>
      <c r="F14628"/>
      <c r="G14628"/>
      <c r="H14628"/>
      <c r="I14628"/>
      <c r="J14628"/>
      <c r="K14628"/>
    </row>
    <row r="14629" spans="1:11" ht="15">
      <c r="A14629"/>
      <c r="B14629"/>
      <c r="C14629"/>
      <c r="D14629"/>
      <c r="E14629"/>
      <c r="F14629"/>
      <c r="G14629"/>
      <c r="H14629"/>
      <c r="I14629"/>
      <c r="J14629"/>
      <c r="K14629"/>
    </row>
    <row r="14630" spans="1:11" ht="15">
      <c r="A14630"/>
      <c r="B14630"/>
      <c r="C14630"/>
      <c r="D14630"/>
      <c r="E14630"/>
      <c r="F14630"/>
      <c r="G14630"/>
      <c r="H14630"/>
      <c r="I14630"/>
      <c r="J14630"/>
      <c r="K14630"/>
    </row>
    <row r="14631" spans="1:11" ht="15">
      <c r="A14631"/>
      <c r="B14631"/>
      <c r="C14631"/>
      <c r="D14631"/>
      <c r="E14631"/>
      <c r="F14631"/>
      <c r="G14631"/>
      <c r="H14631"/>
      <c r="I14631"/>
      <c r="J14631"/>
      <c r="K14631"/>
    </row>
    <row r="14632" spans="1:11" ht="15">
      <c r="A14632"/>
      <c r="B14632"/>
      <c r="C14632"/>
      <c r="D14632"/>
      <c r="E14632"/>
      <c r="F14632"/>
      <c r="G14632"/>
      <c r="H14632"/>
      <c r="I14632"/>
      <c r="J14632"/>
      <c r="K14632"/>
    </row>
    <row r="14633" spans="1:11" ht="15">
      <c r="A14633"/>
      <c r="B14633"/>
      <c r="C14633"/>
      <c r="D14633"/>
      <c r="E14633"/>
      <c r="F14633"/>
      <c r="G14633"/>
      <c r="H14633"/>
      <c r="I14633"/>
      <c r="J14633"/>
      <c r="K14633"/>
    </row>
    <row r="14634" spans="1:11" ht="15">
      <c r="A14634"/>
      <c r="B14634"/>
      <c r="C14634"/>
      <c r="D14634"/>
      <c r="E14634"/>
      <c r="F14634"/>
      <c r="G14634"/>
      <c r="H14634"/>
      <c r="I14634"/>
      <c r="J14634"/>
      <c r="K14634"/>
    </row>
    <row r="14635" spans="1:11" ht="15">
      <c r="A14635"/>
      <c r="B14635"/>
      <c r="C14635"/>
      <c r="D14635"/>
      <c r="E14635"/>
      <c r="F14635"/>
      <c r="G14635"/>
      <c r="H14635"/>
      <c r="I14635"/>
      <c r="J14635"/>
      <c r="K14635"/>
    </row>
    <row r="14636" spans="1:11" ht="15">
      <c r="A14636"/>
      <c r="B14636"/>
      <c r="C14636"/>
      <c r="D14636"/>
      <c r="E14636"/>
      <c r="F14636"/>
      <c r="G14636"/>
      <c r="H14636"/>
      <c r="I14636"/>
      <c r="J14636"/>
      <c r="K14636"/>
    </row>
    <row r="14637" spans="1:11" ht="15">
      <c r="A14637"/>
      <c r="B14637"/>
      <c r="C14637"/>
      <c r="D14637"/>
      <c r="E14637"/>
      <c r="F14637"/>
      <c r="G14637"/>
      <c r="H14637"/>
      <c r="I14637"/>
      <c r="J14637"/>
      <c r="K14637"/>
    </row>
    <row r="14638" spans="1:11" ht="15">
      <c r="A14638"/>
      <c r="B14638"/>
      <c r="C14638"/>
      <c r="D14638"/>
      <c r="E14638"/>
      <c r="F14638"/>
      <c r="G14638"/>
      <c r="H14638"/>
      <c r="I14638"/>
      <c r="J14638"/>
      <c r="K14638"/>
    </row>
    <row r="14639" spans="1:11" ht="15">
      <c r="A14639"/>
      <c r="B14639"/>
      <c r="C14639"/>
      <c r="D14639"/>
      <c r="E14639"/>
      <c r="F14639"/>
      <c r="G14639"/>
      <c r="H14639"/>
      <c r="I14639"/>
      <c r="J14639"/>
      <c r="K14639"/>
    </row>
    <row r="14640" spans="1:11" ht="15">
      <c r="A14640"/>
      <c r="B14640"/>
      <c r="C14640"/>
      <c r="D14640"/>
      <c r="E14640"/>
      <c r="F14640"/>
      <c r="G14640"/>
      <c r="H14640"/>
      <c r="I14640"/>
      <c r="J14640"/>
      <c r="K14640"/>
    </row>
    <row r="14641" spans="1:11" ht="15">
      <c r="A14641"/>
      <c r="B14641"/>
      <c r="C14641"/>
      <c r="D14641"/>
      <c r="E14641"/>
      <c r="F14641"/>
      <c r="G14641"/>
      <c r="H14641"/>
      <c r="I14641"/>
      <c r="J14641"/>
      <c r="K14641"/>
    </row>
    <row r="14642" spans="1:11" ht="15">
      <c r="A14642"/>
      <c r="B14642"/>
      <c r="C14642"/>
      <c r="D14642"/>
      <c r="E14642"/>
      <c r="F14642"/>
      <c r="G14642"/>
      <c r="H14642"/>
      <c r="I14642"/>
      <c r="J14642"/>
      <c r="K14642"/>
    </row>
    <row r="14643" spans="1:11" ht="15">
      <c r="A14643"/>
      <c r="B14643"/>
      <c r="C14643"/>
      <c r="D14643"/>
      <c r="E14643"/>
      <c r="F14643"/>
      <c r="G14643"/>
      <c r="H14643"/>
      <c r="I14643"/>
      <c r="J14643"/>
      <c r="K14643"/>
    </row>
    <row r="14644" spans="1:11" ht="15">
      <c r="A14644"/>
      <c r="B14644"/>
      <c r="C14644"/>
      <c r="D14644"/>
      <c r="E14644"/>
      <c r="F14644"/>
      <c r="G14644"/>
      <c r="H14644"/>
      <c r="I14644"/>
      <c r="J14644"/>
      <c r="K14644"/>
    </row>
    <row r="14645" spans="1:11" ht="15">
      <c r="A14645"/>
      <c r="B14645"/>
      <c r="C14645"/>
      <c r="D14645"/>
      <c r="E14645"/>
      <c r="F14645"/>
      <c r="G14645"/>
      <c r="H14645"/>
      <c r="I14645"/>
      <c r="J14645"/>
      <c r="K14645"/>
    </row>
    <row r="14646" spans="1:11" ht="15">
      <c r="A14646"/>
      <c r="B14646"/>
      <c r="C14646"/>
      <c r="D14646"/>
      <c r="E14646"/>
      <c r="F14646"/>
      <c r="G14646"/>
      <c r="H14646"/>
      <c r="I14646"/>
      <c r="J14646"/>
      <c r="K14646"/>
    </row>
    <row r="14647" spans="1:11" ht="15">
      <c r="A14647"/>
      <c r="B14647"/>
      <c r="C14647"/>
      <c r="D14647"/>
      <c r="E14647"/>
      <c r="F14647"/>
      <c r="G14647"/>
      <c r="H14647"/>
      <c r="I14647"/>
      <c r="J14647"/>
      <c r="K14647"/>
    </row>
    <row r="14648" spans="1:11" ht="15">
      <c r="A14648"/>
      <c r="B14648"/>
      <c r="C14648"/>
      <c r="D14648"/>
      <c r="E14648"/>
      <c r="F14648"/>
      <c r="G14648"/>
      <c r="H14648"/>
      <c r="I14648"/>
      <c r="J14648"/>
      <c r="K14648"/>
    </row>
    <row r="14649" spans="1:11" ht="15">
      <c r="A14649"/>
      <c r="B14649"/>
      <c r="C14649"/>
      <c r="D14649"/>
      <c r="E14649"/>
      <c r="F14649"/>
      <c r="G14649"/>
      <c r="H14649"/>
      <c r="I14649"/>
      <c r="J14649"/>
      <c r="K14649"/>
    </row>
    <row r="14650" spans="1:11" ht="15">
      <c r="A14650"/>
      <c r="B14650"/>
      <c r="C14650"/>
      <c r="D14650"/>
      <c r="E14650"/>
      <c r="F14650"/>
      <c r="G14650"/>
      <c r="H14650"/>
      <c r="I14650"/>
      <c r="J14650"/>
      <c r="K14650"/>
    </row>
    <row r="14651" spans="1:11" ht="15">
      <c r="A14651"/>
      <c r="B14651"/>
      <c r="C14651"/>
      <c r="D14651"/>
      <c r="E14651"/>
      <c r="F14651"/>
      <c r="G14651"/>
      <c r="H14651"/>
      <c r="I14651"/>
      <c r="J14651"/>
      <c r="K14651"/>
    </row>
    <row r="14652" spans="1:11" ht="15">
      <c r="A14652"/>
      <c r="B14652"/>
      <c r="C14652"/>
      <c r="D14652"/>
      <c r="E14652"/>
      <c r="F14652"/>
      <c r="G14652"/>
      <c r="H14652"/>
      <c r="I14652"/>
      <c r="J14652"/>
      <c r="K14652"/>
    </row>
    <row r="14653" spans="1:11" ht="15">
      <c r="A14653"/>
      <c r="B14653"/>
      <c r="C14653"/>
      <c r="D14653"/>
      <c r="E14653"/>
      <c r="F14653"/>
      <c r="G14653"/>
      <c r="H14653"/>
      <c r="I14653"/>
      <c r="J14653"/>
      <c r="K14653"/>
    </row>
    <row r="14654" spans="1:11" ht="15">
      <c r="A14654"/>
      <c r="B14654"/>
      <c r="C14654"/>
      <c r="D14654"/>
      <c r="E14654"/>
      <c r="F14654"/>
      <c r="G14654"/>
      <c r="H14654"/>
      <c r="I14654"/>
      <c r="J14654"/>
      <c r="K14654"/>
    </row>
    <row r="14655" spans="1:11" ht="15">
      <c r="A14655"/>
      <c r="B14655"/>
      <c r="C14655"/>
      <c r="D14655"/>
      <c r="E14655"/>
      <c r="F14655"/>
      <c r="G14655"/>
      <c r="H14655"/>
      <c r="I14655"/>
      <c r="J14655"/>
      <c r="K14655"/>
    </row>
    <row r="14656" spans="1:11" ht="15">
      <c r="A14656"/>
      <c r="B14656"/>
      <c r="C14656"/>
      <c r="D14656"/>
      <c r="E14656"/>
      <c r="F14656"/>
      <c r="G14656"/>
      <c r="H14656"/>
      <c r="I14656"/>
      <c r="J14656"/>
      <c r="K14656"/>
    </row>
    <row r="14657" spans="1:11" ht="15">
      <c r="A14657"/>
      <c r="B14657"/>
      <c r="C14657"/>
      <c r="D14657"/>
      <c r="E14657"/>
      <c r="F14657"/>
      <c r="G14657"/>
      <c r="H14657"/>
      <c r="I14657"/>
      <c r="J14657"/>
      <c r="K14657"/>
    </row>
    <row r="14658" spans="1:11" ht="15">
      <c r="A14658"/>
      <c r="B14658"/>
      <c r="C14658"/>
      <c r="D14658"/>
      <c r="E14658"/>
      <c r="F14658"/>
      <c r="G14658"/>
      <c r="H14658"/>
      <c r="I14658"/>
      <c r="J14658"/>
      <c r="K14658"/>
    </row>
    <row r="14659" spans="1:11" ht="15">
      <c r="A14659"/>
      <c r="B14659"/>
      <c r="C14659"/>
      <c r="D14659"/>
      <c r="E14659"/>
      <c r="F14659"/>
      <c r="G14659"/>
      <c r="H14659"/>
      <c r="I14659"/>
      <c r="J14659"/>
      <c r="K14659"/>
    </row>
    <row r="14660" spans="1:11" ht="15">
      <c r="A14660"/>
      <c r="B14660"/>
      <c r="C14660"/>
      <c r="D14660"/>
      <c r="E14660"/>
      <c r="F14660"/>
      <c r="G14660"/>
      <c r="H14660"/>
      <c r="I14660"/>
      <c r="J14660"/>
      <c r="K14660"/>
    </row>
    <row r="14661" spans="1:11" ht="15">
      <c r="A14661"/>
      <c r="B14661"/>
      <c r="C14661"/>
      <c r="D14661"/>
      <c r="E14661"/>
      <c r="F14661"/>
      <c r="G14661"/>
      <c r="H14661"/>
      <c r="I14661"/>
      <c r="J14661"/>
      <c r="K14661"/>
    </row>
    <row r="14662" spans="1:11" ht="15">
      <c r="A14662"/>
      <c r="B14662"/>
      <c r="C14662"/>
      <c r="D14662"/>
      <c r="E14662"/>
      <c r="F14662"/>
      <c r="G14662"/>
      <c r="H14662"/>
      <c r="I14662"/>
      <c r="J14662"/>
      <c r="K14662"/>
    </row>
    <row r="14663" spans="1:11" ht="15">
      <c r="A14663"/>
      <c r="B14663"/>
      <c r="C14663"/>
      <c r="D14663"/>
      <c r="E14663"/>
      <c r="F14663"/>
      <c r="G14663"/>
      <c r="H14663"/>
      <c r="I14663"/>
      <c r="J14663"/>
      <c r="K14663"/>
    </row>
    <row r="14664" spans="1:11" ht="15">
      <c r="A14664"/>
      <c r="B14664"/>
      <c r="C14664"/>
      <c r="D14664"/>
      <c r="E14664"/>
      <c r="F14664"/>
      <c r="G14664"/>
      <c r="H14664"/>
      <c r="I14664"/>
      <c r="J14664"/>
      <c r="K14664"/>
    </row>
    <row r="14665" spans="1:11" ht="15">
      <c r="A14665"/>
      <c r="B14665"/>
      <c r="C14665"/>
      <c r="D14665"/>
      <c r="E14665"/>
      <c r="F14665"/>
      <c r="G14665"/>
      <c r="H14665"/>
      <c r="I14665"/>
      <c r="J14665"/>
      <c r="K14665"/>
    </row>
    <row r="14666" spans="1:11" ht="15">
      <c r="A14666"/>
      <c r="B14666"/>
      <c r="C14666"/>
      <c r="D14666"/>
      <c r="E14666"/>
      <c r="F14666"/>
      <c r="G14666"/>
      <c r="H14666"/>
      <c r="I14666"/>
      <c r="J14666"/>
      <c r="K14666"/>
    </row>
    <row r="14667" spans="1:11" ht="15">
      <c r="A14667"/>
      <c r="B14667"/>
      <c r="C14667"/>
      <c r="D14667"/>
      <c r="E14667"/>
      <c r="F14667"/>
      <c r="G14667"/>
      <c r="H14667"/>
      <c r="I14667"/>
      <c r="J14667"/>
      <c r="K14667"/>
    </row>
    <row r="14668" spans="1:11" ht="15">
      <c r="A14668"/>
      <c r="B14668"/>
      <c r="C14668"/>
      <c r="D14668"/>
      <c r="E14668"/>
      <c r="F14668"/>
      <c r="G14668"/>
      <c r="H14668"/>
      <c r="I14668"/>
      <c r="J14668"/>
      <c r="K14668"/>
    </row>
    <row r="14669" spans="1:11" ht="15">
      <c r="A14669"/>
      <c r="B14669"/>
      <c r="C14669"/>
      <c r="D14669"/>
      <c r="E14669"/>
      <c r="F14669"/>
      <c r="G14669"/>
      <c r="H14669"/>
      <c r="I14669"/>
      <c r="J14669"/>
      <c r="K14669"/>
    </row>
    <row r="14670" spans="1:11" ht="15">
      <c r="A14670"/>
      <c r="B14670"/>
      <c r="C14670"/>
      <c r="D14670"/>
      <c r="E14670"/>
      <c r="F14670"/>
      <c r="G14670"/>
      <c r="H14670"/>
      <c r="I14670"/>
      <c r="J14670"/>
      <c r="K14670"/>
    </row>
    <row r="14671" spans="1:11" ht="15">
      <c r="A14671"/>
      <c r="B14671"/>
      <c r="C14671"/>
      <c r="D14671"/>
      <c r="E14671"/>
      <c r="F14671"/>
      <c r="G14671"/>
      <c r="H14671"/>
      <c r="I14671"/>
      <c r="J14671"/>
      <c r="K14671"/>
    </row>
    <row r="14672" spans="1:11" ht="15">
      <c r="A14672"/>
      <c r="B14672"/>
      <c r="C14672"/>
      <c r="D14672"/>
      <c r="E14672"/>
      <c r="F14672"/>
      <c r="G14672"/>
      <c r="H14672"/>
      <c r="I14672"/>
      <c r="J14672"/>
      <c r="K14672"/>
    </row>
    <row r="14673" spans="1:11" ht="15">
      <c r="A14673"/>
      <c r="B14673"/>
      <c r="C14673"/>
      <c r="D14673"/>
      <c r="E14673"/>
      <c r="F14673"/>
      <c r="G14673"/>
      <c r="H14673"/>
      <c r="I14673"/>
      <c r="J14673"/>
      <c r="K14673"/>
    </row>
    <row r="14674" spans="1:11" ht="15">
      <c r="A14674"/>
      <c r="B14674"/>
      <c r="C14674"/>
      <c r="D14674"/>
      <c r="E14674"/>
      <c r="F14674"/>
      <c r="G14674"/>
      <c r="H14674"/>
      <c r="I14674"/>
      <c r="J14674"/>
      <c r="K14674"/>
    </row>
    <row r="14675" spans="1:11" ht="15">
      <c r="A14675"/>
      <c r="B14675"/>
      <c r="C14675"/>
      <c r="D14675"/>
      <c r="E14675"/>
      <c r="F14675"/>
      <c r="G14675"/>
      <c r="H14675"/>
      <c r="I14675"/>
      <c r="J14675"/>
      <c r="K14675"/>
    </row>
    <row r="14676" spans="1:11" ht="15">
      <c r="A14676"/>
      <c r="B14676"/>
      <c r="C14676"/>
      <c r="D14676"/>
      <c r="E14676"/>
      <c r="F14676"/>
      <c r="G14676"/>
      <c r="H14676"/>
      <c r="I14676"/>
      <c r="J14676"/>
      <c r="K14676"/>
    </row>
    <row r="14677" spans="1:11" ht="15">
      <c r="A14677"/>
      <c r="B14677"/>
      <c r="C14677"/>
      <c r="D14677"/>
      <c r="E14677"/>
      <c r="F14677"/>
      <c r="G14677"/>
      <c r="H14677"/>
      <c r="I14677"/>
      <c r="J14677"/>
      <c r="K14677"/>
    </row>
    <row r="14678" spans="1:11" ht="15">
      <c r="A14678"/>
      <c r="B14678"/>
      <c r="C14678"/>
      <c r="D14678"/>
      <c r="E14678"/>
      <c r="F14678"/>
      <c r="G14678"/>
      <c r="H14678"/>
      <c r="I14678"/>
      <c r="J14678"/>
      <c r="K14678"/>
    </row>
    <row r="14679" spans="1:11" ht="15">
      <c r="A14679"/>
      <c r="B14679"/>
      <c r="C14679"/>
      <c r="D14679"/>
      <c r="E14679"/>
      <c r="F14679"/>
      <c r="G14679"/>
      <c r="H14679"/>
      <c r="I14679"/>
      <c r="J14679"/>
      <c r="K14679"/>
    </row>
    <row r="14680" spans="1:11" ht="15">
      <c r="A14680"/>
      <c r="B14680"/>
      <c r="C14680"/>
      <c r="D14680"/>
      <c r="E14680"/>
      <c r="F14680"/>
      <c r="G14680"/>
      <c r="H14680"/>
      <c r="I14680"/>
      <c r="J14680"/>
      <c r="K14680"/>
    </row>
    <row r="14681" spans="1:11" ht="15">
      <c r="A14681"/>
      <c r="B14681"/>
      <c r="C14681"/>
      <c r="D14681"/>
      <c r="E14681"/>
      <c r="F14681"/>
      <c r="G14681"/>
      <c r="H14681"/>
      <c r="I14681"/>
      <c r="J14681"/>
      <c r="K14681"/>
    </row>
    <row r="14682" spans="1:11" ht="15">
      <c r="A14682"/>
      <c r="B14682"/>
      <c r="C14682"/>
      <c r="D14682"/>
      <c r="E14682"/>
      <c r="F14682"/>
      <c r="G14682"/>
      <c r="H14682"/>
      <c r="I14682"/>
      <c r="J14682"/>
      <c r="K14682"/>
    </row>
    <row r="14683" spans="1:11" ht="15">
      <c r="A14683"/>
      <c r="B14683"/>
      <c r="C14683"/>
      <c r="D14683"/>
      <c r="E14683"/>
      <c r="F14683"/>
      <c r="G14683"/>
      <c r="H14683"/>
      <c r="I14683"/>
      <c r="J14683"/>
      <c r="K14683"/>
    </row>
    <row r="14684" spans="1:11" ht="15">
      <c r="A14684"/>
      <c r="B14684"/>
      <c r="C14684"/>
      <c r="D14684"/>
      <c r="E14684"/>
      <c r="F14684"/>
      <c r="G14684"/>
      <c r="H14684"/>
      <c r="I14684"/>
      <c r="J14684"/>
      <c r="K14684"/>
    </row>
    <row r="14685" spans="1:11" ht="15">
      <c r="A14685"/>
      <c r="B14685"/>
      <c r="C14685"/>
      <c r="D14685"/>
      <c r="E14685"/>
      <c r="F14685"/>
      <c r="G14685"/>
      <c r="H14685"/>
      <c r="I14685"/>
      <c r="J14685"/>
      <c r="K14685"/>
    </row>
    <row r="14686" spans="1:11" ht="15">
      <c r="A14686"/>
      <c r="B14686"/>
      <c r="C14686"/>
      <c r="D14686"/>
      <c r="E14686"/>
      <c r="F14686"/>
      <c r="G14686"/>
      <c r="H14686"/>
      <c r="I14686"/>
      <c r="J14686"/>
      <c r="K14686"/>
    </row>
    <row r="14687" spans="1:11" ht="15">
      <c r="A14687"/>
      <c r="B14687"/>
      <c r="C14687"/>
      <c r="D14687"/>
      <c r="E14687"/>
      <c r="F14687"/>
      <c r="G14687"/>
      <c r="H14687"/>
      <c r="I14687"/>
      <c r="J14687"/>
      <c r="K14687"/>
    </row>
    <row r="14688" spans="1:11" ht="15">
      <c r="A14688"/>
      <c r="B14688"/>
      <c r="C14688"/>
      <c r="D14688"/>
      <c r="E14688"/>
      <c r="F14688"/>
      <c r="G14688"/>
      <c r="H14688"/>
      <c r="I14688"/>
      <c r="J14688"/>
      <c r="K14688"/>
    </row>
    <row r="14689" spans="1:11" ht="15">
      <c r="A14689"/>
      <c r="B14689"/>
      <c r="C14689"/>
      <c r="D14689"/>
      <c r="E14689"/>
      <c r="F14689"/>
      <c r="G14689"/>
      <c r="H14689"/>
      <c r="I14689"/>
      <c r="J14689"/>
      <c r="K14689"/>
    </row>
    <row r="14690" spans="1:11" ht="15">
      <c r="A14690"/>
      <c r="B14690"/>
      <c r="C14690"/>
      <c r="D14690"/>
      <c r="E14690"/>
      <c r="F14690"/>
      <c r="G14690"/>
      <c r="H14690"/>
      <c r="I14690"/>
      <c r="J14690"/>
      <c r="K14690"/>
    </row>
    <row r="14691" spans="1:11" ht="15">
      <c r="A14691"/>
      <c r="B14691"/>
      <c r="C14691"/>
      <c r="D14691"/>
      <c r="E14691"/>
      <c r="F14691"/>
      <c r="G14691"/>
      <c r="H14691"/>
      <c r="I14691"/>
      <c r="J14691"/>
      <c r="K14691"/>
    </row>
    <row r="14692" spans="1:11" ht="15">
      <c r="A14692"/>
      <c r="B14692"/>
      <c r="C14692"/>
      <c r="D14692"/>
      <c r="E14692"/>
      <c r="F14692"/>
      <c r="G14692"/>
      <c r="H14692"/>
      <c r="I14692"/>
      <c r="J14692"/>
      <c r="K14692"/>
    </row>
    <row r="14693" spans="1:11" ht="15">
      <c r="A14693"/>
      <c r="B14693"/>
      <c r="C14693"/>
      <c r="D14693"/>
      <c r="E14693"/>
      <c r="F14693"/>
      <c r="G14693"/>
      <c r="H14693"/>
      <c r="I14693"/>
      <c r="J14693"/>
      <c r="K14693"/>
    </row>
    <row r="14694" spans="1:11" ht="15">
      <c r="A14694"/>
      <c r="B14694"/>
      <c r="C14694"/>
      <c r="D14694"/>
      <c r="E14694"/>
      <c r="F14694"/>
      <c r="G14694"/>
      <c r="H14694"/>
      <c r="I14694"/>
      <c r="J14694"/>
      <c r="K14694"/>
    </row>
    <row r="14695" spans="1:11" ht="15">
      <c r="A14695"/>
      <c r="B14695"/>
      <c r="C14695"/>
      <c r="D14695"/>
      <c r="E14695"/>
      <c r="F14695"/>
      <c r="G14695"/>
      <c r="H14695"/>
      <c r="I14695"/>
      <c r="J14695"/>
      <c r="K14695"/>
    </row>
    <row r="14696" spans="1:11" ht="15">
      <c r="A14696"/>
      <c r="B14696"/>
      <c r="C14696"/>
      <c r="D14696"/>
      <c r="E14696"/>
      <c r="F14696"/>
      <c r="G14696"/>
      <c r="H14696"/>
      <c r="I14696"/>
      <c r="J14696"/>
      <c r="K14696"/>
    </row>
    <row r="14697" spans="1:11" ht="15">
      <c r="A14697"/>
      <c r="B14697"/>
      <c r="C14697"/>
      <c r="D14697"/>
      <c r="E14697"/>
      <c r="F14697"/>
      <c r="G14697"/>
      <c r="H14697"/>
      <c r="I14697"/>
      <c r="J14697"/>
      <c r="K14697"/>
    </row>
    <row r="14698" spans="1:11" ht="15">
      <c r="A14698"/>
      <c r="B14698"/>
      <c r="C14698"/>
      <c r="D14698"/>
      <c r="E14698"/>
      <c r="F14698"/>
      <c r="G14698"/>
      <c r="H14698"/>
      <c r="I14698"/>
      <c r="J14698"/>
      <c r="K14698"/>
    </row>
    <row r="14699" spans="1:11" ht="15">
      <c r="A14699"/>
      <c r="B14699"/>
      <c r="C14699"/>
      <c r="D14699"/>
      <c r="E14699"/>
      <c r="F14699"/>
      <c r="G14699"/>
      <c r="H14699"/>
      <c r="I14699"/>
      <c r="J14699"/>
      <c r="K14699"/>
    </row>
    <row r="14700" spans="1:11" ht="15">
      <c r="A14700"/>
      <c r="B14700"/>
      <c r="C14700"/>
      <c r="D14700"/>
      <c r="E14700"/>
      <c r="F14700"/>
      <c r="G14700"/>
      <c r="H14700"/>
      <c r="I14700"/>
      <c r="J14700"/>
      <c r="K14700"/>
    </row>
    <row r="14701" spans="1:11" ht="15">
      <c r="A14701"/>
      <c r="B14701"/>
      <c r="C14701"/>
      <c r="D14701"/>
      <c r="E14701"/>
      <c r="F14701"/>
      <c r="G14701"/>
      <c r="H14701"/>
      <c r="I14701"/>
      <c r="J14701"/>
      <c r="K14701"/>
    </row>
    <row r="14702" spans="1:11" ht="15">
      <c r="A14702"/>
      <c r="B14702"/>
      <c r="C14702"/>
      <c r="D14702"/>
      <c r="E14702"/>
      <c r="F14702"/>
      <c r="G14702"/>
      <c r="H14702"/>
      <c r="I14702"/>
      <c r="J14702"/>
      <c r="K14702"/>
    </row>
    <row r="14703" spans="1:11" ht="15">
      <c r="A14703"/>
      <c r="B14703"/>
      <c r="C14703"/>
      <c r="D14703"/>
      <c r="E14703"/>
      <c r="F14703"/>
      <c r="G14703"/>
      <c r="H14703"/>
      <c r="I14703"/>
      <c r="J14703"/>
      <c r="K14703"/>
    </row>
    <row r="14704" spans="1:11" ht="15">
      <c r="A14704"/>
      <c r="B14704"/>
      <c r="C14704"/>
      <c r="D14704"/>
      <c r="E14704"/>
      <c r="F14704"/>
      <c r="G14704"/>
      <c r="H14704"/>
      <c r="I14704"/>
      <c r="J14704"/>
      <c r="K14704"/>
    </row>
    <row r="14705" spans="1:11" ht="15">
      <c r="A14705"/>
      <c r="B14705"/>
      <c r="C14705"/>
      <c r="D14705"/>
      <c r="E14705"/>
      <c r="F14705"/>
      <c r="G14705"/>
      <c r="H14705"/>
      <c r="I14705"/>
      <c r="J14705"/>
      <c r="K14705"/>
    </row>
    <row r="14706" spans="1:11" ht="15">
      <c r="A14706"/>
      <c r="B14706"/>
      <c r="C14706"/>
      <c r="D14706"/>
      <c r="E14706"/>
      <c r="F14706"/>
      <c r="G14706"/>
      <c r="H14706"/>
      <c r="I14706"/>
      <c r="J14706"/>
      <c r="K14706"/>
    </row>
    <row r="14707" spans="1:11" ht="15">
      <c r="A14707"/>
      <c r="B14707"/>
      <c r="C14707"/>
      <c r="D14707"/>
      <c r="E14707"/>
      <c r="F14707"/>
      <c r="G14707"/>
      <c r="H14707"/>
      <c r="I14707"/>
      <c r="J14707"/>
      <c r="K14707"/>
    </row>
    <row r="14708" spans="1:11" ht="15">
      <c r="A14708"/>
      <c r="B14708"/>
      <c r="C14708"/>
      <c r="D14708"/>
      <c r="E14708"/>
      <c r="F14708"/>
      <c r="G14708"/>
      <c r="H14708"/>
      <c r="I14708"/>
      <c r="J14708"/>
      <c r="K14708"/>
    </row>
    <row r="14709" spans="1:11" ht="15">
      <c r="A14709"/>
      <c r="B14709"/>
      <c r="C14709"/>
      <c r="D14709"/>
      <c r="E14709"/>
      <c r="F14709"/>
      <c r="G14709"/>
      <c r="H14709"/>
      <c r="I14709"/>
      <c r="J14709"/>
      <c r="K14709"/>
    </row>
    <row r="14710" spans="1:11" ht="15">
      <c r="A14710"/>
      <c r="B14710"/>
      <c r="C14710"/>
      <c r="D14710"/>
      <c r="E14710"/>
      <c r="F14710"/>
      <c r="G14710"/>
      <c r="H14710"/>
      <c r="I14710"/>
      <c r="J14710"/>
      <c r="K14710"/>
    </row>
    <row r="14711" spans="1:11" ht="15">
      <c r="A14711"/>
      <c r="B14711"/>
      <c r="C14711"/>
      <c r="D14711"/>
      <c r="E14711"/>
      <c r="F14711"/>
      <c r="G14711"/>
      <c r="H14711"/>
      <c r="I14711"/>
      <c r="J14711"/>
      <c r="K14711"/>
    </row>
    <row r="14712" spans="1:11" ht="15">
      <c r="A14712"/>
      <c r="B14712"/>
      <c r="C14712"/>
      <c r="D14712"/>
      <c r="E14712"/>
      <c r="F14712"/>
      <c r="G14712"/>
      <c r="H14712"/>
      <c r="I14712"/>
      <c r="J14712"/>
      <c r="K14712"/>
    </row>
    <row r="14713" spans="1:11" ht="15">
      <c r="A14713"/>
      <c r="B14713"/>
      <c r="C14713"/>
      <c r="D14713"/>
      <c r="E14713"/>
      <c r="F14713"/>
      <c r="G14713"/>
      <c r="H14713"/>
      <c r="I14713"/>
      <c r="J14713"/>
      <c r="K14713"/>
    </row>
    <row r="14714" spans="1:11" ht="15">
      <c r="A14714"/>
      <c r="B14714"/>
      <c r="C14714"/>
      <c r="D14714"/>
      <c r="E14714"/>
      <c r="F14714"/>
      <c r="G14714"/>
      <c r="H14714"/>
      <c r="I14714"/>
      <c r="J14714"/>
      <c r="K14714"/>
    </row>
    <row r="14715" spans="1:11" ht="15">
      <c r="A14715"/>
      <c r="B14715"/>
      <c r="C14715"/>
      <c r="D14715"/>
      <c r="E14715"/>
      <c r="F14715"/>
      <c r="G14715"/>
      <c r="H14715"/>
      <c r="I14715"/>
      <c r="J14715"/>
      <c r="K14715"/>
    </row>
    <row r="14716" spans="1:11" ht="15">
      <c r="A14716"/>
      <c r="B14716"/>
      <c r="C14716"/>
      <c r="D14716"/>
      <c r="E14716"/>
      <c r="F14716"/>
      <c r="G14716"/>
      <c r="H14716"/>
      <c r="I14716"/>
      <c r="J14716"/>
      <c r="K14716"/>
    </row>
    <row r="14717" spans="1:11" ht="15">
      <c r="A14717"/>
      <c r="B14717"/>
      <c r="C14717"/>
      <c r="D14717"/>
      <c r="E14717"/>
      <c r="F14717"/>
      <c r="G14717"/>
      <c r="H14717"/>
      <c r="I14717"/>
      <c r="J14717"/>
      <c r="K14717"/>
    </row>
    <row r="14718" spans="1:11" ht="15">
      <c r="A14718"/>
      <c r="B14718"/>
      <c r="C14718"/>
      <c r="D14718"/>
      <c r="E14718"/>
      <c r="F14718"/>
      <c r="G14718"/>
      <c r="H14718"/>
      <c r="I14718"/>
      <c r="J14718"/>
      <c r="K14718"/>
    </row>
    <row r="14719" spans="1:11" ht="15">
      <c r="A14719"/>
      <c r="B14719"/>
      <c r="C14719"/>
      <c r="D14719"/>
      <c r="E14719"/>
      <c r="F14719"/>
      <c r="G14719"/>
      <c r="H14719"/>
      <c r="I14719"/>
      <c r="J14719"/>
      <c r="K14719"/>
    </row>
    <row r="14720" spans="1:11" ht="15">
      <c r="A14720"/>
      <c r="B14720"/>
      <c r="C14720"/>
      <c r="D14720"/>
      <c r="E14720"/>
      <c r="F14720"/>
      <c r="G14720"/>
      <c r="H14720"/>
      <c r="I14720"/>
      <c r="J14720"/>
      <c r="K14720"/>
    </row>
    <row r="14721" spans="1:11" ht="15">
      <c r="A14721"/>
      <c r="B14721"/>
      <c r="C14721"/>
      <c r="D14721"/>
      <c r="E14721"/>
      <c r="F14721"/>
      <c r="G14721"/>
      <c r="H14721"/>
      <c r="I14721"/>
      <c r="J14721"/>
      <c r="K14721"/>
    </row>
    <row r="14722" spans="1:11" ht="15">
      <c r="A14722"/>
      <c r="B14722"/>
      <c r="C14722"/>
      <c r="D14722"/>
      <c r="E14722"/>
      <c r="F14722"/>
      <c r="G14722"/>
      <c r="H14722"/>
      <c r="I14722"/>
      <c r="J14722"/>
      <c r="K14722"/>
    </row>
    <row r="14723" spans="1:11" ht="15">
      <c r="A14723"/>
      <c r="B14723"/>
      <c r="C14723"/>
      <c r="D14723"/>
      <c r="E14723"/>
      <c r="F14723"/>
      <c r="G14723"/>
      <c r="H14723"/>
      <c r="I14723"/>
      <c r="J14723"/>
      <c r="K14723"/>
    </row>
    <row r="14724" spans="1:11" ht="15">
      <c r="A14724"/>
      <c r="B14724"/>
      <c r="C14724"/>
      <c r="D14724"/>
      <c r="E14724"/>
      <c r="F14724"/>
      <c r="G14724"/>
      <c r="H14724"/>
      <c r="I14724"/>
      <c r="J14724"/>
      <c r="K14724"/>
    </row>
    <row r="14725" spans="1:11" ht="15">
      <c r="A14725"/>
      <c r="B14725"/>
      <c r="C14725"/>
      <c r="D14725"/>
      <c r="E14725"/>
      <c r="F14725"/>
      <c r="G14725"/>
      <c r="H14725"/>
      <c r="I14725"/>
      <c r="J14725"/>
      <c r="K14725"/>
    </row>
    <row r="14726" spans="1:11" ht="15">
      <c r="A14726"/>
      <c r="B14726"/>
      <c r="C14726"/>
      <c r="D14726"/>
      <c r="E14726"/>
      <c r="F14726"/>
      <c r="G14726"/>
      <c r="H14726"/>
      <c r="I14726"/>
      <c r="J14726"/>
      <c r="K14726"/>
    </row>
    <row r="14727" spans="1:11" ht="15">
      <c r="A14727"/>
      <c r="B14727"/>
      <c r="C14727"/>
      <c r="D14727"/>
      <c r="E14727"/>
      <c r="F14727"/>
      <c r="G14727"/>
      <c r="H14727"/>
      <c r="I14727"/>
      <c r="J14727"/>
      <c r="K14727"/>
    </row>
    <row r="14728" spans="1:11" ht="15">
      <c r="A14728"/>
      <c r="B14728"/>
      <c r="C14728"/>
      <c r="D14728"/>
      <c r="E14728"/>
      <c r="F14728"/>
      <c r="G14728"/>
      <c r="H14728"/>
      <c r="I14728"/>
      <c r="J14728"/>
      <c r="K14728"/>
    </row>
    <row r="14729" spans="1:11" ht="15">
      <c r="A14729"/>
      <c r="B14729"/>
      <c r="C14729"/>
      <c r="D14729"/>
      <c r="E14729"/>
      <c r="F14729"/>
      <c r="G14729"/>
      <c r="H14729"/>
      <c r="I14729"/>
      <c r="J14729"/>
      <c r="K14729"/>
    </row>
    <row r="14730" spans="1:11" ht="15">
      <c r="A14730"/>
      <c r="B14730"/>
      <c r="C14730"/>
      <c r="D14730"/>
      <c r="E14730"/>
      <c r="F14730"/>
      <c r="G14730"/>
      <c r="H14730"/>
      <c r="I14730"/>
      <c r="J14730"/>
      <c r="K14730"/>
    </row>
    <row r="14731" spans="1:11" ht="15">
      <c r="A14731"/>
      <c r="B14731"/>
      <c r="C14731"/>
      <c r="D14731"/>
      <c r="E14731"/>
      <c r="F14731"/>
      <c r="G14731"/>
      <c r="H14731"/>
      <c r="I14731"/>
      <c r="J14731"/>
      <c r="K14731"/>
    </row>
    <row r="14732" spans="1:11" ht="15">
      <c r="A14732"/>
      <c r="B14732"/>
      <c r="C14732"/>
      <c r="D14732"/>
      <c r="E14732"/>
      <c r="F14732"/>
      <c r="G14732"/>
      <c r="H14732"/>
      <c r="I14732"/>
      <c r="J14732"/>
      <c r="K14732"/>
    </row>
    <row r="14733" spans="1:11" ht="15">
      <c r="A14733"/>
      <c r="B14733"/>
      <c r="C14733"/>
      <c r="D14733"/>
      <c r="E14733"/>
      <c r="F14733"/>
      <c r="G14733"/>
      <c r="H14733"/>
      <c r="I14733"/>
      <c r="J14733"/>
      <c r="K14733"/>
    </row>
    <row r="14734" spans="1:11" ht="15">
      <c r="A14734"/>
      <c r="B14734"/>
      <c r="C14734"/>
      <c r="D14734"/>
      <c r="E14734"/>
      <c r="F14734"/>
      <c r="G14734"/>
      <c r="H14734"/>
      <c r="I14734"/>
      <c r="J14734"/>
      <c r="K14734"/>
    </row>
    <row r="14735" spans="1:11" ht="15">
      <c r="A14735"/>
      <c r="B14735"/>
      <c r="C14735"/>
      <c r="D14735"/>
      <c r="E14735"/>
      <c r="F14735"/>
      <c r="G14735"/>
      <c r="H14735"/>
      <c r="I14735"/>
      <c r="J14735"/>
      <c r="K14735"/>
    </row>
    <row r="14736" spans="1:11" ht="15">
      <c r="A14736"/>
      <c r="B14736"/>
      <c r="C14736"/>
      <c r="D14736"/>
      <c r="E14736"/>
      <c r="F14736"/>
      <c r="G14736"/>
      <c r="H14736"/>
      <c r="I14736"/>
      <c r="J14736"/>
      <c r="K14736"/>
    </row>
    <row r="14737" spans="1:11" ht="15">
      <c r="A14737"/>
      <c r="B14737"/>
      <c r="C14737"/>
      <c r="D14737"/>
      <c r="E14737"/>
      <c r="F14737"/>
      <c r="G14737"/>
      <c r="H14737"/>
      <c r="I14737"/>
      <c r="J14737"/>
      <c r="K14737"/>
    </row>
    <row r="14738" spans="1:11" ht="15">
      <c r="A14738"/>
      <c r="B14738"/>
      <c r="C14738"/>
      <c r="D14738"/>
      <c r="E14738"/>
      <c r="F14738"/>
      <c r="G14738"/>
      <c r="H14738"/>
      <c r="I14738"/>
      <c r="J14738"/>
      <c r="K14738"/>
    </row>
    <row r="14739" spans="1:11" ht="15">
      <c r="A14739"/>
      <c r="B14739"/>
      <c r="C14739"/>
      <c r="D14739"/>
      <c r="E14739"/>
      <c r="F14739"/>
      <c r="G14739"/>
      <c r="H14739"/>
      <c r="I14739"/>
      <c r="J14739"/>
      <c r="K14739"/>
    </row>
    <row r="14740" spans="1:11" ht="15">
      <c r="A14740"/>
      <c r="B14740"/>
      <c r="C14740"/>
      <c r="D14740"/>
      <c r="E14740"/>
      <c r="F14740"/>
      <c r="G14740"/>
      <c r="H14740"/>
      <c r="I14740"/>
      <c r="J14740"/>
      <c r="K14740"/>
    </row>
    <row r="14741" spans="1:11" ht="15">
      <c r="A14741"/>
      <c r="B14741"/>
      <c r="C14741"/>
      <c r="D14741"/>
      <c r="E14741"/>
      <c r="F14741"/>
      <c r="G14741"/>
      <c r="H14741"/>
      <c r="I14741"/>
      <c r="J14741"/>
      <c r="K14741"/>
    </row>
    <row r="14742" spans="1:11" ht="15">
      <c r="A14742"/>
      <c r="B14742"/>
      <c r="C14742"/>
      <c r="D14742"/>
      <c r="E14742"/>
      <c r="F14742"/>
      <c r="G14742"/>
      <c r="H14742"/>
      <c r="I14742"/>
      <c r="J14742"/>
      <c r="K14742"/>
    </row>
    <row r="14743" spans="1:11" ht="15">
      <c r="A14743"/>
      <c r="B14743"/>
      <c r="C14743"/>
      <c r="D14743"/>
      <c r="E14743"/>
      <c r="F14743"/>
      <c r="G14743"/>
      <c r="H14743"/>
      <c r="I14743"/>
      <c r="J14743"/>
      <c r="K14743"/>
    </row>
    <row r="14744" spans="1:11" ht="15">
      <c r="A14744"/>
      <c r="B14744"/>
      <c r="C14744"/>
      <c r="D14744"/>
      <c r="E14744"/>
      <c r="F14744"/>
      <c r="G14744"/>
      <c r="H14744"/>
      <c r="I14744"/>
      <c r="J14744"/>
      <c r="K14744"/>
    </row>
    <row r="14745" spans="1:11" ht="15">
      <c r="A14745"/>
      <c r="B14745"/>
      <c r="C14745"/>
      <c r="D14745"/>
      <c r="E14745"/>
      <c r="F14745"/>
      <c r="G14745"/>
      <c r="H14745"/>
      <c r="I14745"/>
      <c r="J14745"/>
      <c r="K14745"/>
    </row>
    <row r="14746" spans="1:11" ht="15">
      <c r="A14746"/>
      <c r="B14746"/>
      <c r="C14746"/>
      <c r="D14746"/>
      <c r="E14746"/>
      <c r="F14746"/>
      <c r="G14746"/>
      <c r="H14746"/>
      <c r="I14746"/>
      <c r="J14746"/>
      <c r="K14746"/>
    </row>
    <row r="14747" spans="1:11" ht="15">
      <c r="A14747"/>
      <c r="B14747"/>
      <c r="C14747"/>
      <c r="D14747"/>
      <c r="E14747"/>
      <c r="F14747"/>
      <c r="G14747"/>
      <c r="H14747"/>
      <c r="I14747"/>
      <c r="J14747"/>
      <c r="K14747"/>
    </row>
    <row r="14748" spans="1:11" ht="15">
      <c r="A14748"/>
      <c r="B14748"/>
      <c r="C14748"/>
      <c r="D14748"/>
      <c r="E14748"/>
      <c r="F14748"/>
      <c r="G14748"/>
      <c r="H14748"/>
      <c r="I14748"/>
      <c r="J14748"/>
      <c r="K14748"/>
    </row>
    <row r="14749" spans="1:11" ht="15">
      <c r="A14749"/>
      <c r="B14749"/>
      <c r="C14749"/>
      <c r="D14749"/>
      <c r="E14749"/>
      <c r="F14749"/>
      <c r="G14749"/>
      <c r="H14749"/>
      <c r="I14749"/>
      <c r="J14749"/>
      <c r="K14749"/>
    </row>
    <row r="14750" spans="1:11" ht="15">
      <c r="A14750"/>
      <c r="B14750"/>
      <c r="C14750"/>
      <c r="D14750"/>
      <c r="E14750"/>
      <c r="F14750"/>
      <c r="G14750"/>
      <c r="H14750"/>
      <c r="I14750"/>
      <c r="J14750"/>
      <c r="K14750"/>
    </row>
    <row r="14751" spans="1:11" ht="15">
      <c r="A14751"/>
      <c r="B14751"/>
      <c r="C14751"/>
      <c r="D14751"/>
      <c r="E14751"/>
      <c r="F14751"/>
      <c r="G14751"/>
      <c r="H14751"/>
      <c r="I14751"/>
      <c r="J14751"/>
      <c r="K14751"/>
    </row>
    <row r="14752" spans="1:11" ht="15">
      <c r="A14752"/>
      <c r="B14752"/>
      <c r="C14752"/>
      <c r="D14752"/>
      <c r="E14752"/>
      <c r="F14752"/>
      <c r="G14752"/>
      <c r="H14752"/>
      <c r="I14752"/>
      <c r="J14752"/>
      <c r="K14752"/>
    </row>
    <row r="14753" spans="1:11" ht="15">
      <c r="A14753"/>
      <c r="B14753"/>
      <c r="C14753"/>
      <c r="D14753"/>
      <c r="E14753"/>
      <c r="F14753"/>
      <c r="G14753"/>
      <c r="H14753"/>
      <c r="I14753"/>
      <c r="J14753"/>
      <c r="K14753"/>
    </row>
    <row r="14754" spans="1:11" ht="15">
      <c r="A14754"/>
      <c r="B14754"/>
      <c r="C14754"/>
      <c r="D14754"/>
      <c r="E14754"/>
      <c r="F14754"/>
      <c r="G14754"/>
      <c r="H14754"/>
      <c r="I14754"/>
      <c r="J14754"/>
      <c r="K14754"/>
    </row>
    <row r="14755" spans="1:11" ht="15">
      <c r="A14755"/>
      <c r="B14755"/>
      <c r="C14755"/>
      <c r="D14755"/>
      <c r="E14755"/>
      <c r="F14755"/>
      <c r="G14755"/>
      <c r="H14755"/>
      <c r="I14755"/>
      <c r="J14755"/>
      <c r="K14755"/>
    </row>
    <row r="14756" spans="1:11" ht="15">
      <c r="A14756"/>
      <c r="B14756"/>
      <c r="C14756"/>
      <c r="D14756"/>
      <c r="E14756"/>
      <c r="F14756"/>
      <c r="G14756"/>
      <c r="H14756"/>
      <c r="I14756"/>
      <c r="J14756"/>
      <c r="K14756"/>
    </row>
    <row r="14757" spans="1:11" ht="15">
      <c r="A14757"/>
      <c r="B14757"/>
      <c r="C14757"/>
      <c r="D14757"/>
      <c r="E14757"/>
      <c r="F14757"/>
      <c r="G14757"/>
      <c r="H14757"/>
      <c r="I14757"/>
      <c r="J14757"/>
      <c r="K14757"/>
    </row>
    <row r="14758" spans="1:11" ht="15">
      <c r="A14758"/>
      <c r="B14758"/>
      <c r="C14758"/>
      <c r="D14758"/>
      <c r="E14758"/>
      <c r="F14758"/>
      <c r="G14758"/>
      <c r="H14758"/>
      <c r="I14758"/>
      <c r="J14758"/>
      <c r="K14758"/>
    </row>
    <row r="14759" spans="1:11" ht="15">
      <c r="A14759"/>
      <c r="B14759"/>
      <c r="C14759"/>
      <c r="D14759"/>
      <c r="E14759"/>
      <c r="F14759"/>
      <c r="G14759"/>
      <c r="H14759"/>
      <c r="I14759"/>
      <c r="J14759"/>
      <c r="K14759"/>
    </row>
    <row r="14760" spans="1:11" ht="15">
      <c r="A14760"/>
      <c r="B14760"/>
      <c r="C14760"/>
      <c r="D14760"/>
      <c r="E14760"/>
      <c r="F14760"/>
      <c r="G14760"/>
      <c r="H14760"/>
      <c r="I14760"/>
      <c r="J14760"/>
      <c r="K14760"/>
    </row>
    <row r="14761" spans="1:11" ht="15">
      <c r="A14761"/>
      <c r="B14761"/>
      <c r="C14761"/>
      <c r="D14761"/>
      <c r="E14761"/>
      <c r="F14761"/>
      <c r="G14761"/>
      <c r="H14761"/>
      <c r="I14761"/>
      <c r="J14761"/>
      <c r="K14761"/>
    </row>
    <row r="14762" spans="1:11" ht="15">
      <c r="A14762"/>
      <c r="B14762"/>
      <c r="C14762"/>
      <c r="D14762"/>
      <c r="E14762"/>
      <c r="F14762"/>
      <c r="G14762"/>
      <c r="H14762"/>
      <c r="I14762"/>
      <c r="J14762"/>
      <c r="K14762"/>
    </row>
    <row r="14763" spans="1:11" ht="15">
      <c r="A14763"/>
      <c r="B14763"/>
      <c r="C14763"/>
      <c r="D14763"/>
      <c r="E14763"/>
      <c r="F14763"/>
      <c r="G14763"/>
      <c r="H14763"/>
      <c r="I14763"/>
      <c r="J14763"/>
      <c r="K14763"/>
    </row>
    <row r="14764" spans="1:11" ht="15">
      <c r="A14764"/>
      <c r="B14764"/>
      <c r="C14764"/>
      <c r="D14764"/>
      <c r="E14764"/>
      <c r="F14764"/>
      <c r="G14764"/>
      <c r="H14764"/>
      <c r="I14764"/>
      <c r="J14764"/>
      <c r="K14764"/>
    </row>
    <row r="14765" spans="1:11" ht="15">
      <c r="A14765"/>
      <c r="B14765"/>
      <c r="C14765"/>
      <c r="D14765"/>
      <c r="E14765"/>
      <c r="F14765"/>
      <c r="G14765"/>
      <c r="H14765"/>
      <c r="I14765"/>
      <c r="J14765"/>
      <c r="K14765"/>
    </row>
    <row r="14766" spans="1:11" ht="15">
      <c r="A14766"/>
      <c r="B14766"/>
      <c r="C14766"/>
      <c r="D14766"/>
      <c r="E14766"/>
      <c r="F14766"/>
      <c r="G14766"/>
      <c r="H14766"/>
      <c r="I14766"/>
      <c r="J14766"/>
      <c r="K14766"/>
    </row>
    <row r="14767" spans="1:11" ht="15">
      <c r="A14767"/>
      <c r="B14767"/>
      <c r="C14767"/>
      <c r="D14767"/>
      <c r="E14767"/>
      <c r="F14767"/>
      <c r="G14767"/>
      <c r="H14767"/>
      <c r="I14767"/>
      <c r="J14767"/>
      <c r="K14767"/>
    </row>
    <row r="14768" spans="1:11" ht="15">
      <c r="A14768"/>
      <c r="B14768"/>
      <c r="C14768"/>
      <c r="D14768"/>
      <c r="E14768"/>
      <c r="F14768"/>
      <c r="G14768"/>
      <c r="H14768"/>
      <c r="I14768"/>
      <c r="J14768"/>
      <c r="K14768"/>
    </row>
    <row r="14769" spans="1:11" ht="15">
      <c r="A14769"/>
      <c r="B14769"/>
      <c r="C14769"/>
      <c r="D14769"/>
      <c r="E14769"/>
      <c r="F14769"/>
      <c r="G14769"/>
      <c r="H14769"/>
      <c r="I14769"/>
      <c r="J14769"/>
      <c r="K14769"/>
    </row>
    <row r="14770" spans="1:11" ht="15">
      <c r="A14770"/>
      <c r="B14770"/>
      <c r="C14770"/>
      <c r="D14770"/>
      <c r="E14770"/>
      <c r="F14770"/>
      <c r="G14770"/>
      <c r="H14770"/>
      <c r="I14770"/>
      <c r="J14770"/>
      <c r="K14770"/>
    </row>
    <row r="14771" spans="1:11" ht="15">
      <c r="A14771"/>
      <c r="B14771"/>
      <c r="C14771"/>
      <c r="D14771"/>
      <c r="E14771"/>
      <c r="F14771"/>
      <c r="G14771"/>
      <c r="H14771"/>
      <c r="I14771"/>
      <c r="J14771"/>
      <c r="K14771"/>
    </row>
    <row r="14772" spans="1:11" ht="15">
      <c r="A14772"/>
      <c r="B14772"/>
      <c r="C14772"/>
      <c r="D14772"/>
      <c r="E14772"/>
      <c r="F14772"/>
      <c r="G14772"/>
      <c r="H14772"/>
      <c r="I14772"/>
      <c r="J14772"/>
      <c r="K14772"/>
    </row>
    <row r="14773" spans="1:11" ht="15">
      <c r="A14773"/>
      <c r="B14773"/>
      <c r="C14773"/>
      <c r="D14773"/>
      <c r="E14773"/>
      <c r="F14773"/>
      <c r="G14773"/>
      <c r="H14773"/>
      <c r="I14773"/>
      <c r="J14773"/>
      <c r="K14773"/>
    </row>
    <row r="14774" spans="1:11" ht="15">
      <c r="A14774"/>
      <c r="B14774"/>
      <c r="C14774"/>
      <c r="D14774"/>
      <c r="E14774"/>
      <c r="F14774"/>
      <c r="G14774"/>
      <c r="H14774"/>
      <c r="I14774"/>
      <c r="J14774"/>
      <c r="K14774"/>
    </row>
    <row r="14775" spans="1:11" ht="15">
      <c r="A14775"/>
      <c r="B14775"/>
      <c r="C14775"/>
      <c r="D14775"/>
      <c r="E14775"/>
      <c r="F14775"/>
      <c r="G14775"/>
      <c r="H14775"/>
      <c r="I14775"/>
      <c r="J14775"/>
      <c r="K14775"/>
    </row>
    <row r="14776" spans="1:11" ht="15">
      <c r="A14776"/>
      <c r="B14776"/>
      <c r="C14776"/>
      <c r="D14776"/>
      <c r="E14776"/>
      <c r="F14776"/>
      <c r="G14776"/>
      <c r="H14776"/>
      <c r="I14776"/>
      <c r="J14776"/>
      <c r="K14776"/>
    </row>
    <row r="14777" spans="1:11" ht="15">
      <c r="A14777"/>
      <c r="B14777"/>
      <c r="C14777"/>
      <c r="D14777"/>
      <c r="E14777"/>
      <c r="F14777"/>
      <c r="G14777"/>
      <c r="H14777"/>
      <c r="I14777"/>
      <c r="J14777"/>
      <c r="K14777"/>
    </row>
    <row r="14778" spans="1:11" ht="15">
      <c r="A14778"/>
      <c r="B14778"/>
      <c r="C14778"/>
      <c r="D14778"/>
      <c r="E14778"/>
      <c r="F14778"/>
      <c r="G14778"/>
      <c r="H14778"/>
      <c r="I14778"/>
      <c r="J14778"/>
      <c r="K14778"/>
    </row>
    <row r="14779" spans="1:11" ht="15">
      <c r="A14779"/>
      <c r="B14779"/>
      <c r="C14779"/>
      <c r="D14779"/>
      <c r="E14779"/>
      <c r="F14779"/>
      <c r="G14779"/>
      <c r="H14779"/>
      <c r="I14779"/>
      <c r="J14779"/>
      <c r="K14779"/>
    </row>
    <row r="14780" spans="1:11" ht="15">
      <c r="A14780"/>
      <c r="B14780"/>
      <c r="C14780"/>
      <c r="D14780"/>
      <c r="E14780"/>
      <c r="F14780"/>
      <c r="G14780"/>
      <c r="H14780"/>
      <c r="I14780"/>
      <c r="J14780"/>
      <c r="K14780"/>
    </row>
    <row r="14781" spans="1:11" ht="15">
      <c r="A14781"/>
      <c r="B14781"/>
      <c r="C14781"/>
      <c r="D14781"/>
      <c r="E14781"/>
      <c r="F14781"/>
      <c r="G14781"/>
      <c r="H14781"/>
      <c r="I14781"/>
      <c r="J14781"/>
      <c r="K14781"/>
    </row>
    <row r="14782" spans="1:11" ht="15">
      <c r="A14782"/>
      <c r="B14782"/>
      <c r="C14782"/>
      <c r="D14782"/>
      <c r="E14782"/>
      <c r="F14782"/>
      <c r="G14782"/>
      <c r="H14782"/>
      <c r="I14782"/>
      <c r="J14782"/>
      <c r="K14782"/>
    </row>
    <row r="14783" spans="1:11" ht="15">
      <c r="A14783"/>
      <c r="B14783"/>
      <c r="C14783"/>
      <c r="D14783"/>
      <c r="E14783"/>
      <c r="F14783"/>
      <c r="G14783"/>
      <c r="H14783"/>
      <c r="I14783"/>
      <c r="J14783"/>
      <c r="K14783"/>
    </row>
    <row r="14784" spans="1:11" ht="15">
      <c r="A14784"/>
      <c r="B14784"/>
      <c r="C14784"/>
      <c r="D14784"/>
      <c r="E14784"/>
      <c r="F14784"/>
      <c r="G14784"/>
      <c r="H14784"/>
      <c r="I14784"/>
      <c r="J14784"/>
      <c r="K14784"/>
    </row>
    <row r="14785" spans="1:11" ht="15">
      <c r="A14785"/>
      <c r="B14785"/>
      <c r="C14785"/>
      <c r="D14785"/>
      <c r="E14785"/>
      <c r="F14785"/>
      <c r="G14785"/>
      <c r="H14785"/>
      <c r="I14785"/>
      <c r="J14785"/>
      <c r="K14785"/>
    </row>
    <row r="14786" spans="1:11" ht="15">
      <c r="A14786"/>
      <c r="B14786"/>
      <c r="C14786"/>
      <c r="D14786"/>
      <c r="E14786"/>
      <c r="F14786"/>
      <c r="G14786"/>
      <c r="H14786"/>
      <c r="I14786"/>
      <c r="J14786"/>
      <c r="K14786"/>
    </row>
    <row r="14787" spans="1:11" ht="15">
      <c r="A14787"/>
      <c r="B14787"/>
      <c r="C14787"/>
      <c r="D14787"/>
      <c r="E14787"/>
      <c r="F14787"/>
      <c r="G14787"/>
      <c r="H14787"/>
      <c r="I14787"/>
      <c r="J14787"/>
      <c r="K14787"/>
    </row>
    <row r="14788" spans="1:11" ht="15">
      <c r="A14788"/>
      <c r="B14788"/>
      <c r="C14788"/>
      <c r="D14788"/>
      <c r="E14788"/>
      <c r="F14788"/>
      <c r="G14788"/>
      <c r="H14788"/>
      <c r="I14788"/>
      <c r="J14788"/>
      <c r="K14788"/>
    </row>
    <row r="14789" spans="1:11" ht="15">
      <c r="A14789"/>
      <c r="B14789"/>
      <c r="C14789"/>
      <c r="D14789"/>
      <c r="E14789"/>
      <c r="F14789"/>
      <c r="G14789"/>
      <c r="H14789"/>
      <c r="I14789"/>
      <c r="J14789"/>
      <c r="K14789"/>
    </row>
    <row r="14790" spans="1:11" ht="15">
      <c r="A14790"/>
      <c r="B14790"/>
      <c r="C14790"/>
      <c r="D14790"/>
      <c r="E14790"/>
      <c r="F14790"/>
      <c r="G14790"/>
      <c r="H14790"/>
      <c r="I14790"/>
      <c r="J14790"/>
      <c r="K14790"/>
    </row>
    <row r="14791" spans="1:11" ht="15">
      <c r="A14791"/>
      <c r="B14791"/>
      <c r="C14791"/>
      <c r="D14791"/>
      <c r="E14791"/>
      <c r="F14791"/>
      <c r="G14791"/>
      <c r="H14791"/>
      <c r="I14791"/>
      <c r="J14791"/>
      <c r="K14791"/>
    </row>
    <row r="14792" spans="1:11" ht="15">
      <c r="A14792"/>
      <c r="B14792"/>
      <c r="C14792"/>
      <c r="D14792"/>
      <c r="E14792"/>
      <c r="F14792"/>
      <c r="G14792"/>
      <c r="H14792"/>
      <c r="I14792"/>
      <c r="J14792"/>
      <c r="K14792"/>
    </row>
    <row r="14793" spans="1:11" ht="15">
      <c r="A14793"/>
      <c r="B14793"/>
      <c r="C14793"/>
      <c r="D14793"/>
      <c r="E14793"/>
      <c r="F14793"/>
      <c r="G14793"/>
      <c r="H14793"/>
      <c r="I14793"/>
      <c r="J14793"/>
      <c r="K14793"/>
    </row>
    <row r="14794" spans="1:11" ht="15">
      <c r="A14794"/>
      <c r="B14794"/>
      <c r="C14794"/>
      <c r="D14794"/>
      <c r="E14794"/>
      <c r="F14794"/>
      <c r="G14794"/>
      <c r="H14794"/>
      <c r="I14794"/>
      <c r="J14794"/>
      <c r="K14794"/>
    </row>
    <row r="14795" spans="1:11" ht="15">
      <c r="A14795"/>
      <c r="B14795"/>
      <c r="C14795"/>
      <c r="D14795"/>
      <c r="E14795"/>
      <c r="F14795"/>
      <c r="G14795"/>
      <c r="H14795"/>
      <c r="I14795"/>
      <c r="J14795"/>
      <c r="K14795"/>
    </row>
    <row r="14796" spans="1:11" ht="15">
      <c r="A14796"/>
      <c r="B14796"/>
      <c r="C14796"/>
      <c r="D14796"/>
      <c r="E14796"/>
      <c r="F14796"/>
      <c r="G14796"/>
      <c r="H14796"/>
      <c r="I14796"/>
      <c r="J14796"/>
      <c r="K14796"/>
    </row>
    <row r="14797" spans="1:11" ht="15">
      <c r="A14797"/>
      <c r="B14797"/>
      <c r="C14797"/>
      <c r="D14797"/>
      <c r="E14797"/>
      <c r="F14797"/>
      <c r="G14797"/>
      <c r="H14797"/>
      <c r="I14797"/>
      <c r="J14797"/>
      <c r="K14797"/>
    </row>
    <row r="14798" spans="1:11" ht="15">
      <c r="A14798"/>
      <c r="B14798"/>
      <c r="C14798"/>
      <c r="D14798"/>
      <c r="E14798"/>
      <c r="F14798"/>
      <c r="G14798"/>
      <c r="H14798"/>
      <c r="I14798"/>
      <c r="J14798"/>
      <c r="K14798"/>
    </row>
    <row r="14799" spans="1:11" ht="15">
      <c r="A14799"/>
      <c r="B14799"/>
      <c r="C14799"/>
      <c r="D14799"/>
      <c r="E14799"/>
      <c r="F14799"/>
      <c r="G14799"/>
      <c r="H14799"/>
      <c r="I14799"/>
      <c r="J14799"/>
      <c r="K14799"/>
    </row>
    <row r="14800" spans="1:11" ht="15">
      <c r="A14800"/>
      <c r="B14800"/>
      <c r="C14800"/>
      <c r="D14800"/>
      <c r="E14800"/>
      <c r="F14800"/>
      <c r="G14800"/>
      <c r="H14800"/>
      <c r="I14800"/>
      <c r="J14800"/>
      <c r="K14800"/>
    </row>
    <row r="14801" spans="1:11" ht="15">
      <c r="A14801"/>
      <c r="B14801"/>
      <c r="C14801"/>
      <c r="D14801"/>
      <c r="E14801"/>
      <c r="F14801"/>
      <c r="G14801"/>
      <c r="H14801"/>
      <c r="I14801"/>
      <c r="J14801"/>
      <c r="K14801"/>
    </row>
    <row r="14802" spans="1:11" ht="15">
      <c r="A14802"/>
      <c r="B14802"/>
      <c r="C14802"/>
      <c r="D14802"/>
      <c r="E14802"/>
      <c r="F14802"/>
      <c r="G14802"/>
      <c r="H14802"/>
      <c r="I14802"/>
      <c r="J14802"/>
      <c r="K14802"/>
    </row>
    <row r="14803" spans="1:11" ht="15">
      <c r="A14803"/>
      <c r="B14803"/>
      <c r="C14803"/>
      <c r="D14803"/>
      <c r="E14803"/>
      <c r="F14803"/>
      <c r="G14803"/>
      <c r="H14803"/>
      <c r="I14803"/>
      <c r="J14803"/>
      <c r="K14803"/>
    </row>
    <row r="14804" spans="1:11" ht="15">
      <c r="A14804"/>
      <c r="B14804"/>
      <c r="C14804"/>
      <c r="D14804"/>
      <c r="E14804"/>
      <c r="F14804"/>
      <c r="G14804"/>
      <c r="H14804"/>
      <c r="I14804"/>
      <c r="J14804"/>
      <c r="K14804"/>
    </row>
    <row r="14805" spans="1:11" ht="15">
      <c r="A14805"/>
      <c r="B14805"/>
      <c r="C14805"/>
      <c r="D14805"/>
      <c r="E14805"/>
      <c r="F14805"/>
      <c r="G14805"/>
      <c r="H14805"/>
      <c r="I14805"/>
      <c r="J14805"/>
      <c r="K14805"/>
    </row>
    <row r="14806" spans="1:11" ht="15">
      <c r="A14806"/>
      <c r="B14806"/>
      <c r="C14806"/>
      <c r="D14806"/>
      <c r="E14806"/>
      <c r="F14806"/>
      <c r="G14806"/>
      <c r="H14806"/>
      <c r="I14806"/>
      <c r="J14806"/>
      <c r="K14806"/>
    </row>
    <row r="14807" spans="1:11" ht="15">
      <c r="A14807"/>
      <c r="B14807"/>
      <c r="C14807"/>
      <c r="D14807"/>
      <c r="E14807"/>
      <c r="F14807"/>
      <c r="G14807"/>
      <c r="H14807"/>
      <c r="I14807"/>
      <c r="J14807"/>
      <c r="K14807"/>
    </row>
    <row r="14808" spans="1:11" ht="15">
      <c r="A14808"/>
      <c r="B14808"/>
      <c r="C14808"/>
      <c r="D14808"/>
      <c r="E14808"/>
      <c r="F14808"/>
      <c r="G14808"/>
      <c r="H14808"/>
      <c r="I14808"/>
      <c r="J14808"/>
      <c r="K14808"/>
    </row>
    <row r="14809" spans="1:11" ht="15">
      <c r="A14809"/>
      <c r="B14809"/>
      <c r="C14809"/>
      <c r="D14809"/>
      <c r="E14809"/>
      <c r="F14809"/>
      <c r="G14809"/>
      <c r="H14809"/>
      <c r="I14809"/>
      <c r="J14809"/>
      <c r="K14809"/>
    </row>
    <row r="14810" spans="1:11" ht="15">
      <c r="A14810"/>
      <c r="B14810"/>
      <c r="C14810"/>
      <c r="D14810"/>
      <c r="E14810"/>
      <c r="F14810"/>
      <c r="G14810"/>
      <c r="H14810"/>
      <c r="I14810"/>
      <c r="J14810"/>
      <c r="K14810"/>
    </row>
    <row r="14811" spans="1:11" ht="15">
      <c r="A14811"/>
      <c r="B14811"/>
      <c r="C14811"/>
      <c r="D14811"/>
      <c r="E14811"/>
      <c r="F14811"/>
      <c r="G14811"/>
      <c r="H14811"/>
      <c r="I14811"/>
      <c r="J14811"/>
      <c r="K14811"/>
    </row>
    <row r="14812" spans="1:11" ht="15">
      <c r="A14812"/>
      <c r="B14812"/>
      <c r="C14812"/>
      <c r="D14812"/>
      <c r="E14812"/>
      <c r="F14812"/>
      <c r="G14812"/>
      <c r="H14812"/>
      <c r="I14812"/>
      <c r="J14812"/>
      <c r="K14812"/>
    </row>
    <row r="14813" spans="1:11" ht="15">
      <c r="A14813"/>
      <c r="B14813"/>
      <c r="C14813"/>
      <c r="D14813"/>
      <c r="E14813"/>
      <c r="F14813"/>
      <c r="G14813"/>
      <c r="H14813"/>
      <c r="I14813"/>
      <c r="J14813"/>
      <c r="K14813"/>
    </row>
    <row r="14814" spans="1:11" ht="15">
      <c r="A14814"/>
      <c r="B14814"/>
      <c r="C14814"/>
      <c r="D14814"/>
      <c r="E14814"/>
      <c r="F14814"/>
      <c r="G14814"/>
      <c r="H14814"/>
      <c r="I14814"/>
      <c r="J14814"/>
      <c r="K14814"/>
    </row>
    <row r="14815" spans="1:11" ht="15">
      <c r="A14815"/>
      <c r="B14815"/>
      <c r="C14815"/>
      <c r="D14815"/>
      <c r="E14815"/>
      <c r="F14815"/>
      <c r="G14815"/>
      <c r="H14815"/>
      <c r="I14815"/>
      <c r="J14815"/>
      <c r="K14815"/>
    </row>
    <row r="14816" spans="1:11" ht="15">
      <c r="A14816"/>
      <c r="B14816"/>
      <c r="C14816"/>
      <c r="D14816"/>
      <c r="E14816"/>
      <c r="F14816"/>
      <c r="G14816"/>
      <c r="H14816"/>
      <c r="I14816"/>
      <c r="J14816"/>
      <c r="K14816"/>
    </row>
    <row r="14817" spans="1:11" ht="15">
      <c r="A14817"/>
      <c r="B14817"/>
      <c r="C14817"/>
      <c r="D14817"/>
      <c r="E14817"/>
      <c r="F14817"/>
      <c r="G14817"/>
      <c r="H14817"/>
      <c r="I14817"/>
      <c r="J14817"/>
      <c r="K14817"/>
    </row>
    <row r="14818" spans="1:11" ht="15">
      <c r="A14818"/>
      <c r="B14818"/>
      <c r="C14818"/>
      <c r="D14818"/>
      <c r="E14818"/>
      <c r="F14818"/>
      <c r="G14818"/>
      <c r="H14818"/>
      <c r="I14818"/>
      <c r="J14818"/>
      <c r="K14818"/>
    </row>
    <row r="14819" spans="1:11" ht="15">
      <c r="A14819"/>
      <c r="B14819"/>
      <c r="C14819"/>
      <c r="D14819"/>
      <c r="E14819"/>
      <c r="F14819"/>
      <c r="G14819"/>
      <c r="H14819"/>
      <c r="I14819"/>
      <c r="J14819"/>
      <c r="K14819"/>
    </row>
    <row r="14820" spans="1:11" ht="15">
      <c r="A14820"/>
      <c r="B14820"/>
      <c r="C14820"/>
      <c r="D14820"/>
      <c r="E14820"/>
      <c r="F14820"/>
      <c r="G14820"/>
      <c r="H14820"/>
      <c r="I14820"/>
      <c r="J14820"/>
      <c r="K14820"/>
    </row>
    <row r="14821" spans="1:11" ht="15">
      <c r="A14821"/>
      <c r="B14821"/>
      <c r="C14821"/>
      <c r="D14821"/>
      <c r="E14821"/>
      <c r="F14821"/>
      <c r="G14821"/>
      <c r="H14821"/>
      <c r="I14821"/>
      <c r="J14821"/>
      <c r="K14821"/>
    </row>
    <row r="14822" spans="1:11" ht="15">
      <c r="A14822"/>
      <c r="B14822"/>
      <c r="C14822"/>
      <c r="D14822"/>
      <c r="E14822"/>
      <c r="F14822"/>
      <c r="G14822"/>
      <c r="H14822"/>
      <c r="I14822"/>
      <c r="J14822"/>
      <c r="K14822"/>
    </row>
    <row r="14823" spans="1:11" ht="15">
      <c r="A14823"/>
      <c r="B14823"/>
      <c r="C14823"/>
      <c r="D14823"/>
      <c r="E14823"/>
      <c r="F14823"/>
      <c r="G14823"/>
      <c r="H14823"/>
      <c r="I14823"/>
      <c r="J14823"/>
      <c r="K14823"/>
    </row>
    <row r="14824" spans="1:11" ht="15">
      <c r="A14824"/>
      <c r="B14824"/>
      <c r="C14824"/>
      <c r="D14824"/>
      <c r="E14824"/>
      <c r="F14824"/>
      <c r="G14824"/>
      <c r="H14824"/>
      <c r="I14824"/>
      <c r="J14824"/>
      <c r="K14824"/>
    </row>
    <row r="14825" spans="1:11" ht="15">
      <c r="A14825"/>
      <c r="B14825"/>
      <c r="C14825"/>
      <c r="D14825"/>
      <c r="E14825"/>
      <c r="F14825"/>
      <c r="G14825"/>
      <c r="H14825"/>
      <c r="I14825"/>
      <c r="J14825"/>
      <c r="K14825"/>
    </row>
    <row r="14826" spans="1:11" ht="15">
      <c r="A14826"/>
      <c r="B14826"/>
      <c r="C14826"/>
      <c r="D14826"/>
      <c r="E14826"/>
      <c r="F14826"/>
      <c r="G14826"/>
      <c r="H14826"/>
      <c r="I14826"/>
      <c r="J14826"/>
      <c r="K14826"/>
    </row>
    <row r="14827" spans="1:11" ht="15">
      <c r="A14827"/>
      <c r="B14827"/>
      <c r="C14827"/>
      <c r="D14827"/>
      <c r="E14827"/>
      <c r="F14827"/>
      <c r="G14827"/>
      <c r="H14827"/>
      <c r="I14827"/>
      <c r="J14827"/>
      <c r="K14827"/>
    </row>
    <row r="14828" spans="1:11" ht="15">
      <c r="A14828"/>
      <c r="B14828"/>
      <c r="C14828"/>
      <c r="D14828"/>
      <c r="E14828"/>
      <c r="F14828"/>
      <c r="G14828"/>
      <c r="H14828"/>
      <c r="I14828"/>
      <c r="J14828"/>
      <c r="K14828"/>
    </row>
    <row r="14829" spans="1:11" ht="15">
      <c r="A14829"/>
      <c r="B14829"/>
      <c r="C14829"/>
      <c r="D14829"/>
      <c r="E14829"/>
      <c r="F14829"/>
      <c r="G14829"/>
      <c r="H14829"/>
      <c r="I14829"/>
      <c r="J14829"/>
      <c r="K14829"/>
    </row>
    <row r="14830" spans="1:11" ht="15">
      <c r="A14830"/>
      <c r="B14830"/>
      <c r="C14830"/>
      <c r="D14830"/>
      <c r="E14830"/>
      <c r="F14830"/>
      <c r="G14830"/>
      <c r="H14830"/>
      <c r="I14830"/>
      <c r="J14830"/>
      <c r="K14830"/>
    </row>
    <row r="14831" spans="1:11" ht="15">
      <c r="A14831"/>
      <c r="B14831"/>
      <c r="C14831"/>
      <c r="D14831"/>
      <c r="E14831"/>
      <c r="F14831"/>
      <c r="G14831"/>
      <c r="H14831"/>
      <c r="I14831"/>
      <c r="J14831"/>
      <c r="K14831"/>
    </row>
    <row r="14832" spans="1:11" ht="15">
      <c r="A14832"/>
      <c r="B14832"/>
      <c r="C14832"/>
      <c r="D14832"/>
      <c r="E14832"/>
      <c r="F14832"/>
      <c r="G14832"/>
      <c r="H14832"/>
      <c r="I14832"/>
      <c r="J14832"/>
      <c r="K14832"/>
    </row>
    <row r="14833" spans="1:11" ht="15">
      <c r="A14833"/>
      <c r="B14833"/>
      <c r="C14833"/>
      <c r="D14833"/>
      <c r="E14833"/>
      <c r="F14833"/>
      <c r="G14833"/>
      <c r="H14833"/>
      <c r="I14833"/>
      <c r="J14833"/>
      <c r="K14833"/>
    </row>
    <row r="14834" spans="1:11" ht="15">
      <c r="A14834"/>
      <c r="B14834"/>
      <c r="C14834"/>
      <c r="D14834"/>
      <c r="E14834"/>
      <c r="F14834"/>
      <c r="G14834"/>
      <c r="H14834"/>
      <c r="I14834"/>
      <c r="J14834"/>
      <c r="K14834"/>
    </row>
    <row r="14835" spans="1:11" ht="15">
      <c r="A14835"/>
      <c r="B14835"/>
      <c r="C14835"/>
      <c r="D14835"/>
      <c r="E14835"/>
      <c r="F14835"/>
      <c r="G14835"/>
      <c r="H14835"/>
      <c r="I14835"/>
      <c r="J14835"/>
      <c r="K14835"/>
    </row>
    <row r="14836" spans="1:11" ht="15">
      <c r="A14836"/>
      <c r="B14836"/>
      <c r="C14836"/>
      <c r="D14836"/>
      <c r="E14836"/>
      <c r="F14836"/>
      <c r="G14836"/>
      <c r="H14836"/>
      <c r="I14836"/>
      <c r="J14836"/>
      <c r="K14836"/>
    </row>
    <row r="14837" spans="1:11" ht="15">
      <c r="A14837"/>
      <c r="B14837"/>
      <c r="C14837"/>
      <c r="D14837"/>
      <c r="E14837"/>
      <c r="F14837"/>
      <c r="G14837"/>
      <c r="H14837"/>
      <c r="I14837"/>
      <c r="J14837"/>
      <c r="K14837"/>
    </row>
    <row r="14838" spans="1:11" ht="15">
      <c r="A14838"/>
      <c r="B14838"/>
      <c r="C14838"/>
      <c r="D14838"/>
      <c r="E14838"/>
      <c r="F14838"/>
      <c r="G14838"/>
      <c r="H14838"/>
      <c r="I14838"/>
      <c r="J14838"/>
      <c r="K14838"/>
    </row>
    <row r="14839" spans="1:11" ht="15">
      <c r="A14839"/>
      <c r="B14839"/>
      <c r="C14839"/>
      <c r="D14839"/>
      <c r="E14839"/>
      <c r="F14839"/>
      <c r="G14839"/>
      <c r="H14839"/>
      <c r="I14839"/>
      <c r="J14839"/>
      <c r="K14839"/>
    </row>
    <row r="14840" spans="1:11" ht="15">
      <c r="A14840"/>
      <c r="B14840"/>
      <c r="C14840"/>
      <c r="D14840"/>
      <c r="E14840"/>
      <c r="F14840"/>
      <c r="G14840"/>
      <c r="H14840"/>
      <c r="I14840"/>
      <c r="J14840"/>
      <c r="K14840"/>
    </row>
    <row r="14841" spans="1:11" ht="15">
      <c r="A14841"/>
      <c r="B14841"/>
      <c r="C14841"/>
      <c r="D14841"/>
      <c r="E14841"/>
      <c r="F14841"/>
      <c r="G14841"/>
      <c r="H14841"/>
      <c r="I14841"/>
      <c r="J14841"/>
      <c r="K14841"/>
    </row>
    <row r="14842" spans="1:11" ht="15">
      <c r="A14842"/>
      <c r="B14842"/>
      <c r="C14842"/>
      <c r="D14842"/>
      <c r="E14842"/>
      <c r="F14842"/>
      <c r="G14842"/>
      <c r="H14842"/>
      <c r="I14842"/>
      <c r="J14842"/>
      <c r="K14842"/>
    </row>
    <row r="14843" spans="1:11" ht="15">
      <c r="A14843"/>
      <c r="B14843"/>
      <c r="C14843"/>
      <c r="D14843"/>
      <c r="E14843"/>
      <c r="F14843"/>
      <c r="G14843"/>
      <c r="H14843"/>
      <c r="I14843"/>
      <c r="J14843"/>
      <c r="K14843"/>
    </row>
    <row r="14844" spans="1:11" ht="15">
      <c r="A14844"/>
      <c r="B14844"/>
      <c r="C14844"/>
      <c r="D14844"/>
      <c r="E14844"/>
      <c r="F14844"/>
      <c r="G14844"/>
      <c r="H14844"/>
      <c r="I14844"/>
      <c r="J14844"/>
      <c r="K14844"/>
    </row>
    <row r="14845" spans="1:11" ht="15">
      <c r="A14845"/>
      <c r="B14845"/>
      <c r="C14845"/>
      <c r="D14845"/>
      <c r="E14845"/>
      <c r="F14845"/>
      <c r="G14845"/>
      <c r="H14845"/>
      <c r="I14845"/>
      <c r="J14845"/>
      <c r="K14845"/>
    </row>
    <row r="14846" spans="1:11" ht="15">
      <c r="A14846"/>
      <c r="B14846"/>
      <c r="C14846"/>
      <c r="D14846"/>
      <c r="E14846"/>
      <c r="F14846"/>
      <c r="G14846"/>
      <c r="H14846"/>
      <c r="I14846"/>
      <c r="J14846"/>
      <c r="K14846"/>
    </row>
    <row r="14847" spans="1:11" ht="15">
      <c r="A14847"/>
      <c r="B14847"/>
      <c r="C14847"/>
      <c r="D14847"/>
      <c r="E14847"/>
      <c r="F14847"/>
      <c r="G14847"/>
      <c r="H14847"/>
      <c r="I14847"/>
      <c r="J14847"/>
      <c r="K14847"/>
    </row>
    <row r="14848" spans="1:11" ht="15">
      <c r="A14848"/>
      <c r="B14848"/>
      <c r="C14848"/>
      <c r="D14848"/>
      <c r="E14848"/>
      <c r="F14848"/>
      <c r="G14848"/>
      <c r="H14848"/>
      <c r="I14848"/>
      <c r="J14848"/>
      <c r="K14848"/>
    </row>
    <row r="14849" spans="1:11" ht="15">
      <c r="A14849"/>
      <c r="B14849"/>
      <c r="C14849"/>
      <c r="D14849"/>
      <c r="E14849"/>
      <c r="F14849"/>
      <c r="G14849"/>
      <c r="H14849"/>
      <c r="I14849"/>
      <c r="J14849"/>
      <c r="K14849"/>
    </row>
    <row r="14850" spans="1:11" ht="15">
      <c r="A14850"/>
      <c r="B14850"/>
      <c r="C14850"/>
      <c r="D14850"/>
      <c r="E14850"/>
      <c r="F14850"/>
      <c r="G14850"/>
      <c r="H14850"/>
      <c r="I14850"/>
      <c r="J14850"/>
      <c r="K14850"/>
    </row>
    <row r="14851" spans="1:11" ht="15">
      <c r="A14851"/>
      <c r="B14851"/>
      <c r="C14851"/>
      <c r="D14851"/>
      <c r="E14851"/>
      <c r="F14851"/>
      <c r="G14851"/>
      <c r="H14851"/>
      <c r="I14851"/>
      <c r="J14851"/>
      <c r="K14851"/>
    </row>
    <row r="14852" spans="1:11" ht="15">
      <c r="A14852"/>
      <c r="B14852"/>
      <c r="C14852"/>
      <c r="D14852"/>
      <c r="E14852"/>
      <c r="F14852"/>
      <c r="G14852"/>
      <c r="H14852"/>
      <c r="I14852"/>
      <c r="J14852"/>
      <c r="K14852"/>
    </row>
    <row r="14853" spans="1:11" ht="15">
      <c r="A14853"/>
      <c r="B14853"/>
      <c r="C14853"/>
      <c r="D14853"/>
      <c r="E14853"/>
      <c r="F14853"/>
      <c r="G14853"/>
      <c r="H14853"/>
      <c r="I14853"/>
      <c r="J14853"/>
      <c r="K14853"/>
    </row>
    <row r="14854" spans="1:11" ht="15">
      <c r="A14854"/>
      <c r="B14854"/>
      <c r="C14854"/>
      <c r="D14854"/>
      <c r="E14854"/>
      <c r="F14854"/>
      <c r="G14854"/>
      <c r="H14854"/>
      <c r="I14854"/>
      <c r="J14854"/>
      <c r="K14854"/>
    </row>
    <row r="14855" spans="1:11" ht="15">
      <c r="A14855"/>
      <c r="B14855"/>
      <c r="C14855"/>
      <c r="D14855"/>
      <c r="E14855"/>
      <c r="F14855"/>
      <c r="G14855"/>
      <c r="H14855"/>
      <c r="I14855"/>
      <c r="J14855"/>
      <c r="K14855"/>
    </row>
    <row r="14856" spans="1:11" ht="15">
      <c r="A14856"/>
      <c r="B14856"/>
      <c r="C14856"/>
      <c r="D14856"/>
      <c r="E14856"/>
      <c r="F14856"/>
      <c r="G14856"/>
      <c r="H14856"/>
      <c r="I14856"/>
      <c r="J14856"/>
      <c r="K14856"/>
    </row>
    <row r="14857" spans="1:11" ht="15">
      <c r="A14857"/>
      <c r="B14857"/>
      <c r="C14857"/>
      <c r="D14857"/>
      <c r="E14857"/>
      <c r="F14857"/>
      <c r="G14857"/>
      <c r="H14857"/>
      <c r="I14857"/>
      <c r="J14857"/>
      <c r="K14857"/>
    </row>
    <row r="14858" spans="1:11" ht="15">
      <c r="A14858"/>
      <c r="B14858"/>
      <c r="C14858"/>
      <c r="D14858"/>
      <c r="E14858"/>
      <c r="F14858"/>
      <c r="G14858"/>
      <c r="H14858"/>
      <c r="I14858"/>
      <c r="J14858"/>
      <c r="K14858"/>
    </row>
    <row r="14859" spans="1:11" ht="15">
      <c r="A14859"/>
      <c r="B14859"/>
      <c r="C14859"/>
      <c r="D14859"/>
      <c r="E14859"/>
      <c r="F14859"/>
      <c r="G14859"/>
      <c r="H14859"/>
      <c r="I14859"/>
      <c r="J14859"/>
      <c r="K14859"/>
    </row>
    <row r="14860" spans="1:11" ht="15">
      <c r="A14860"/>
      <c r="B14860"/>
      <c r="C14860"/>
      <c r="D14860"/>
      <c r="E14860"/>
      <c r="F14860"/>
      <c r="G14860"/>
      <c r="H14860"/>
      <c r="I14860"/>
      <c r="J14860"/>
      <c r="K14860"/>
    </row>
    <row r="14861" spans="1:11" ht="15">
      <c r="A14861"/>
      <c r="B14861"/>
      <c r="C14861"/>
      <c r="D14861"/>
      <c r="E14861"/>
      <c r="F14861"/>
      <c r="G14861"/>
      <c r="H14861"/>
      <c r="I14861"/>
      <c r="J14861"/>
      <c r="K14861"/>
    </row>
    <row r="14862" spans="1:11" ht="15">
      <c r="A14862"/>
      <c r="B14862"/>
      <c r="C14862"/>
      <c r="D14862"/>
      <c r="E14862"/>
      <c r="F14862"/>
      <c r="G14862"/>
      <c r="H14862"/>
      <c r="I14862"/>
      <c r="J14862"/>
      <c r="K14862"/>
    </row>
    <row r="14863" spans="1:11" ht="15">
      <c r="A14863"/>
      <c r="B14863"/>
      <c r="C14863"/>
      <c r="D14863"/>
      <c r="E14863"/>
      <c r="F14863"/>
      <c r="G14863"/>
      <c r="H14863"/>
      <c r="I14863"/>
      <c r="J14863"/>
      <c r="K14863"/>
    </row>
    <row r="14864" spans="1:11" ht="15">
      <c r="A14864"/>
      <c r="B14864"/>
      <c r="C14864"/>
      <c r="D14864"/>
      <c r="E14864"/>
      <c r="F14864"/>
      <c r="G14864"/>
      <c r="H14864"/>
      <c r="I14864"/>
      <c r="J14864"/>
      <c r="K14864"/>
    </row>
    <row r="14865" spans="1:11" ht="15">
      <c r="A14865"/>
      <c r="B14865"/>
      <c r="C14865"/>
      <c r="D14865"/>
      <c r="E14865"/>
      <c r="F14865"/>
      <c r="G14865"/>
      <c r="H14865"/>
      <c r="I14865"/>
      <c r="J14865"/>
      <c r="K14865"/>
    </row>
    <row r="14866" spans="1:11" ht="15">
      <c r="A14866"/>
      <c r="B14866"/>
      <c r="C14866"/>
      <c r="D14866"/>
      <c r="E14866"/>
      <c r="F14866"/>
      <c r="G14866"/>
      <c r="H14866"/>
      <c r="I14866"/>
      <c r="J14866"/>
      <c r="K14866"/>
    </row>
    <row r="14867" spans="1:11" ht="15">
      <c r="A14867"/>
      <c r="B14867"/>
      <c r="C14867"/>
      <c r="D14867"/>
      <c r="E14867"/>
      <c r="F14867"/>
      <c r="G14867"/>
      <c r="H14867"/>
      <c r="I14867"/>
      <c r="J14867"/>
      <c r="K14867"/>
    </row>
    <row r="14868" spans="1:11" ht="15">
      <c r="A14868"/>
      <c r="B14868"/>
      <c r="C14868"/>
      <c r="D14868"/>
      <c r="E14868"/>
      <c r="F14868"/>
      <c r="G14868"/>
      <c r="H14868"/>
      <c r="I14868"/>
      <c r="J14868"/>
      <c r="K14868"/>
    </row>
    <row r="14869" spans="1:11" ht="15">
      <c r="A14869"/>
      <c r="B14869"/>
      <c r="C14869"/>
      <c r="D14869"/>
      <c r="E14869"/>
      <c r="F14869"/>
      <c r="G14869"/>
      <c r="H14869"/>
      <c r="I14869"/>
      <c r="J14869"/>
      <c r="K14869"/>
    </row>
    <row r="14870" spans="1:11" ht="15">
      <c r="A14870"/>
      <c r="B14870"/>
      <c r="C14870"/>
      <c r="D14870"/>
      <c r="E14870"/>
      <c r="F14870"/>
      <c r="G14870"/>
      <c r="H14870"/>
      <c r="I14870"/>
      <c r="J14870"/>
      <c r="K14870"/>
    </row>
    <row r="14871" spans="1:11" ht="15">
      <c r="A14871"/>
      <c r="B14871"/>
      <c r="C14871"/>
      <c r="D14871"/>
      <c r="E14871"/>
      <c r="F14871"/>
      <c r="G14871"/>
      <c r="H14871"/>
      <c r="I14871"/>
      <c r="J14871"/>
      <c r="K14871"/>
    </row>
    <row r="14872" spans="1:11" ht="15">
      <c r="A14872"/>
      <c r="B14872"/>
      <c r="C14872"/>
      <c r="D14872"/>
      <c r="E14872"/>
      <c r="F14872"/>
      <c r="G14872"/>
      <c r="H14872"/>
      <c r="I14872"/>
      <c r="J14872"/>
      <c r="K14872"/>
    </row>
    <row r="14873" spans="1:11" ht="15">
      <c r="A14873"/>
      <c r="B14873"/>
      <c r="C14873"/>
      <c r="D14873"/>
      <c r="E14873"/>
      <c r="F14873"/>
      <c r="G14873"/>
      <c r="H14873"/>
      <c r="I14873"/>
      <c r="J14873"/>
      <c r="K14873"/>
    </row>
    <row r="14874" spans="1:11" ht="15">
      <c r="A14874"/>
      <c r="B14874"/>
      <c r="C14874"/>
      <c r="D14874"/>
      <c r="E14874"/>
      <c r="F14874"/>
      <c r="G14874"/>
      <c r="H14874"/>
      <c r="I14874"/>
      <c r="J14874"/>
      <c r="K14874"/>
    </row>
    <row r="14875" spans="1:11" ht="15">
      <c r="A14875"/>
      <c r="B14875"/>
      <c r="C14875"/>
      <c r="D14875"/>
      <c r="E14875"/>
      <c r="F14875"/>
      <c r="G14875"/>
      <c r="H14875"/>
      <c r="I14875"/>
      <c r="J14875"/>
      <c r="K14875"/>
    </row>
    <row r="14876" spans="1:11" ht="15">
      <c r="A14876"/>
      <c r="B14876"/>
      <c r="C14876"/>
      <c r="D14876"/>
      <c r="E14876"/>
      <c r="F14876"/>
      <c r="G14876"/>
      <c r="H14876"/>
      <c r="I14876"/>
      <c r="J14876"/>
      <c r="K14876"/>
    </row>
    <row r="14877" spans="1:11" ht="15">
      <c r="A14877"/>
      <c r="B14877"/>
      <c r="C14877"/>
      <c r="D14877"/>
      <c r="E14877"/>
      <c r="F14877"/>
      <c r="G14877"/>
      <c r="H14877"/>
      <c r="I14877"/>
      <c r="J14877"/>
      <c r="K14877"/>
    </row>
    <row r="14878" spans="1:11" ht="15">
      <c r="A14878"/>
      <c r="B14878"/>
      <c r="C14878"/>
      <c r="D14878"/>
      <c r="E14878"/>
      <c r="F14878"/>
      <c r="G14878"/>
      <c r="H14878"/>
      <c r="I14878"/>
      <c r="J14878"/>
      <c r="K14878"/>
    </row>
    <row r="14879" spans="1:11" ht="15">
      <c r="A14879"/>
      <c r="B14879"/>
      <c r="C14879"/>
      <c r="D14879"/>
      <c r="E14879"/>
      <c r="F14879"/>
      <c r="G14879"/>
      <c r="H14879"/>
      <c r="I14879"/>
      <c r="J14879"/>
      <c r="K14879"/>
    </row>
    <row r="14880" spans="1:11" ht="15">
      <c r="A14880"/>
      <c r="B14880"/>
      <c r="C14880"/>
      <c r="D14880"/>
      <c r="E14880"/>
      <c r="F14880"/>
      <c r="G14880"/>
      <c r="H14880"/>
      <c r="I14880"/>
      <c r="J14880"/>
      <c r="K14880"/>
    </row>
    <row r="14881" spans="1:11" ht="15">
      <c r="A14881"/>
      <c r="B14881"/>
      <c r="C14881"/>
      <c r="D14881"/>
      <c r="E14881"/>
      <c r="F14881"/>
      <c r="G14881"/>
      <c r="H14881"/>
      <c r="I14881"/>
      <c r="J14881"/>
      <c r="K14881"/>
    </row>
    <row r="14882" spans="1:11" ht="15">
      <c r="A14882"/>
      <c r="B14882"/>
      <c r="C14882"/>
      <c r="D14882"/>
      <c r="E14882"/>
      <c r="F14882"/>
      <c r="G14882"/>
      <c r="H14882"/>
      <c r="I14882"/>
      <c r="J14882"/>
      <c r="K14882"/>
    </row>
    <row r="14883" spans="1:11" ht="15">
      <c r="A14883"/>
      <c r="B14883"/>
      <c r="C14883"/>
      <c r="D14883"/>
      <c r="E14883"/>
      <c r="F14883"/>
      <c r="G14883"/>
      <c r="H14883"/>
      <c r="I14883"/>
      <c r="J14883"/>
      <c r="K14883"/>
    </row>
    <row r="14884" spans="1:11" ht="15">
      <c r="A14884"/>
      <c r="B14884"/>
      <c r="C14884"/>
      <c r="D14884"/>
      <c r="E14884"/>
      <c r="F14884"/>
      <c r="G14884"/>
      <c r="H14884"/>
      <c r="I14884"/>
      <c r="J14884"/>
      <c r="K14884"/>
    </row>
    <row r="14885" spans="1:11" ht="15">
      <c r="A14885"/>
      <c r="B14885"/>
      <c r="C14885"/>
      <c r="D14885"/>
      <c r="E14885"/>
      <c r="F14885"/>
      <c r="G14885"/>
      <c r="H14885"/>
      <c r="I14885"/>
      <c r="J14885"/>
      <c r="K14885"/>
    </row>
    <row r="14886" spans="1:11" ht="15">
      <c r="A14886"/>
      <c r="B14886"/>
      <c r="C14886"/>
      <c r="D14886"/>
      <c r="E14886"/>
      <c r="F14886"/>
      <c r="G14886"/>
      <c r="H14886"/>
      <c r="I14886"/>
      <c r="J14886"/>
      <c r="K14886"/>
    </row>
    <row r="14887" spans="1:11" ht="15">
      <c r="A14887"/>
      <c r="B14887"/>
      <c r="C14887"/>
      <c r="D14887"/>
      <c r="E14887"/>
      <c r="F14887"/>
      <c r="G14887"/>
      <c r="H14887"/>
      <c r="I14887"/>
      <c r="J14887"/>
      <c r="K14887"/>
    </row>
    <row r="14888" spans="1:11" ht="15">
      <c r="A14888"/>
      <c r="B14888"/>
      <c r="C14888"/>
      <c r="D14888"/>
      <c r="E14888"/>
      <c r="F14888"/>
      <c r="G14888"/>
      <c r="H14888"/>
      <c r="I14888"/>
      <c r="J14888"/>
      <c r="K14888"/>
    </row>
    <row r="14889" spans="1:11" ht="15">
      <c r="A14889"/>
      <c r="B14889"/>
      <c r="C14889"/>
      <c r="D14889"/>
      <c r="E14889"/>
      <c r="F14889"/>
      <c r="G14889"/>
      <c r="H14889"/>
      <c r="I14889"/>
      <c r="J14889"/>
      <c r="K14889"/>
    </row>
    <row r="14890" spans="1:11" ht="15">
      <c r="A14890"/>
      <c r="B14890"/>
      <c r="C14890"/>
      <c r="D14890"/>
      <c r="E14890"/>
      <c r="F14890"/>
      <c r="G14890"/>
      <c r="H14890"/>
      <c r="I14890"/>
      <c r="J14890"/>
      <c r="K14890"/>
    </row>
    <row r="14891" spans="1:11" ht="15">
      <c r="A14891"/>
      <c r="B14891"/>
      <c r="C14891"/>
      <c r="D14891"/>
      <c r="E14891"/>
      <c r="F14891"/>
      <c r="G14891"/>
      <c r="H14891"/>
      <c r="I14891"/>
      <c r="J14891"/>
      <c r="K14891"/>
    </row>
    <row r="14892" spans="1:11" ht="15">
      <c r="A14892"/>
      <c r="B14892"/>
      <c r="C14892"/>
      <c r="D14892"/>
      <c r="E14892"/>
      <c r="F14892"/>
      <c r="G14892"/>
      <c r="H14892"/>
      <c r="I14892"/>
      <c r="J14892"/>
      <c r="K14892"/>
    </row>
    <row r="14893" spans="1:11" ht="15">
      <c r="A14893"/>
      <c r="B14893"/>
      <c r="C14893"/>
      <c r="D14893"/>
      <c r="E14893"/>
      <c r="F14893"/>
      <c r="G14893"/>
      <c r="H14893"/>
      <c r="I14893"/>
      <c r="J14893"/>
      <c r="K14893"/>
    </row>
    <row r="14894" spans="1:11" ht="15">
      <c r="A14894"/>
      <c r="B14894"/>
      <c r="C14894"/>
      <c r="D14894"/>
      <c r="E14894"/>
      <c r="F14894"/>
      <c r="G14894"/>
      <c r="H14894"/>
      <c r="I14894"/>
      <c r="J14894"/>
      <c r="K14894"/>
    </row>
    <row r="14895" spans="1:11" ht="15">
      <c r="A14895"/>
      <c r="B14895"/>
      <c r="C14895"/>
      <c r="D14895"/>
      <c r="E14895"/>
      <c r="F14895"/>
      <c r="G14895"/>
      <c r="H14895"/>
      <c r="I14895"/>
      <c r="J14895"/>
      <c r="K14895"/>
    </row>
    <row r="14896" spans="1:11" ht="15">
      <c r="A14896"/>
      <c r="B14896"/>
      <c r="C14896"/>
      <c r="D14896"/>
      <c r="E14896"/>
      <c r="F14896"/>
      <c r="G14896"/>
      <c r="H14896"/>
      <c r="I14896"/>
      <c r="J14896"/>
      <c r="K14896"/>
    </row>
    <row r="14897" spans="1:11" ht="15">
      <c r="A14897"/>
      <c r="B14897"/>
      <c r="C14897"/>
      <c r="D14897"/>
      <c r="E14897"/>
      <c r="F14897"/>
      <c r="G14897"/>
      <c r="H14897"/>
      <c r="I14897"/>
      <c r="J14897"/>
      <c r="K14897"/>
    </row>
    <row r="14898" spans="1:11" ht="15">
      <c r="A14898"/>
      <c r="B14898"/>
      <c r="C14898"/>
      <c r="D14898"/>
      <c r="E14898"/>
      <c r="F14898"/>
      <c r="G14898"/>
      <c r="H14898"/>
      <c r="I14898"/>
      <c r="J14898"/>
      <c r="K14898"/>
    </row>
    <row r="14899" spans="1:11" ht="15">
      <c r="A14899"/>
      <c r="B14899"/>
      <c r="C14899"/>
      <c r="D14899"/>
      <c r="E14899"/>
      <c r="F14899"/>
      <c r="G14899"/>
      <c r="H14899"/>
      <c r="I14899"/>
      <c r="J14899"/>
      <c r="K14899"/>
    </row>
    <row r="14900" spans="1:11" ht="15">
      <c r="A14900"/>
      <c r="B14900"/>
      <c r="C14900"/>
      <c r="D14900"/>
      <c r="E14900"/>
      <c r="F14900"/>
      <c r="G14900"/>
      <c r="H14900"/>
      <c r="I14900"/>
      <c r="J14900"/>
      <c r="K14900"/>
    </row>
    <row r="14901" spans="1:11" ht="15">
      <c r="A14901"/>
      <c r="B14901"/>
      <c r="C14901"/>
      <c r="D14901"/>
      <c r="E14901"/>
      <c r="F14901"/>
      <c r="G14901"/>
      <c r="H14901"/>
      <c r="I14901"/>
      <c r="J14901"/>
      <c r="K14901"/>
    </row>
    <row r="14902" spans="1:11" ht="15">
      <c r="A14902"/>
      <c r="B14902"/>
      <c r="C14902"/>
      <c r="D14902"/>
      <c r="E14902"/>
      <c r="F14902"/>
      <c r="G14902"/>
      <c r="H14902"/>
      <c r="I14902"/>
      <c r="J14902"/>
      <c r="K14902"/>
    </row>
    <row r="14903" spans="1:11" ht="15">
      <c r="A14903"/>
      <c r="B14903"/>
      <c r="C14903"/>
      <c r="D14903"/>
      <c r="E14903"/>
      <c r="F14903"/>
      <c r="G14903"/>
      <c r="H14903"/>
      <c r="I14903"/>
      <c r="J14903"/>
      <c r="K14903"/>
    </row>
    <row r="14904" spans="1:11" ht="15">
      <c r="A14904"/>
      <c r="B14904"/>
      <c r="C14904"/>
      <c r="D14904"/>
      <c r="E14904"/>
      <c r="F14904"/>
      <c r="G14904"/>
      <c r="H14904"/>
      <c r="I14904"/>
      <c r="J14904"/>
      <c r="K14904"/>
    </row>
    <row r="14905" spans="1:11" ht="15">
      <c r="A14905"/>
      <c r="B14905"/>
      <c r="C14905"/>
      <c r="D14905"/>
      <c r="E14905"/>
      <c r="F14905"/>
      <c r="G14905"/>
      <c r="H14905"/>
      <c r="I14905"/>
      <c r="J14905"/>
      <c r="K14905"/>
    </row>
    <row r="14906" spans="1:11" ht="15">
      <c r="A14906"/>
      <c r="B14906"/>
      <c r="C14906"/>
      <c r="D14906"/>
      <c r="E14906"/>
      <c r="F14906"/>
      <c r="G14906"/>
      <c r="H14906"/>
      <c r="I14906"/>
      <c r="J14906"/>
      <c r="K14906"/>
    </row>
    <row r="14907" spans="1:11" ht="15">
      <c r="A14907"/>
      <c r="B14907"/>
      <c r="C14907"/>
      <c r="D14907"/>
      <c r="E14907"/>
      <c r="F14907"/>
      <c r="G14907"/>
      <c r="H14907"/>
      <c r="I14907"/>
      <c r="J14907"/>
      <c r="K14907"/>
    </row>
    <row r="14908" spans="1:11" ht="15">
      <c r="A14908"/>
      <c r="B14908"/>
      <c r="C14908"/>
      <c r="D14908"/>
      <c r="E14908"/>
      <c r="F14908"/>
      <c r="G14908"/>
      <c r="H14908"/>
      <c r="I14908"/>
      <c r="J14908"/>
      <c r="K14908"/>
    </row>
    <row r="14909" spans="1:11" ht="15">
      <c r="A14909"/>
      <c r="B14909"/>
      <c r="C14909"/>
      <c r="D14909"/>
      <c r="E14909"/>
      <c r="F14909"/>
      <c r="G14909"/>
      <c r="H14909"/>
      <c r="I14909"/>
      <c r="J14909"/>
      <c r="K14909"/>
    </row>
    <row r="14910" spans="1:11" ht="15">
      <c r="A14910"/>
      <c r="B14910"/>
      <c r="C14910"/>
      <c r="D14910"/>
      <c r="E14910"/>
      <c r="F14910"/>
      <c r="G14910"/>
      <c r="H14910"/>
      <c r="I14910"/>
      <c r="J14910"/>
      <c r="K14910"/>
    </row>
    <row r="14911" spans="1:11" ht="15">
      <c r="A14911"/>
      <c r="B14911"/>
      <c r="C14911"/>
      <c r="D14911"/>
      <c r="E14911"/>
      <c r="F14911"/>
      <c r="G14911"/>
      <c r="H14911"/>
      <c r="I14911"/>
      <c r="J14911"/>
      <c r="K14911"/>
    </row>
    <row r="14912" spans="1:11" ht="15">
      <c r="A14912"/>
      <c r="B14912"/>
      <c r="C14912"/>
      <c r="D14912"/>
      <c r="E14912"/>
      <c r="F14912"/>
      <c r="G14912"/>
      <c r="H14912"/>
      <c r="I14912"/>
      <c r="J14912"/>
      <c r="K14912"/>
    </row>
    <row r="14913" spans="1:11" ht="15">
      <c r="A14913"/>
      <c r="B14913"/>
      <c r="C14913"/>
      <c r="D14913"/>
      <c r="E14913"/>
      <c r="F14913"/>
      <c r="G14913"/>
      <c r="H14913"/>
      <c r="I14913"/>
      <c r="J14913"/>
      <c r="K14913"/>
    </row>
    <row r="14914" spans="1:11" ht="15">
      <c r="A14914"/>
      <c r="B14914"/>
      <c r="C14914"/>
      <c r="D14914"/>
      <c r="E14914"/>
      <c r="F14914"/>
      <c r="G14914"/>
      <c r="H14914"/>
      <c r="I14914"/>
      <c r="J14914"/>
      <c r="K14914"/>
    </row>
    <row r="14915" spans="1:11" ht="15">
      <c r="A14915"/>
      <c r="B14915"/>
      <c r="C14915"/>
      <c r="D14915"/>
      <c r="E14915"/>
      <c r="F14915"/>
      <c r="G14915"/>
      <c r="H14915"/>
      <c r="I14915"/>
      <c r="J14915"/>
      <c r="K14915"/>
    </row>
    <row r="14916" spans="1:11" ht="15">
      <c r="A14916"/>
      <c r="B14916"/>
      <c r="C14916"/>
      <c r="D14916"/>
      <c r="E14916"/>
      <c r="F14916"/>
      <c r="G14916"/>
      <c r="H14916"/>
      <c r="I14916"/>
      <c r="J14916"/>
      <c r="K14916"/>
    </row>
    <row r="14917" spans="1:11" ht="15">
      <c r="A14917"/>
      <c r="B14917"/>
      <c r="C14917"/>
      <c r="D14917"/>
      <c r="E14917"/>
      <c r="F14917"/>
      <c r="G14917"/>
      <c r="H14917"/>
      <c r="I14917"/>
      <c r="J14917"/>
      <c r="K14917"/>
    </row>
    <row r="14918" spans="1:11" ht="15">
      <c r="A14918"/>
      <c r="B14918"/>
      <c r="C14918"/>
      <c r="D14918"/>
      <c r="E14918"/>
      <c r="F14918"/>
      <c r="G14918"/>
      <c r="H14918"/>
      <c r="I14918"/>
      <c r="J14918"/>
      <c r="K14918"/>
    </row>
    <row r="14919" spans="1:11" ht="15">
      <c r="A14919"/>
      <c r="B14919"/>
      <c r="C14919"/>
      <c r="D14919"/>
      <c r="E14919"/>
      <c r="F14919"/>
      <c r="G14919"/>
      <c r="H14919"/>
      <c r="I14919"/>
      <c r="J14919"/>
      <c r="K14919"/>
    </row>
    <row r="14920" spans="1:11" ht="15">
      <c r="A14920"/>
      <c r="B14920"/>
      <c r="C14920"/>
      <c r="D14920"/>
      <c r="E14920"/>
      <c r="F14920"/>
      <c r="G14920"/>
      <c r="H14920"/>
      <c r="I14920"/>
      <c r="J14920"/>
      <c r="K14920"/>
    </row>
    <row r="14921" spans="1:11" ht="15">
      <c r="A14921"/>
      <c r="B14921"/>
      <c r="C14921"/>
      <c r="D14921"/>
      <c r="E14921"/>
      <c r="F14921"/>
      <c r="G14921"/>
      <c r="H14921"/>
      <c r="I14921"/>
      <c r="J14921"/>
      <c r="K14921"/>
    </row>
    <row r="14922" spans="1:11" ht="15">
      <c r="A14922"/>
      <c r="B14922"/>
      <c r="C14922"/>
      <c r="D14922"/>
      <c r="E14922"/>
      <c r="F14922"/>
      <c r="G14922"/>
      <c r="H14922"/>
      <c r="I14922"/>
      <c r="J14922"/>
      <c r="K14922"/>
    </row>
    <row r="14923" spans="1:11" ht="15">
      <c r="A14923"/>
      <c r="B14923"/>
      <c r="C14923"/>
      <c r="D14923"/>
      <c r="E14923"/>
      <c r="F14923"/>
      <c r="G14923"/>
      <c r="H14923"/>
      <c r="I14923"/>
      <c r="J14923"/>
      <c r="K14923"/>
    </row>
    <row r="14924" spans="1:11" ht="15">
      <c r="A14924"/>
      <c r="B14924"/>
      <c r="C14924"/>
      <c r="D14924"/>
      <c r="E14924"/>
      <c r="F14924"/>
      <c r="G14924"/>
      <c r="H14924"/>
      <c r="I14924"/>
      <c r="J14924"/>
      <c r="K14924"/>
    </row>
    <row r="14925" spans="1:11" ht="15">
      <c r="A14925"/>
      <c r="B14925"/>
      <c r="C14925"/>
      <c r="D14925"/>
      <c r="E14925"/>
      <c r="F14925"/>
      <c r="G14925"/>
      <c r="H14925"/>
      <c r="I14925"/>
      <c r="J14925"/>
      <c r="K14925"/>
    </row>
    <row r="14926" spans="1:11" ht="15">
      <c r="A14926"/>
      <c r="B14926"/>
      <c r="C14926"/>
      <c r="D14926"/>
      <c r="E14926"/>
      <c r="F14926"/>
      <c r="G14926"/>
      <c r="H14926"/>
      <c r="I14926"/>
      <c r="J14926"/>
      <c r="K14926"/>
    </row>
    <row r="14927" spans="1:11" ht="15">
      <c r="A14927"/>
      <c r="B14927"/>
      <c r="C14927"/>
      <c r="D14927"/>
      <c r="E14927"/>
      <c r="F14927"/>
      <c r="G14927"/>
      <c r="H14927"/>
      <c r="I14927"/>
      <c r="J14927"/>
      <c r="K14927"/>
    </row>
    <row r="14928" spans="1:11" ht="15">
      <c r="A14928"/>
      <c r="B14928"/>
      <c r="C14928"/>
      <c r="D14928"/>
      <c r="E14928"/>
      <c r="F14928"/>
      <c r="G14928"/>
      <c r="H14928"/>
      <c r="I14928"/>
      <c r="J14928"/>
      <c r="K14928"/>
    </row>
    <row r="14929" spans="1:11" ht="15">
      <c r="A14929"/>
      <c r="B14929"/>
      <c r="C14929"/>
      <c r="D14929"/>
      <c r="E14929"/>
      <c r="F14929"/>
      <c r="G14929"/>
      <c r="H14929"/>
      <c r="I14929"/>
      <c r="J14929"/>
      <c r="K14929"/>
    </row>
    <row r="14930" spans="1:11" ht="15">
      <c r="A14930"/>
      <c r="B14930"/>
      <c r="C14930"/>
      <c r="D14930"/>
      <c r="E14930"/>
      <c r="F14930"/>
      <c r="G14930"/>
      <c r="H14930"/>
      <c r="I14930"/>
      <c r="J14930"/>
      <c r="K14930"/>
    </row>
    <row r="14931" spans="1:11" ht="15">
      <c r="A14931"/>
      <c r="B14931"/>
      <c r="C14931"/>
      <c r="D14931"/>
      <c r="E14931"/>
      <c r="F14931"/>
      <c r="G14931"/>
      <c r="H14931"/>
      <c r="I14931"/>
      <c r="J14931"/>
      <c r="K14931"/>
    </row>
    <row r="14932" spans="1:11" ht="15">
      <c r="A14932"/>
      <c r="B14932"/>
      <c r="C14932"/>
      <c r="D14932"/>
      <c r="E14932"/>
      <c r="F14932"/>
      <c r="G14932"/>
      <c r="H14932"/>
      <c r="I14932"/>
      <c r="J14932"/>
      <c r="K14932"/>
    </row>
    <row r="14933" spans="1:11" ht="15">
      <c r="A14933"/>
      <c r="B14933"/>
      <c r="C14933"/>
      <c r="D14933"/>
      <c r="E14933"/>
      <c r="F14933"/>
      <c r="G14933"/>
      <c r="H14933"/>
      <c r="I14933"/>
      <c r="J14933"/>
      <c r="K14933"/>
    </row>
    <row r="14934" spans="1:11" ht="15">
      <c r="A14934"/>
      <c r="B14934"/>
      <c r="C14934"/>
      <c r="D14934"/>
      <c r="E14934"/>
      <c r="F14934"/>
      <c r="G14934"/>
      <c r="H14934"/>
      <c r="I14934"/>
      <c r="J14934"/>
      <c r="K14934"/>
    </row>
    <row r="14935" spans="1:11" ht="15">
      <c r="A14935"/>
      <c r="B14935"/>
      <c r="C14935"/>
      <c r="D14935"/>
      <c r="E14935"/>
      <c r="F14935"/>
      <c r="G14935"/>
      <c r="H14935"/>
      <c r="I14935"/>
      <c r="J14935"/>
      <c r="K14935"/>
    </row>
    <row r="14936" spans="1:11" ht="15">
      <c r="A14936"/>
      <c r="B14936"/>
      <c r="C14936"/>
      <c r="D14936"/>
      <c r="E14936"/>
      <c r="F14936"/>
      <c r="G14936"/>
      <c r="H14936"/>
      <c r="I14936"/>
      <c r="J14936"/>
      <c r="K14936"/>
    </row>
    <row r="14937" spans="1:11" ht="15">
      <c r="A14937"/>
      <c r="B14937"/>
      <c r="C14937"/>
      <c r="D14937"/>
      <c r="E14937"/>
      <c r="F14937"/>
      <c r="G14937"/>
      <c r="H14937"/>
      <c r="I14937"/>
      <c r="J14937"/>
      <c r="K14937"/>
    </row>
    <row r="14938" spans="1:11" ht="15">
      <c r="A14938"/>
      <c r="B14938"/>
      <c r="C14938"/>
      <c r="D14938"/>
      <c r="E14938"/>
      <c r="F14938"/>
      <c r="G14938"/>
      <c r="H14938"/>
      <c r="I14938"/>
      <c r="J14938"/>
      <c r="K14938"/>
    </row>
    <row r="14939" spans="1:11" ht="15">
      <c r="A14939"/>
      <c r="B14939"/>
      <c r="C14939"/>
      <c r="D14939"/>
      <c r="E14939"/>
      <c r="F14939"/>
      <c r="G14939"/>
      <c r="H14939"/>
      <c r="I14939"/>
      <c r="J14939"/>
      <c r="K14939"/>
    </row>
    <row r="14940" spans="1:11" ht="15">
      <c r="A14940"/>
      <c r="B14940"/>
      <c r="C14940"/>
      <c r="D14940"/>
      <c r="E14940"/>
      <c r="F14940"/>
      <c r="G14940"/>
      <c r="H14940"/>
      <c r="I14940"/>
      <c r="J14940"/>
      <c r="K14940"/>
    </row>
    <row r="14941" spans="1:11" ht="15">
      <c r="A14941"/>
      <c r="B14941"/>
      <c r="C14941"/>
      <c r="D14941"/>
      <c r="E14941"/>
      <c r="F14941"/>
      <c r="G14941"/>
      <c r="H14941"/>
      <c r="I14941"/>
      <c r="J14941"/>
      <c r="K14941"/>
    </row>
    <row r="14942" spans="1:11" ht="15">
      <c r="A14942"/>
      <c r="B14942"/>
      <c r="C14942"/>
      <c r="D14942"/>
      <c r="E14942"/>
      <c r="F14942"/>
      <c r="G14942"/>
      <c r="H14942"/>
      <c r="I14942"/>
      <c r="J14942"/>
      <c r="K14942"/>
    </row>
    <row r="14943" spans="1:11" ht="15">
      <c r="A14943"/>
      <c r="B14943"/>
      <c r="C14943"/>
      <c r="D14943"/>
      <c r="E14943"/>
      <c r="F14943"/>
      <c r="G14943"/>
      <c r="H14943"/>
      <c r="I14943"/>
      <c r="J14943"/>
      <c r="K14943"/>
    </row>
    <row r="14944" spans="1:11" ht="15">
      <c r="A14944"/>
      <c r="B14944"/>
      <c r="C14944"/>
      <c r="D14944"/>
      <c r="E14944"/>
      <c r="F14944"/>
      <c r="G14944"/>
      <c r="H14944"/>
      <c r="I14944"/>
      <c r="J14944"/>
      <c r="K14944"/>
    </row>
    <row r="14945" spans="1:11" ht="15">
      <c r="A14945"/>
      <c r="B14945"/>
      <c r="C14945"/>
      <c r="D14945"/>
      <c r="E14945"/>
      <c r="F14945"/>
      <c r="G14945"/>
      <c r="H14945"/>
      <c r="I14945"/>
      <c r="J14945"/>
      <c r="K14945"/>
    </row>
    <row r="14946" spans="1:11" ht="15">
      <c r="A14946"/>
      <c r="B14946"/>
      <c r="C14946"/>
      <c r="D14946"/>
      <c r="E14946"/>
      <c r="F14946"/>
      <c r="G14946"/>
      <c r="H14946"/>
      <c r="I14946"/>
      <c r="J14946"/>
      <c r="K14946"/>
    </row>
    <row r="14947" spans="1:11" ht="15">
      <c r="A14947"/>
      <c r="B14947"/>
      <c r="C14947"/>
      <c r="D14947"/>
      <c r="E14947"/>
      <c r="F14947"/>
      <c r="G14947"/>
      <c r="H14947"/>
      <c r="I14947"/>
      <c r="J14947"/>
      <c r="K14947"/>
    </row>
    <row r="14948" spans="1:11" ht="15">
      <c r="A14948"/>
      <c r="B14948"/>
      <c r="C14948"/>
      <c r="D14948"/>
      <c r="E14948"/>
      <c r="F14948"/>
      <c r="G14948"/>
      <c r="H14948"/>
      <c r="I14948"/>
      <c r="J14948"/>
      <c r="K14948"/>
    </row>
    <row r="14949" spans="1:11" ht="15">
      <c r="A14949"/>
      <c r="B14949"/>
      <c r="C14949"/>
      <c r="D14949"/>
      <c r="E14949"/>
      <c r="F14949"/>
      <c r="G14949"/>
      <c r="H14949"/>
      <c r="I14949"/>
      <c r="J14949"/>
      <c r="K14949"/>
    </row>
    <row r="14950" spans="1:11" ht="15">
      <c r="A14950"/>
      <c r="B14950"/>
      <c r="C14950"/>
      <c r="D14950"/>
      <c r="E14950"/>
      <c r="F14950"/>
      <c r="G14950"/>
      <c r="H14950"/>
      <c r="I14950"/>
      <c r="J14950"/>
      <c r="K14950"/>
    </row>
    <row r="14951" spans="1:11" ht="15">
      <c r="A14951"/>
      <c r="B14951"/>
      <c r="C14951"/>
      <c r="D14951"/>
      <c r="E14951"/>
      <c r="F14951"/>
      <c r="G14951"/>
      <c r="H14951"/>
      <c r="I14951"/>
      <c r="J14951"/>
      <c r="K14951"/>
    </row>
    <row r="14952" spans="1:11" ht="15">
      <c r="A14952"/>
      <c r="B14952"/>
      <c r="C14952"/>
      <c r="D14952"/>
      <c r="E14952"/>
      <c r="F14952"/>
      <c r="G14952"/>
      <c r="H14952"/>
      <c r="I14952"/>
      <c r="J14952"/>
      <c r="K14952"/>
    </row>
    <row r="14953" spans="1:11" ht="15">
      <c r="A14953"/>
      <c r="B14953"/>
      <c r="C14953"/>
      <c r="D14953"/>
      <c r="E14953"/>
      <c r="F14953"/>
      <c r="G14953"/>
      <c r="H14953"/>
      <c r="I14953"/>
      <c r="J14953"/>
      <c r="K14953"/>
    </row>
    <row r="14954" spans="1:11" ht="15">
      <c r="A14954"/>
      <c r="B14954"/>
      <c r="C14954"/>
      <c r="D14954"/>
      <c r="E14954"/>
      <c r="F14954"/>
      <c r="G14954"/>
      <c r="H14954"/>
      <c r="I14954"/>
      <c r="J14954"/>
      <c r="K14954"/>
    </row>
    <row r="14955" spans="1:11" ht="15">
      <c r="A14955"/>
      <c r="B14955"/>
      <c r="C14955"/>
      <c r="D14955"/>
      <c r="E14955"/>
      <c r="F14955"/>
      <c r="G14955"/>
      <c r="H14955"/>
      <c r="I14955"/>
      <c r="J14955"/>
      <c r="K14955"/>
    </row>
    <row r="14956" spans="1:11" ht="15">
      <c r="A14956"/>
      <c r="B14956"/>
      <c r="C14956"/>
      <c r="D14956"/>
      <c r="E14956"/>
      <c r="F14956"/>
      <c r="G14956"/>
      <c r="H14956"/>
      <c r="I14956"/>
      <c r="J14956"/>
      <c r="K14956"/>
    </row>
    <row r="14957" spans="1:11" ht="15">
      <c r="A14957"/>
      <c r="B14957"/>
      <c r="C14957"/>
      <c r="D14957"/>
      <c r="E14957"/>
      <c r="F14957"/>
      <c r="G14957"/>
      <c r="H14957"/>
      <c r="I14957"/>
      <c r="J14957"/>
      <c r="K14957"/>
    </row>
    <row r="14958" spans="1:11" ht="15">
      <c r="A14958"/>
      <c r="B14958"/>
      <c r="C14958"/>
      <c r="D14958"/>
      <c r="E14958"/>
      <c r="F14958"/>
      <c r="G14958"/>
      <c r="H14958"/>
      <c r="I14958"/>
      <c r="J14958"/>
      <c r="K14958"/>
    </row>
    <row r="14959" spans="1:11" ht="15">
      <c r="A14959"/>
      <c r="B14959"/>
      <c r="C14959"/>
      <c r="D14959"/>
      <c r="E14959"/>
      <c r="F14959"/>
      <c r="G14959"/>
      <c r="H14959"/>
      <c r="I14959"/>
      <c r="J14959"/>
      <c r="K14959"/>
    </row>
    <row r="14960" spans="1:11" ht="15">
      <c r="A14960"/>
      <c r="B14960"/>
      <c r="C14960"/>
      <c r="D14960"/>
      <c r="E14960"/>
      <c r="F14960"/>
      <c r="G14960"/>
      <c r="H14960"/>
      <c r="I14960"/>
      <c r="J14960"/>
      <c r="K14960"/>
    </row>
    <row r="14961" spans="1:11" ht="15">
      <c r="A14961"/>
      <c r="B14961"/>
      <c r="C14961"/>
      <c r="D14961"/>
      <c r="E14961"/>
      <c r="F14961"/>
      <c r="G14961"/>
      <c r="H14961"/>
      <c r="I14961"/>
      <c r="J14961"/>
      <c r="K14961"/>
    </row>
    <row r="14962" spans="1:11" ht="15">
      <c r="A14962"/>
      <c r="B14962"/>
      <c r="C14962"/>
      <c r="D14962"/>
      <c r="E14962"/>
      <c r="F14962"/>
      <c r="G14962"/>
      <c r="H14962"/>
      <c r="I14962"/>
      <c r="J14962"/>
      <c r="K14962"/>
    </row>
    <row r="14963" spans="1:11" ht="15">
      <c r="A14963"/>
      <c r="B14963"/>
      <c r="C14963"/>
      <c r="D14963"/>
      <c r="E14963"/>
      <c r="F14963"/>
      <c r="G14963"/>
      <c r="H14963"/>
      <c r="I14963"/>
      <c r="J14963"/>
      <c r="K14963"/>
    </row>
    <row r="14964" spans="1:11" ht="15">
      <c r="A14964"/>
      <c r="B14964"/>
      <c r="C14964"/>
      <c r="D14964"/>
      <c r="E14964"/>
      <c r="F14964"/>
      <c r="G14964"/>
      <c r="H14964"/>
      <c r="I14964"/>
      <c r="J14964"/>
      <c r="K14964"/>
    </row>
    <row r="14965" spans="1:11" ht="15">
      <c r="A14965"/>
      <c r="B14965"/>
      <c r="C14965"/>
      <c r="D14965"/>
      <c r="E14965"/>
      <c r="F14965"/>
      <c r="G14965"/>
      <c r="H14965"/>
      <c r="I14965"/>
      <c r="J14965"/>
      <c r="K14965"/>
    </row>
    <row r="14966" spans="1:11" ht="15">
      <c r="A14966"/>
      <c r="B14966"/>
      <c r="C14966"/>
      <c r="D14966"/>
      <c r="E14966"/>
      <c r="F14966"/>
      <c r="G14966"/>
      <c r="H14966"/>
      <c r="I14966"/>
      <c r="J14966"/>
      <c r="K14966"/>
    </row>
    <row r="14967" spans="1:11" ht="15">
      <c r="A14967"/>
      <c r="B14967"/>
      <c r="C14967"/>
      <c r="D14967"/>
      <c r="E14967"/>
      <c r="F14967"/>
      <c r="G14967"/>
      <c r="H14967"/>
      <c r="I14967"/>
      <c r="J14967"/>
      <c r="K14967"/>
    </row>
    <row r="14968" spans="1:11" ht="15">
      <c r="A14968"/>
      <c r="B14968"/>
      <c r="C14968"/>
      <c r="D14968"/>
      <c r="E14968"/>
      <c r="F14968"/>
      <c r="G14968"/>
      <c r="H14968"/>
      <c r="I14968"/>
      <c r="J14968"/>
      <c r="K14968"/>
    </row>
    <row r="14969" spans="1:11" ht="15">
      <c r="A14969"/>
      <c r="B14969"/>
      <c r="C14969"/>
      <c r="D14969"/>
      <c r="E14969"/>
      <c r="F14969"/>
      <c r="G14969"/>
      <c r="H14969"/>
      <c r="I14969"/>
      <c r="J14969"/>
      <c r="K14969"/>
    </row>
    <row r="14970" spans="1:11" ht="15">
      <c r="A14970"/>
      <c r="B14970"/>
      <c r="C14970"/>
      <c r="D14970"/>
      <c r="E14970"/>
      <c r="F14970"/>
      <c r="G14970"/>
      <c r="H14970"/>
      <c r="I14970"/>
      <c r="J14970"/>
      <c r="K14970"/>
    </row>
    <row r="14971" spans="1:11" ht="15">
      <c r="A14971"/>
      <c r="B14971"/>
      <c r="C14971"/>
      <c r="D14971"/>
      <c r="E14971"/>
      <c r="F14971"/>
      <c r="G14971"/>
      <c r="H14971"/>
      <c r="I14971"/>
      <c r="J14971"/>
      <c r="K14971"/>
    </row>
    <row r="14972" spans="1:11" ht="15">
      <c r="A14972"/>
      <c r="B14972"/>
      <c r="C14972"/>
      <c r="D14972"/>
      <c r="E14972"/>
      <c r="F14972"/>
      <c r="G14972"/>
      <c r="H14972"/>
      <c r="I14972"/>
      <c r="J14972"/>
      <c r="K14972"/>
    </row>
    <row r="14973" spans="1:11" ht="15">
      <c r="A14973"/>
      <c r="B14973"/>
      <c r="C14973"/>
      <c r="D14973"/>
      <c r="E14973"/>
      <c r="F14973"/>
      <c r="G14973"/>
      <c r="H14973"/>
      <c r="I14973"/>
      <c r="J14973"/>
      <c r="K14973"/>
    </row>
    <row r="14974" spans="1:11" ht="15">
      <c r="A14974"/>
      <c r="B14974"/>
      <c r="C14974"/>
      <c r="D14974"/>
      <c r="E14974"/>
      <c r="F14974"/>
      <c r="G14974"/>
      <c r="H14974"/>
      <c r="I14974"/>
      <c r="J14974"/>
      <c r="K14974"/>
    </row>
    <row r="14975" spans="1:11" ht="15">
      <c r="A14975"/>
      <c r="B14975"/>
      <c r="C14975"/>
      <c r="D14975"/>
      <c r="E14975"/>
      <c r="F14975"/>
      <c r="G14975"/>
      <c r="H14975"/>
      <c r="I14975"/>
      <c r="J14975"/>
      <c r="K14975"/>
    </row>
    <row r="14976" spans="1:11" ht="15">
      <c r="A14976"/>
      <c r="B14976"/>
      <c r="C14976"/>
      <c r="D14976"/>
      <c r="E14976"/>
      <c r="F14976"/>
      <c r="G14976"/>
      <c r="H14976"/>
      <c r="I14976"/>
      <c r="J14976"/>
      <c r="K14976"/>
    </row>
    <row r="14977" spans="1:11" ht="15">
      <c r="A14977"/>
      <c r="B14977"/>
      <c r="C14977"/>
      <c r="D14977"/>
      <c r="E14977"/>
      <c r="F14977"/>
      <c r="G14977"/>
      <c r="H14977"/>
      <c r="I14977"/>
      <c r="J14977"/>
      <c r="K14977"/>
    </row>
    <row r="14978" spans="1:11" ht="15">
      <c r="A14978"/>
      <c r="B14978"/>
      <c r="C14978"/>
      <c r="D14978"/>
      <c r="E14978"/>
      <c r="F14978"/>
      <c r="G14978"/>
      <c r="H14978"/>
      <c r="I14978"/>
      <c r="J14978"/>
      <c r="K14978"/>
    </row>
    <row r="14979" spans="1:11" ht="15">
      <c r="A14979"/>
      <c r="B14979"/>
      <c r="C14979"/>
      <c r="D14979"/>
      <c r="E14979"/>
      <c r="F14979"/>
      <c r="G14979"/>
      <c r="H14979"/>
      <c r="I14979"/>
      <c r="J14979"/>
      <c r="K14979"/>
    </row>
    <row r="14980" spans="1:11" ht="15">
      <c r="A14980"/>
      <c r="B14980"/>
      <c r="C14980"/>
      <c r="D14980"/>
      <c r="E14980"/>
      <c r="F14980"/>
      <c r="G14980"/>
      <c r="H14980"/>
      <c r="I14980"/>
      <c r="J14980"/>
      <c r="K14980"/>
    </row>
    <row r="14981" spans="1:11" ht="15">
      <c r="A14981"/>
      <c r="B14981"/>
      <c r="C14981"/>
      <c r="D14981"/>
      <c r="E14981"/>
      <c r="F14981"/>
      <c r="G14981"/>
      <c r="H14981"/>
      <c r="I14981"/>
      <c r="J14981"/>
      <c r="K14981"/>
    </row>
    <row r="14982" spans="1:11" ht="15">
      <c r="A14982"/>
      <c r="B14982"/>
      <c r="C14982"/>
      <c r="D14982"/>
      <c r="E14982"/>
      <c r="F14982"/>
      <c r="G14982"/>
      <c r="H14982"/>
      <c r="I14982"/>
      <c r="J14982"/>
      <c r="K14982"/>
    </row>
    <row r="14983" spans="1:11" ht="15">
      <c r="A14983"/>
      <c r="B14983"/>
      <c r="C14983"/>
      <c r="D14983"/>
      <c r="E14983"/>
      <c r="F14983"/>
      <c r="G14983"/>
      <c r="H14983"/>
      <c r="I14983"/>
      <c r="J14983"/>
      <c r="K14983"/>
    </row>
    <row r="14984" spans="1:11" ht="15">
      <c r="A14984"/>
      <c r="B14984"/>
      <c r="C14984"/>
      <c r="D14984"/>
      <c r="E14984"/>
      <c r="F14984"/>
      <c r="G14984"/>
      <c r="H14984"/>
      <c r="I14984"/>
      <c r="J14984"/>
      <c r="K14984"/>
    </row>
    <row r="14985" spans="1:11" ht="15">
      <c r="A14985"/>
      <c r="B14985"/>
      <c r="C14985"/>
      <c r="D14985"/>
      <c r="E14985"/>
      <c r="F14985"/>
      <c r="G14985"/>
      <c r="H14985"/>
      <c r="I14985"/>
      <c r="J14985"/>
      <c r="K14985"/>
    </row>
    <row r="14986" spans="1:11" ht="15">
      <c r="A14986"/>
      <c r="B14986"/>
      <c r="C14986"/>
      <c r="D14986"/>
      <c r="E14986"/>
      <c r="F14986"/>
      <c r="G14986"/>
      <c r="H14986"/>
      <c r="I14986"/>
      <c r="J14986"/>
      <c r="K14986"/>
    </row>
    <row r="14987" spans="1:11" ht="15">
      <c r="A14987"/>
      <c r="B14987"/>
      <c r="C14987"/>
      <c r="D14987"/>
      <c r="E14987"/>
      <c r="F14987"/>
      <c r="G14987"/>
      <c r="H14987"/>
      <c r="I14987"/>
      <c r="J14987"/>
      <c r="K14987"/>
    </row>
    <row r="14988" spans="1:11" ht="15">
      <c r="A14988"/>
      <c r="B14988"/>
      <c r="C14988"/>
      <c r="D14988"/>
      <c r="E14988"/>
      <c r="F14988"/>
      <c r="G14988"/>
      <c r="H14988"/>
      <c r="I14988"/>
      <c r="J14988"/>
      <c r="K14988"/>
    </row>
    <row r="14989" spans="1:11" ht="15">
      <c r="A14989"/>
      <c r="B14989"/>
      <c r="C14989"/>
      <c r="D14989"/>
      <c r="E14989"/>
      <c r="F14989"/>
      <c r="G14989"/>
      <c r="H14989"/>
      <c r="I14989"/>
      <c r="J14989"/>
      <c r="K14989"/>
    </row>
    <row r="14990" spans="1:11" ht="15">
      <c r="A14990"/>
      <c r="B14990"/>
      <c r="C14990"/>
      <c r="D14990"/>
      <c r="E14990"/>
      <c r="F14990"/>
      <c r="G14990"/>
      <c r="H14990"/>
      <c r="I14990"/>
      <c r="J14990"/>
      <c r="K14990"/>
    </row>
    <row r="14991" spans="1:11" ht="15">
      <c r="A14991"/>
      <c r="B14991"/>
      <c r="C14991"/>
      <c r="D14991"/>
      <c r="E14991"/>
      <c r="F14991"/>
      <c r="G14991"/>
      <c r="H14991"/>
      <c r="I14991"/>
      <c r="J14991"/>
      <c r="K14991"/>
    </row>
    <row r="14992" spans="1:11" ht="15">
      <c r="A14992"/>
      <c r="B14992"/>
      <c r="C14992"/>
      <c r="D14992"/>
      <c r="E14992"/>
      <c r="F14992"/>
      <c r="G14992"/>
      <c r="H14992"/>
      <c r="I14992"/>
      <c r="J14992"/>
      <c r="K14992"/>
    </row>
    <row r="14993" spans="1:11" ht="15">
      <c r="A14993"/>
      <c r="B14993"/>
      <c r="C14993"/>
      <c r="D14993"/>
      <c r="E14993"/>
      <c r="F14993"/>
      <c r="G14993"/>
      <c r="H14993"/>
      <c r="I14993"/>
      <c r="J14993"/>
      <c r="K14993"/>
    </row>
    <row r="14994" spans="1:11" ht="15">
      <c r="A14994"/>
      <c r="B14994"/>
      <c r="C14994"/>
      <c r="D14994"/>
      <c r="E14994"/>
      <c r="F14994"/>
      <c r="G14994"/>
      <c r="H14994"/>
      <c r="I14994"/>
      <c r="J14994"/>
      <c r="K14994"/>
    </row>
    <row r="14995" spans="1:11" ht="15">
      <c r="A14995"/>
      <c r="B14995"/>
      <c r="C14995"/>
      <c r="D14995"/>
      <c r="E14995"/>
      <c r="F14995"/>
      <c r="G14995"/>
      <c r="H14995"/>
      <c r="I14995"/>
      <c r="J14995"/>
      <c r="K14995"/>
    </row>
    <row r="14996" spans="1:11" ht="15">
      <c r="A14996"/>
      <c r="B14996"/>
      <c r="C14996"/>
      <c r="D14996"/>
      <c r="E14996"/>
      <c r="F14996"/>
      <c r="G14996"/>
      <c r="H14996"/>
      <c r="I14996"/>
      <c r="J14996"/>
      <c r="K14996"/>
    </row>
    <row r="14997" spans="1:11" ht="15">
      <c r="A14997"/>
      <c r="B14997"/>
      <c r="C14997"/>
      <c r="D14997"/>
      <c r="E14997"/>
      <c r="F14997"/>
      <c r="G14997"/>
      <c r="H14997"/>
      <c r="I14997"/>
      <c r="J14997"/>
      <c r="K14997"/>
    </row>
    <row r="14998" spans="1:11" ht="15">
      <c r="A14998"/>
      <c r="B14998"/>
      <c r="C14998"/>
      <c r="D14998"/>
      <c r="E14998"/>
      <c r="F14998"/>
      <c r="G14998"/>
      <c r="H14998"/>
      <c r="I14998"/>
      <c r="J14998"/>
      <c r="K14998"/>
    </row>
    <row r="14999" spans="1:11" ht="15">
      <c r="A14999"/>
      <c r="B14999"/>
      <c r="C14999"/>
      <c r="D14999"/>
      <c r="E14999"/>
      <c r="F14999"/>
      <c r="G14999"/>
      <c r="H14999"/>
      <c r="I14999"/>
      <c r="J14999"/>
      <c r="K14999"/>
    </row>
    <row r="15000" spans="1:11" ht="15">
      <c r="A15000"/>
      <c r="B15000"/>
      <c r="C15000"/>
      <c r="D15000"/>
      <c r="E15000"/>
      <c r="F15000"/>
      <c r="G15000"/>
      <c r="H15000"/>
      <c r="I15000"/>
      <c r="J15000"/>
      <c r="K15000"/>
    </row>
    <row r="15001" spans="1:11" ht="15">
      <c r="A15001"/>
      <c r="B15001"/>
      <c r="C15001"/>
      <c r="D15001"/>
      <c r="E15001"/>
      <c r="F15001"/>
      <c r="G15001"/>
      <c r="H15001"/>
      <c r="I15001"/>
      <c r="J15001"/>
      <c r="K15001"/>
    </row>
    <row r="15002" spans="1:11" ht="15">
      <c r="A15002"/>
      <c r="B15002"/>
      <c r="C15002"/>
      <c r="D15002"/>
      <c r="E15002"/>
      <c r="F15002"/>
      <c r="G15002"/>
      <c r="H15002"/>
      <c r="I15002"/>
      <c r="J15002"/>
      <c r="K15002"/>
    </row>
    <row r="15003" spans="1:11" ht="15">
      <c r="A15003"/>
      <c r="B15003"/>
      <c r="C15003"/>
      <c r="D15003"/>
      <c r="E15003"/>
      <c r="F15003"/>
      <c r="G15003"/>
      <c r="H15003"/>
      <c r="I15003"/>
      <c r="J15003"/>
      <c r="K15003"/>
    </row>
    <row r="15004" spans="1:11" ht="15">
      <c r="A15004"/>
      <c r="B15004"/>
      <c r="C15004"/>
      <c r="D15004"/>
      <c r="E15004"/>
      <c r="F15004"/>
      <c r="G15004"/>
      <c r="H15004"/>
      <c r="I15004"/>
      <c r="J15004"/>
      <c r="K15004"/>
    </row>
    <row r="15005" spans="1:11" ht="15">
      <c r="A15005"/>
      <c r="B15005"/>
      <c r="C15005"/>
      <c r="D15005"/>
      <c r="E15005"/>
      <c r="F15005"/>
      <c r="G15005"/>
      <c r="H15005"/>
      <c r="I15005"/>
      <c r="J15005"/>
      <c r="K15005"/>
    </row>
    <row r="15006" spans="1:11" ht="15">
      <c r="A15006"/>
      <c r="B15006"/>
      <c r="C15006"/>
      <c r="D15006"/>
      <c r="E15006"/>
      <c r="F15006"/>
      <c r="G15006"/>
      <c r="H15006"/>
      <c r="I15006"/>
      <c r="J15006"/>
      <c r="K15006"/>
    </row>
    <row r="15007" spans="1:11" ht="15">
      <c r="A15007"/>
      <c r="B15007"/>
      <c r="C15007"/>
      <c r="D15007"/>
      <c r="E15007"/>
      <c r="F15007"/>
      <c r="G15007"/>
      <c r="H15007"/>
      <c r="I15007"/>
      <c r="J15007"/>
      <c r="K15007"/>
    </row>
    <row r="15008" spans="1:11" ht="15">
      <c r="A15008"/>
      <c r="B15008"/>
      <c r="C15008"/>
      <c r="D15008"/>
      <c r="E15008"/>
      <c r="F15008"/>
      <c r="G15008"/>
      <c r="H15008"/>
      <c r="I15008"/>
      <c r="J15008"/>
      <c r="K15008"/>
    </row>
    <row r="15009" spans="1:11" ht="15">
      <c r="A15009"/>
      <c r="B15009"/>
      <c r="C15009"/>
      <c r="D15009"/>
      <c r="E15009"/>
      <c r="F15009"/>
      <c r="G15009"/>
      <c r="H15009"/>
      <c r="I15009"/>
      <c r="J15009"/>
      <c r="K15009"/>
    </row>
    <row r="15010" spans="1:11" ht="15">
      <c r="A15010"/>
      <c r="B15010"/>
      <c r="C15010"/>
      <c r="D15010"/>
      <c r="E15010"/>
      <c r="F15010"/>
      <c r="G15010"/>
      <c r="H15010"/>
      <c r="I15010"/>
      <c r="J15010"/>
      <c r="K15010"/>
    </row>
    <row r="15011" spans="1:11" ht="15">
      <c r="A15011"/>
      <c r="B15011"/>
      <c r="C15011"/>
      <c r="D15011"/>
      <c r="E15011"/>
      <c r="F15011"/>
      <c r="G15011"/>
      <c r="H15011"/>
      <c r="I15011"/>
      <c r="J15011"/>
      <c r="K15011"/>
    </row>
    <row r="15012" spans="1:11" ht="15">
      <c r="A15012"/>
      <c r="B15012"/>
      <c r="C15012"/>
      <c r="D15012"/>
      <c r="E15012"/>
      <c r="F15012"/>
      <c r="G15012"/>
      <c r="H15012"/>
      <c r="I15012"/>
      <c r="J15012"/>
      <c r="K15012"/>
    </row>
    <row r="15013" spans="1:11" ht="15">
      <c r="A15013"/>
      <c r="B15013"/>
      <c r="C15013"/>
      <c r="D15013"/>
      <c r="E15013"/>
      <c r="F15013"/>
      <c r="G15013"/>
      <c r="H15013"/>
      <c r="I15013"/>
      <c r="J15013"/>
      <c r="K15013"/>
    </row>
    <row r="15014" spans="1:11" ht="15">
      <c r="A15014"/>
      <c r="B15014"/>
      <c r="C15014"/>
      <c r="D15014"/>
      <c r="E15014"/>
      <c r="F15014"/>
      <c r="G15014"/>
      <c r="H15014"/>
      <c r="I15014"/>
      <c r="J15014"/>
      <c r="K15014"/>
    </row>
    <row r="15015" spans="1:11" ht="15">
      <c r="A15015"/>
      <c r="B15015"/>
      <c r="C15015"/>
      <c r="D15015"/>
      <c r="E15015"/>
      <c r="F15015"/>
      <c r="G15015"/>
      <c r="H15015"/>
      <c r="I15015"/>
      <c r="J15015"/>
      <c r="K15015"/>
    </row>
    <row r="15016" spans="1:11" ht="15">
      <c r="A15016"/>
      <c r="B15016"/>
      <c r="C15016"/>
      <c r="D15016"/>
      <c r="E15016"/>
      <c r="F15016"/>
      <c r="G15016"/>
      <c r="H15016"/>
      <c r="I15016"/>
      <c r="J15016"/>
      <c r="K15016"/>
    </row>
    <row r="15017" spans="1:11" ht="15">
      <c r="A15017"/>
      <c r="B15017"/>
      <c r="C15017"/>
      <c r="D15017"/>
      <c r="E15017"/>
      <c r="F15017"/>
      <c r="G15017"/>
      <c r="H15017"/>
      <c r="I15017"/>
      <c r="J15017"/>
      <c r="K15017"/>
    </row>
    <row r="15018" spans="1:11" ht="15">
      <c r="A15018"/>
      <c r="B15018"/>
      <c r="C15018"/>
      <c r="D15018"/>
      <c r="E15018"/>
      <c r="F15018"/>
      <c r="G15018"/>
      <c r="H15018"/>
      <c r="I15018"/>
      <c r="J15018"/>
      <c r="K15018"/>
    </row>
    <row r="15019" spans="1:11" ht="15">
      <c r="A15019"/>
      <c r="B15019"/>
      <c r="C15019"/>
      <c r="D15019"/>
      <c r="E15019"/>
      <c r="F15019"/>
      <c r="G15019"/>
      <c r="H15019"/>
      <c r="I15019"/>
      <c r="J15019"/>
      <c r="K15019"/>
    </row>
    <row r="15020" spans="1:11" ht="15">
      <c r="A15020"/>
      <c r="B15020"/>
      <c r="C15020"/>
      <c r="D15020"/>
      <c r="E15020"/>
      <c r="F15020"/>
      <c r="G15020"/>
      <c r="H15020"/>
      <c r="I15020"/>
      <c r="J15020"/>
      <c r="K15020"/>
    </row>
    <row r="15021" spans="1:11" ht="15">
      <c r="A15021"/>
      <c r="B15021"/>
      <c r="C15021"/>
      <c r="D15021"/>
      <c r="E15021"/>
      <c r="F15021"/>
      <c r="G15021"/>
      <c r="H15021"/>
      <c r="I15021"/>
      <c r="J15021"/>
      <c r="K15021"/>
    </row>
    <row r="15022" spans="1:11" ht="15">
      <c r="A15022"/>
      <c r="B15022"/>
      <c r="C15022"/>
      <c r="D15022"/>
      <c r="E15022"/>
      <c r="F15022"/>
      <c r="G15022"/>
      <c r="H15022"/>
      <c r="I15022"/>
      <c r="J15022"/>
      <c r="K15022"/>
    </row>
    <row r="15023" spans="1:11" ht="15">
      <c r="A15023"/>
      <c r="B15023"/>
      <c r="C15023"/>
      <c r="D15023"/>
      <c r="E15023"/>
      <c r="F15023"/>
      <c r="G15023"/>
      <c r="H15023"/>
      <c r="I15023"/>
      <c r="J15023"/>
      <c r="K15023"/>
    </row>
    <row r="15024" spans="1:11" ht="15">
      <c r="A15024"/>
      <c r="B15024"/>
      <c r="C15024"/>
      <c r="D15024"/>
      <c r="E15024"/>
      <c r="F15024"/>
      <c r="G15024"/>
      <c r="H15024"/>
      <c r="I15024"/>
      <c r="J15024"/>
      <c r="K15024"/>
    </row>
    <row r="15025" spans="1:11" ht="15">
      <c r="A15025"/>
      <c r="B15025"/>
      <c r="C15025"/>
      <c r="D15025"/>
      <c r="E15025"/>
      <c r="F15025"/>
      <c r="G15025"/>
      <c r="H15025"/>
      <c r="I15025"/>
      <c r="J15025"/>
      <c r="K15025"/>
    </row>
    <row r="15026" spans="1:11" ht="15">
      <c r="A15026"/>
      <c r="B15026"/>
      <c r="C15026"/>
      <c r="D15026"/>
      <c r="E15026"/>
      <c r="F15026"/>
      <c r="G15026"/>
      <c r="H15026"/>
      <c r="I15026"/>
      <c r="J15026"/>
      <c r="K15026"/>
    </row>
    <row r="15027" spans="1:11" ht="15">
      <c r="A15027"/>
      <c r="B15027"/>
      <c r="C15027"/>
      <c r="D15027"/>
      <c r="E15027"/>
      <c r="F15027"/>
      <c r="G15027"/>
      <c r="H15027"/>
      <c r="I15027"/>
      <c r="J15027"/>
      <c r="K15027"/>
    </row>
    <row r="15028" spans="1:11" ht="15">
      <c r="A15028"/>
      <c r="B15028"/>
      <c r="C15028"/>
      <c r="D15028"/>
      <c r="E15028"/>
      <c r="F15028"/>
      <c r="G15028"/>
      <c r="H15028"/>
      <c r="I15028"/>
      <c r="J15028"/>
      <c r="K15028"/>
    </row>
    <row r="15029" spans="1:11" ht="15">
      <c r="A15029"/>
      <c r="B15029"/>
      <c r="C15029"/>
      <c r="D15029"/>
      <c r="E15029"/>
      <c r="F15029"/>
      <c r="G15029"/>
      <c r="H15029"/>
      <c r="I15029"/>
      <c r="J15029"/>
      <c r="K15029"/>
    </row>
    <row r="15030" spans="1:11" ht="15">
      <c r="A15030"/>
      <c r="B15030"/>
      <c r="C15030"/>
      <c r="D15030"/>
      <c r="E15030"/>
      <c r="F15030"/>
      <c r="G15030"/>
      <c r="H15030"/>
      <c r="I15030"/>
      <c r="J15030"/>
      <c r="K15030"/>
    </row>
    <row r="15031" spans="1:11" ht="15">
      <c r="A15031"/>
      <c r="B15031"/>
      <c r="C15031"/>
      <c r="D15031"/>
      <c r="E15031"/>
      <c r="F15031"/>
      <c r="G15031"/>
      <c r="H15031"/>
      <c r="I15031"/>
      <c r="J15031"/>
      <c r="K15031"/>
    </row>
    <row r="15032" spans="1:11" ht="15">
      <c r="A15032"/>
      <c r="B15032"/>
      <c r="C15032"/>
      <c r="D15032"/>
      <c r="E15032"/>
      <c r="F15032"/>
      <c r="G15032"/>
      <c r="H15032"/>
      <c r="I15032"/>
      <c r="J15032"/>
      <c r="K15032"/>
    </row>
    <row r="15033" spans="1:11" ht="15">
      <c r="A15033"/>
      <c r="B15033"/>
      <c r="C15033"/>
      <c r="D15033"/>
      <c r="E15033"/>
      <c r="F15033"/>
      <c r="G15033"/>
      <c r="H15033"/>
      <c r="I15033"/>
      <c r="J15033"/>
      <c r="K15033"/>
    </row>
    <row r="15034" spans="1:11" ht="15">
      <c r="A15034"/>
      <c r="B15034"/>
      <c r="C15034"/>
      <c r="D15034"/>
      <c r="E15034"/>
      <c r="F15034"/>
      <c r="G15034"/>
      <c r="H15034"/>
      <c r="I15034"/>
      <c r="J15034"/>
      <c r="K15034"/>
    </row>
    <row r="15035" spans="1:11" ht="15">
      <c r="A15035"/>
      <c r="B15035"/>
      <c r="C15035"/>
      <c r="D15035"/>
      <c r="E15035"/>
      <c r="F15035"/>
      <c r="G15035"/>
      <c r="H15035"/>
      <c r="I15035"/>
      <c r="J15035"/>
      <c r="K15035"/>
    </row>
    <row r="15036" spans="1:11" ht="15">
      <c r="A15036"/>
      <c r="B15036"/>
      <c r="C15036"/>
      <c r="D15036"/>
      <c r="E15036"/>
      <c r="F15036"/>
      <c r="G15036"/>
      <c r="H15036"/>
      <c r="I15036"/>
      <c r="J15036"/>
      <c r="K15036"/>
    </row>
    <row r="15037" spans="1:11" ht="15">
      <c r="A15037"/>
      <c r="B15037"/>
      <c r="C15037"/>
      <c r="D15037"/>
      <c r="E15037"/>
      <c r="F15037"/>
      <c r="G15037"/>
      <c r="H15037"/>
      <c r="I15037"/>
      <c r="J15037"/>
      <c r="K15037"/>
    </row>
    <row r="15038" spans="1:11" ht="15">
      <c r="A15038"/>
      <c r="B15038"/>
      <c r="C15038"/>
      <c r="D15038"/>
      <c r="E15038"/>
      <c r="F15038"/>
      <c r="G15038"/>
      <c r="H15038"/>
      <c r="I15038"/>
      <c r="J15038"/>
      <c r="K15038"/>
    </row>
    <row r="15039" spans="1:11" ht="15">
      <c r="A15039"/>
      <c r="B15039"/>
      <c r="C15039"/>
      <c r="D15039"/>
      <c r="E15039"/>
      <c r="F15039"/>
      <c r="G15039"/>
      <c r="H15039"/>
      <c r="I15039"/>
      <c r="J15039"/>
      <c r="K15039"/>
    </row>
    <row r="15040" spans="1:11" ht="15">
      <c r="A15040"/>
      <c r="B15040"/>
      <c r="C15040"/>
      <c r="D15040"/>
      <c r="E15040"/>
      <c r="F15040"/>
      <c r="G15040"/>
      <c r="H15040"/>
      <c r="I15040"/>
      <c r="J15040"/>
      <c r="K15040"/>
    </row>
    <row r="15041" spans="1:11" ht="15">
      <c r="A15041"/>
      <c r="B15041"/>
      <c r="C15041"/>
      <c r="D15041"/>
      <c r="E15041"/>
      <c r="F15041"/>
      <c r="G15041"/>
      <c r="H15041"/>
      <c r="I15041"/>
      <c r="J15041"/>
      <c r="K15041"/>
    </row>
    <row r="15042" spans="1:11" ht="15">
      <c r="A15042"/>
      <c r="B15042"/>
      <c r="C15042"/>
      <c r="D15042"/>
      <c r="E15042"/>
      <c r="F15042"/>
      <c r="G15042"/>
      <c r="H15042"/>
      <c r="I15042"/>
      <c r="J15042"/>
      <c r="K15042"/>
    </row>
    <row r="15043" spans="1:11" ht="15">
      <c r="A15043"/>
      <c r="B15043"/>
      <c r="C15043"/>
      <c r="D15043"/>
      <c r="E15043"/>
      <c r="F15043"/>
      <c r="G15043"/>
      <c r="H15043"/>
      <c r="I15043"/>
      <c r="J15043"/>
      <c r="K15043"/>
    </row>
    <row r="15044" spans="1:11" ht="15">
      <c r="A15044"/>
      <c r="B15044"/>
      <c r="C15044"/>
      <c r="D15044"/>
      <c r="E15044"/>
      <c r="F15044"/>
      <c r="G15044"/>
      <c r="H15044"/>
      <c r="I15044"/>
      <c r="J15044"/>
      <c r="K15044"/>
    </row>
    <row r="15045" spans="1:11" ht="15">
      <c r="A15045"/>
      <c r="B15045"/>
      <c r="C15045"/>
      <c r="D15045"/>
      <c r="E15045"/>
      <c r="F15045"/>
      <c r="G15045"/>
      <c r="H15045"/>
      <c r="I15045"/>
      <c r="J15045"/>
      <c r="K15045"/>
    </row>
    <row r="15046" spans="1:11" ht="15">
      <c r="A15046"/>
      <c r="B15046"/>
      <c r="C15046"/>
      <c r="D15046"/>
      <c r="E15046"/>
      <c r="F15046"/>
      <c r="G15046"/>
      <c r="H15046"/>
      <c r="I15046"/>
      <c r="J15046"/>
      <c r="K15046"/>
    </row>
    <row r="15047" spans="1:11" ht="15">
      <c r="A15047"/>
      <c r="B15047"/>
      <c r="C15047"/>
      <c r="D15047"/>
      <c r="E15047"/>
      <c r="F15047"/>
      <c r="G15047"/>
      <c r="H15047"/>
      <c r="I15047"/>
      <c r="J15047"/>
      <c r="K15047"/>
    </row>
    <row r="15048" spans="1:11" ht="15">
      <c r="A15048"/>
      <c r="B15048"/>
      <c r="C15048"/>
      <c r="D15048"/>
      <c r="E15048"/>
      <c r="F15048"/>
      <c r="G15048"/>
      <c r="H15048"/>
      <c r="I15048"/>
      <c r="J15048"/>
      <c r="K15048"/>
    </row>
    <row r="15049" spans="1:11" ht="15">
      <c r="A15049"/>
      <c r="B15049"/>
      <c r="C15049"/>
      <c r="D15049"/>
      <c r="E15049"/>
      <c r="F15049"/>
      <c r="G15049"/>
      <c r="H15049"/>
      <c r="I15049"/>
      <c r="J15049"/>
      <c r="K15049"/>
    </row>
    <row r="15050" spans="1:11" ht="15">
      <c r="A15050"/>
      <c r="B15050"/>
      <c r="C15050"/>
      <c r="D15050"/>
      <c r="E15050"/>
      <c r="F15050"/>
      <c r="G15050"/>
      <c r="H15050"/>
      <c r="I15050"/>
      <c r="J15050"/>
      <c r="K15050"/>
    </row>
    <row r="15051" spans="1:11" ht="15">
      <c r="A15051"/>
      <c r="B15051"/>
      <c r="C15051"/>
      <c r="D15051"/>
      <c r="E15051"/>
      <c r="F15051"/>
      <c r="G15051"/>
      <c r="H15051"/>
      <c r="I15051"/>
      <c r="J15051"/>
      <c r="K15051"/>
    </row>
    <row r="15052" spans="1:11" ht="15">
      <c r="A15052"/>
      <c r="B15052"/>
      <c r="C15052"/>
      <c r="D15052"/>
      <c r="E15052"/>
      <c r="F15052"/>
      <c r="G15052"/>
      <c r="H15052"/>
      <c r="I15052"/>
      <c r="J15052"/>
      <c r="K15052"/>
    </row>
    <row r="15053" spans="1:11" ht="15">
      <c r="A15053"/>
      <c r="B15053"/>
      <c r="C15053"/>
      <c r="D15053"/>
      <c r="E15053"/>
      <c r="F15053"/>
      <c r="G15053"/>
      <c r="H15053"/>
      <c r="I15053"/>
      <c r="J15053"/>
      <c r="K15053"/>
    </row>
    <row r="15054" spans="1:11" ht="15">
      <c r="A15054"/>
      <c r="B15054"/>
      <c r="C15054"/>
      <c r="D15054"/>
      <c r="E15054"/>
      <c r="F15054"/>
      <c r="G15054"/>
      <c r="H15054"/>
      <c r="I15054"/>
      <c r="J15054"/>
      <c r="K15054"/>
    </row>
    <row r="15055" spans="1:11" ht="15">
      <c r="A15055"/>
      <c r="B15055"/>
      <c r="C15055"/>
      <c r="D15055"/>
      <c r="E15055"/>
      <c r="F15055"/>
      <c r="G15055"/>
      <c r="H15055"/>
      <c r="I15055"/>
      <c r="J15055"/>
      <c r="K15055"/>
    </row>
    <row r="15056" spans="1:11" ht="15">
      <c r="A15056"/>
      <c r="B15056"/>
      <c r="C15056"/>
      <c r="D15056"/>
      <c r="E15056"/>
      <c r="F15056"/>
      <c r="G15056"/>
      <c r="H15056"/>
      <c r="I15056"/>
      <c r="J15056"/>
      <c r="K15056"/>
    </row>
    <row r="15057" spans="1:11" ht="15">
      <c r="A15057"/>
      <c r="B15057"/>
      <c r="C15057"/>
      <c r="D15057"/>
      <c r="E15057"/>
      <c r="F15057"/>
      <c r="G15057"/>
      <c r="H15057"/>
      <c r="I15057"/>
      <c r="J15057"/>
      <c r="K15057"/>
    </row>
    <row r="15058" spans="1:11" ht="15">
      <c r="A15058"/>
      <c r="B15058"/>
      <c r="C15058"/>
      <c r="D15058"/>
      <c r="E15058"/>
      <c r="F15058"/>
      <c r="G15058"/>
      <c r="H15058"/>
      <c r="I15058"/>
      <c r="J15058"/>
      <c r="K15058"/>
    </row>
    <row r="15059" spans="1:11" ht="15">
      <c r="A15059"/>
      <c r="B15059"/>
      <c r="C15059"/>
      <c r="D15059"/>
      <c r="E15059"/>
      <c r="F15059"/>
      <c r="G15059"/>
      <c r="H15059"/>
      <c r="I15059"/>
      <c r="J15059"/>
      <c r="K15059"/>
    </row>
    <row r="15060" spans="1:11" ht="15">
      <c r="A15060"/>
      <c r="B15060"/>
      <c r="C15060"/>
      <c r="D15060"/>
      <c r="E15060"/>
      <c r="F15060"/>
      <c r="G15060"/>
      <c r="H15060"/>
      <c r="I15060"/>
      <c r="J15060"/>
      <c r="K15060"/>
    </row>
    <row r="15061" spans="1:11" ht="15">
      <c r="A15061"/>
      <c r="B15061"/>
      <c r="C15061"/>
      <c r="D15061"/>
      <c r="E15061"/>
      <c r="F15061"/>
      <c r="G15061"/>
      <c r="H15061"/>
      <c r="I15061"/>
      <c r="J15061"/>
      <c r="K15061"/>
    </row>
    <row r="15062" spans="1:11" ht="15">
      <c r="A15062"/>
      <c r="B15062"/>
      <c r="C15062"/>
      <c r="D15062"/>
      <c r="E15062"/>
      <c r="F15062"/>
      <c r="G15062"/>
      <c r="H15062"/>
      <c r="I15062"/>
      <c r="J15062"/>
      <c r="K15062"/>
    </row>
    <row r="15063" spans="1:11" ht="15">
      <c r="A15063"/>
      <c r="B15063"/>
      <c r="C15063"/>
      <c r="D15063"/>
      <c r="E15063"/>
      <c r="F15063"/>
      <c r="G15063"/>
      <c r="H15063"/>
      <c r="I15063"/>
      <c r="J15063"/>
      <c r="K15063"/>
    </row>
    <row r="15064" spans="1:11" ht="15">
      <c r="A15064"/>
      <c r="B15064"/>
      <c r="C15064"/>
      <c r="D15064"/>
      <c r="E15064"/>
      <c r="F15064"/>
      <c r="G15064"/>
      <c r="H15064"/>
      <c r="I15064"/>
      <c r="J15064"/>
      <c r="K15064"/>
    </row>
    <row r="15065" spans="1:11" ht="15">
      <c r="A15065"/>
      <c r="B15065"/>
      <c r="C15065"/>
      <c r="D15065"/>
      <c r="E15065"/>
      <c r="F15065"/>
      <c r="G15065"/>
      <c r="H15065"/>
      <c r="I15065"/>
      <c r="J15065"/>
      <c r="K15065"/>
    </row>
    <row r="15066" spans="1:11" ht="15">
      <c r="A15066"/>
      <c r="B15066"/>
      <c r="C15066"/>
      <c r="D15066"/>
      <c r="E15066"/>
      <c r="F15066"/>
      <c r="G15066"/>
      <c r="H15066"/>
      <c r="I15066"/>
      <c r="J15066"/>
      <c r="K15066"/>
    </row>
    <row r="15067" spans="1:11" ht="15">
      <c r="A15067"/>
      <c r="B15067"/>
      <c r="C15067"/>
      <c r="D15067"/>
      <c r="E15067"/>
      <c r="F15067"/>
      <c r="G15067"/>
      <c r="H15067"/>
      <c r="I15067"/>
      <c r="J15067"/>
      <c r="K15067"/>
    </row>
    <row r="15068" spans="1:11" ht="15">
      <c r="A15068"/>
      <c r="B15068"/>
      <c r="C15068"/>
      <c r="D15068"/>
      <c r="E15068"/>
      <c r="F15068"/>
      <c r="G15068"/>
      <c r="H15068"/>
      <c r="I15068"/>
      <c r="J15068"/>
      <c r="K15068"/>
    </row>
    <row r="15069" spans="1:11" ht="15">
      <c r="A15069"/>
      <c r="B15069"/>
      <c r="C15069"/>
      <c r="D15069"/>
      <c r="E15069"/>
      <c r="F15069"/>
      <c r="G15069"/>
      <c r="H15069"/>
      <c r="I15069"/>
      <c r="J15069"/>
      <c r="K15069"/>
    </row>
    <row r="15070" spans="1:11" ht="15">
      <c r="A15070"/>
      <c r="B15070"/>
      <c r="C15070"/>
      <c r="D15070"/>
      <c r="E15070"/>
      <c r="F15070"/>
      <c r="G15070"/>
      <c r="H15070"/>
      <c r="I15070"/>
      <c r="J15070"/>
      <c r="K15070"/>
    </row>
    <row r="15071" spans="1:11" ht="15">
      <c r="A15071"/>
      <c r="B15071"/>
      <c r="C15071"/>
      <c r="D15071"/>
      <c r="E15071"/>
      <c r="F15071"/>
      <c r="G15071"/>
      <c r="H15071"/>
      <c r="I15071"/>
      <c r="J15071"/>
      <c r="K15071"/>
    </row>
    <row r="15072" spans="1:11" ht="15">
      <c r="A15072"/>
      <c r="B15072"/>
      <c r="C15072"/>
      <c r="D15072"/>
      <c r="E15072"/>
      <c r="F15072"/>
      <c r="G15072"/>
      <c r="H15072"/>
      <c r="I15072"/>
      <c r="J15072"/>
      <c r="K15072"/>
    </row>
    <row r="15073" spans="1:11" ht="15">
      <c r="A15073"/>
      <c r="B15073"/>
      <c r="C15073"/>
      <c r="D15073"/>
      <c r="E15073"/>
      <c r="F15073"/>
      <c r="G15073"/>
      <c r="H15073"/>
      <c r="I15073"/>
      <c r="J15073"/>
      <c r="K15073"/>
    </row>
    <row r="15074" spans="1:11" ht="15">
      <c r="A15074"/>
      <c r="B15074"/>
      <c r="C15074"/>
      <c r="D15074"/>
      <c r="E15074"/>
      <c r="F15074"/>
      <c r="G15074"/>
      <c r="H15074"/>
      <c r="I15074"/>
      <c r="J15074"/>
      <c r="K15074"/>
    </row>
    <row r="15075" spans="1:11" ht="15">
      <c r="A15075"/>
      <c r="B15075"/>
      <c r="C15075"/>
      <c r="D15075"/>
      <c r="E15075"/>
      <c r="F15075"/>
      <c r="G15075"/>
      <c r="H15075"/>
      <c r="I15075"/>
      <c r="J15075"/>
      <c r="K15075"/>
    </row>
    <row r="15076" spans="1:11" ht="15">
      <c r="A15076"/>
      <c r="B15076"/>
      <c r="C15076"/>
      <c r="D15076"/>
      <c r="E15076"/>
      <c r="F15076"/>
      <c r="G15076"/>
      <c r="H15076"/>
      <c r="I15076"/>
      <c r="J15076"/>
      <c r="K15076"/>
    </row>
    <row r="15077" spans="1:11" ht="15">
      <c r="A15077"/>
      <c r="B15077"/>
      <c r="C15077"/>
      <c r="D15077"/>
      <c r="E15077"/>
      <c r="F15077"/>
      <c r="G15077"/>
      <c r="H15077"/>
      <c r="I15077"/>
      <c r="J15077"/>
      <c r="K15077"/>
    </row>
    <row r="15078" spans="1:11" ht="15">
      <c r="A15078"/>
      <c r="B15078"/>
      <c r="C15078"/>
      <c r="D15078"/>
      <c r="E15078"/>
      <c r="F15078"/>
      <c r="G15078"/>
      <c r="H15078"/>
      <c r="I15078"/>
      <c r="J15078"/>
      <c r="K15078"/>
    </row>
    <row r="15079" spans="1:11" ht="15">
      <c r="A15079"/>
      <c r="B15079"/>
      <c r="C15079"/>
      <c r="D15079"/>
      <c r="E15079"/>
      <c r="F15079"/>
      <c r="G15079"/>
      <c r="H15079"/>
      <c r="I15079"/>
      <c r="J15079"/>
      <c r="K15079"/>
    </row>
    <row r="15080" spans="1:11" ht="15">
      <c r="A15080"/>
      <c r="B15080"/>
      <c r="C15080"/>
      <c r="D15080"/>
      <c r="E15080"/>
      <c r="F15080"/>
      <c r="G15080"/>
      <c r="H15080"/>
      <c r="I15080"/>
      <c r="J15080"/>
      <c r="K15080"/>
    </row>
    <row r="15081" spans="1:11" ht="15">
      <c r="A15081"/>
      <c r="B15081"/>
      <c r="C15081"/>
      <c r="D15081"/>
      <c r="E15081"/>
      <c r="F15081"/>
      <c r="G15081"/>
      <c r="H15081"/>
      <c r="I15081"/>
      <c r="J15081"/>
      <c r="K15081"/>
    </row>
    <row r="15082" spans="1:11" ht="15">
      <c r="A15082"/>
      <c r="B15082"/>
      <c r="C15082"/>
      <c r="D15082"/>
      <c r="E15082"/>
      <c r="F15082"/>
      <c r="G15082"/>
      <c r="H15082"/>
      <c r="I15082"/>
      <c r="J15082"/>
      <c r="K15082"/>
    </row>
    <row r="15083" spans="1:11" ht="15">
      <c r="A15083"/>
      <c r="B15083"/>
      <c r="C15083"/>
      <c r="D15083"/>
      <c r="E15083"/>
      <c r="F15083"/>
      <c r="G15083"/>
      <c r="H15083"/>
      <c r="I15083"/>
      <c r="J15083"/>
      <c r="K15083"/>
    </row>
    <row r="15084" spans="1:11" ht="15">
      <c r="A15084"/>
      <c r="B15084"/>
      <c r="C15084"/>
      <c r="D15084"/>
      <c r="E15084"/>
      <c r="F15084"/>
      <c r="G15084"/>
      <c r="H15084"/>
      <c r="I15084"/>
      <c r="J15084"/>
      <c r="K15084"/>
    </row>
    <row r="15085" spans="1:11" ht="15">
      <c r="A15085"/>
      <c r="B15085"/>
      <c r="C15085"/>
      <c r="D15085"/>
      <c r="E15085"/>
      <c r="F15085"/>
      <c r="G15085"/>
      <c r="H15085"/>
      <c r="I15085"/>
      <c r="J15085"/>
      <c r="K15085"/>
    </row>
    <row r="15086" spans="1:11" ht="15">
      <c r="A15086"/>
      <c r="B15086"/>
      <c r="C15086"/>
      <c r="D15086"/>
      <c r="E15086"/>
      <c r="F15086"/>
      <c r="G15086"/>
      <c r="H15086"/>
      <c r="I15086"/>
      <c r="J15086"/>
      <c r="K15086"/>
    </row>
    <row r="15087" spans="1:11" ht="15">
      <c r="A15087"/>
      <c r="B15087"/>
      <c r="C15087"/>
      <c r="D15087"/>
      <c r="E15087"/>
      <c r="F15087"/>
      <c r="G15087"/>
      <c r="H15087"/>
      <c r="I15087"/>
      <c r="J15087"/>
      <c r="K15087"/>
    </row>
    <row r="15088" spans="1:11" ht="15">
      <c r="A15088"/>
      <c r="B15088"/>
      <c r="C15088"/>
      <c r="D15088"/>
      <c r="E15088"/>
      <c r="F15088"/>
      <c r="G15088"/>
      <c r="H15088"/>
      <c r="I15088"/>
      <c r="J15088"/>
      <c r="K15088"/>
    </row>
    <row r="15089" spans="1:11" ht="15">
      <c r="A15089"/>
      <c r="B15089"/>
      <c r="C15089"/>
      <c r="D15089"/>
      <c r="E15089"/>
      <c r="F15089"/>
      <c r="G15089"/>
      <c r="H15089"/>
      <c r="I15089"/>
      <c r="J15089"/>
      <c r="K15089"/>
    </row>
    <row r="15090" spans="1:11" ht="15">
      <c r="A15090"/>
      <c r="B15090"/>
      <c r="C15090"/>
      <c r="D15090"/>
      <c r="E15090"/>
      <c r="F15090"/>
      <c r="G15090"/>
      <c r="H15090"/>
      <c r="I15090"/>
      <c r="J15090"/>
      <c r="K15090"/>
    </row>
    <row r="15091" spans="1:11" ht="15">
      <c r="A15091"/>
      <c r="B15091"/>
      <c r="C15091"/>
      <c r="D15091"/>
      <c r="E15091"/>
      <c r="F15091"/>
      <c r="G15091"/>
      <c r="H15091"/>
      <c r="I15091"/>
      <c r="J15091"/>
      <c r="K15091"/>
    </row>
    <row r="15092" spans="1:11" ht="15">
      <c r="A15092"/>
      <c r="B15092"/>
      <c r="C15092"/>
      <c r="D15092"/>
      <c r="E15092"/>
      <c r="F15092"/>
      <c r="G15092"/>
      <c r="H15092"/>
      <c r="I15092"/>
      <c r="J15092"/>
      <c r="K15092"/>
    </row>
    <row r="15093" spans="1:11" ht="15">
      <c r="A15093"/>
      <c r="B15093"/>
      <c r="C15093"/>
      <c r="D15093"/>
      <c r="E15093"/>
      <c r="F15093"/>
      <c r="G15093"/>
      <c r="H15093"/>
      <c r="I15093"/>
      <c r="J15093"/>
      <c r="K15093"/>
    </row>
    <row r="15094" spans="1:11" ht="15">
      <c r="A15094"/>
      <c r="B15094"/>
      <c r="C15094"/>
      <c r="D15094"/>
      <c r="E15094"/>
      <c r="F15094"/>
      <c r="G15094"/>
      <c r="H15094"/>
      <c r="I15094"/>
      <c r="J15094"/>
      <c r="K15094"/>
    </row>
    <row r="15095" spans="1:11" ht="15">
      <c r="A15095"/>
      <c r="B15095"/>
      <c r="C15095"/>
      <c r="D15095"/>
      <c r="E15095"/>
      <c r="F15095"/>
      <c r="G15095"/>
      <c r="H15095"/>
      <c r="I15095"/>
      <c r="J15095"/>
      <c r="K15095"/>
    </row>
    <row r="15096" spans="1:11" ht="15">
      <c r="A15096"/>
      <c r="B15096"/>
      <c r="C15096"/>
      <c r="D15096"/>
      <c r="E15096"/>
      <c r="F15096"/>
      <c r="G15096"/>
      <c r="H15096"/>
      <c r="I15096"/>
      <c r="J15096"/>
      <c r="K15096"/>
    </row>
    <row r="15097" spans="1:11" ht="15">
      <c r="A15097"/>
      <c r="B15097"/>
      <c r="C15097"/>
      <c r="D15097"/>
      <c r="E15097"/>
      <c r="F15097"/>
      <c r="G15097"/>
      <c r="H15097"/>
      <c r="I15097"/>
      <c r="J15097"/>
      <c r="K15097"/>
    </row>
    <row r="15098" spans="1:11" ht="15">
      <c r="A15098"/>
      <c r="B15098"/>
      <c r="C15098"/>
      <c r="D15098"/>
      <c r="E15098"/>
      <c r="F15098"/>
      <c r="G15098"/>
      <c r="H15098"/>
      <c r="I15098"/>
      <c r="J15098"/>
      <c r="K15098"/>
    </row>
    <row r="15099" spans="1:11" ht="15">
      <c r="A15099"/>
      <c r="B15099"/>
      <c r="C15099"/>
      <c r="D15099"/>
      <c r="E15099"/>
      <c r="F15099"/>
      <c r="G15099"/>
      <c r="H15099"/>
      <c r="I15099"/>
      <c r="J15099"/>
      <c r="K15099"/>
    </row>
    <row r="15100" spans="1:11" ht="15">
      <c r="A15100"/>
      <c r="B15100"/>
      <c r="C15100"/>
      <c r="D15100"/>
      <c r="E15100"/>
      <c r="F15100"/>
      <c r="G15100"/>
      <c r="H15100"/>
      <c r="I15100"/>
      <c r="J15100"/>
      <c r="K15100"/>
    </row>
    <row r="15101" spans="1:11" ht="15">
      <c r="A15101"/>
      <c r="B15101"/>
      <c r="C15101"/>
      <c r="D15101"/>
      <c r="E15101"/>
      <c r="F15101"/>
      <c r="G15101"/>
      <c r="H15101"/>
      <c r="I15101"/>
      <c r="J15101"/>
      <c r="K15101"/>
    </row>
    <row r="15102" spans="1:11" ht="15">
      <c r="A15102"/>
      <c r="B15102"/>
      <c r="C15102"/>
      <c r="D15102"/>
      <c r="E15102"/>
      <c r="F15102"/>
      <c r="G15102"/>
      <c r="H15102"/>
      <c r="I15102"/>
      <c r="J15102"/>
      <c r="K15102"/>
    </row>
    <row r="15103" spans="1:11" ht="15">
      <c r="A15103"/>
      <c r="B15103"/>
      <c r="C15103"/>
      <c r="D15103"/>
      <c r="E15103"/>
      <c r="F15103"/>
      <c r="G15103"/>
      <c r="H15103"/>
      <c r="I15103"/>
      <c r="J15103"/>
      <c r="K15103"/>
    </row>
    <row r="15104" spans="1:11" ht="15">
      <c r="A15104"/>
      <c r="B15104"/>
      <c r="C15104"/>
      <c r="D15104"/>
      <c r="E15104"/>
      <c r="F15104"/>
      <c r="G15104"/>
      <c r="H15104"/>
      <c r="I15104"/>
      <c r="J15104"/>
      <c r="K15104"/>
    </row>
    <row r="15105" spans="1:11" ht="15">
      <c r="A15105"/>
      <c r="B15105"/>
      <c r="C15105"/>
      <c r="D15105"/>
      <c r="E15105"/>
      <c r="F15105"/>
      <c r="G15105"/>
      <c r="H15105"/>
      <c r="I15105"/>
      <c r="J15105"/>
      <c r="K15105"/>
    </row>
    <row r="15106" spans="1:11" ht="15">
      <c r="A15106"/>
      <c r="B15106"/>
      <c r="C15106"/>
      <c r="D15106"/>
      <c r="E15106"/>
      <c r="F15106"/>
      <c r="G15106"/>
      <c r="H15106"/>
      <c r="I15106"/>
      <c r="J15106"/>
      <c r="K15106"/>
    </row>
    <row r="15107" spans="1:11" ht="15">
      <c r="A15107"/>
      <c r="B15107"/>
      <c r="C15107"/>
      <c r="D15107"/>
      <c r="E15107"/>
      <c r="F15107"/>
      <c r="G15107"/>
      <c r="H15107"/>
      <c r="I15107"/>
      <c r="J15107"/>
      <c r="K15107"/>
    </row>
    <row r="15108" spans="1:11" ht="15">
      <c r="A15108"/>
      <c r="B15108"/>
      <c r="C15108"/>
      <c r="D15108"/>
      <c r="E15108"/>
      <c r="F15108"/>
      <c r="G15108"/>
      <c r="H15108"/>
      <c r="I15108"/>
      <c r="J15108"/>
      <c r="K15108"/>
    </row>
    <row r="15109" spans="1:11" ht="15">
      <c r="A15109"/>
      <c r="B15109"/>
      <c r="C15109"/>
      <c r="D15109"/>
      <c r="E15109"/>
      <c r="F15109"/>
      <c r="G15109"/>
      <c r="H15109"/>
      <c r="I15109"/>
      <c r="J15109"/>
      <c r="K15109"/>
    </row>
    <row r="15110" spans="1:11" ht="15">
      <c r="A15110"/>
      <c r="B15110"/>
      <c r="C15110"/>
      <c r="D15110"/>
      <c r="E15110"/>
      <c r="F15110"/>
      <c r="G15110"/>
      <c r="H15110"/>
      <c r="I15110"/>
      <c r="J15110"/>
      <c r="K15110"/>
    </row>
    <row r="15111" spans="1:11" ht="15">
      <c r="A15111"/>
      <c r="B15111"/>
      <c r="C15111"/>
      <c r="D15111"/>
      <c r="E15111"/>
      <c r="F15111"/>
      <c r="G15111"/>
      <c r="H15111"/>
      <c r="I15111"/>
      <c r="J15111"/>
      <c r="K15111"/>
    </row>
    <row r="15112" spans="1:11" ht="15">
      <c r="A15112"/>
      <c r="B15112"/>
      <c r="C15112"/>
      <c r="D15112"/>
      <c r="E15112"/>
      <c r="F15112"/>
      <c r="G15112"/>
      <c r="H15112"/>
      <c r="I15112"/>
      <c r="J15112"/>
      <c r="K15112"/>
    </row>
    <row r="15113" spans="1:11" ht="15">
      <c r="A15113"/>
      <c r="B15113"/>
      <c r="C15113"/>
      <c r="D15113"/>
      <c r="E15113"/>
      <c r="F15113"/>
      <c r="G15113"/>
      <c r="H15113"/>
      <c r="I15113"/>
      <c r="J15113"/>
      <c r="K15113"/>
    </row>
    <row r="15114" spans="1:11" ht="15">
      <c r="A15114"/>
      <c r="B15114"/>
      <c r="C15114"/>
      <c r="D15114"/>
      <c r="E15114"/>
      <c r="F15114"/>
      <c r="G15114"/>
      <c r="H15114"/>
      <c r="I15114"/>
      <c r="J15114"/>
      <c r="K15114"/>
    </row>
    <row r="15115" spans="1:11" ht="15">
      <c r="A15115"/>
      <c r="B15115"/>
      <c r="C15115"/>
      <c r="D15115"/>
      <c r="E15115"/>
      <c r="F15115"/>
      <c r="G15115"/>
      <c r="H15115"/>
      <c r="I15115"/>
      <c r="J15115"/>
      <c r="K15115"/>
    </row>
    <row r="15116" spans="1:11" ht="15">
      <c r="A15116"/>
      <c r="B15116"/>
      <c r="C15116"/>
      <c r="D15116"/>
      <c r="E15116"/>
      <c r="F15116"/>
      <c r="G15116"/>
      <c r="H15116"/>
      <c r="I15116"/>
      <c r="J15116"/>
      <c r="K15116"/>
    </row>
    <row r="15117" spans="1:11" ht="15">
      <c r="A15117"/>
      <c r="B15117"/>
      <c r="C15117"/>
      <c r="D15117"/>
      <c r="E15117"/>
      <c r="F15117"/>
      <c r="G15117"/>
      <c r="H15117"/>
      <c r="I15117"/>
      <c r="J15117"/>
      <c r="K15117"/>
    </row>
    <row r="15118" spans="1:11" ht="15">
      <c r="A15118"/>
      <c r="B15118"/>
      <c r="C15118"/>
      <c r="D15118"/>
      <c r="E15118"/>
      <c r="F15118"/>
      <c r="G15118"/>
      <c r="H15118"/>
      <c r="I15118"/>
      <c r="J15118"/>
      <c r="K15118"/>
    </row>
    <row r="15119" spans="1:11" ht="15">
      <c r="A15119"/>
      <c r="B15119"/>
      <c r="C15119"/>
      <c r="D15119"/>
      <c r="E15119"/>
      <c r="F15119"/>
      <c r="G15119"/>
      <c r="H15119"/>
      <c r="I15119"/>
      <c r="J15119"/>
      <c r="K15119"/>
    </row>
    <row r="15120" spans="1:11" ht="15">
      <c r="A15120"/>
      <c r="B15120"/>
      <c r="C15120"/>
      <c r="D15120"/>
      <c r="E15120"/>
      <c r="F15120"/>
      <c r="G15120"/>
      <c r="H15120"/>
      <c r="I15120"/>
      <c r="J15120"/>
      <c r="K15120"/>
    </row>
    <row r="15121" spans="1:11" ht="15">
      <c r="A15121"/>
      <c r="B15121"/>
      <c r="C15121"/>
      <c r="D15121"/>
      <c r="E15121"/>
      <c r="F15121"/>
      <c r="G15121"/>
      <c r="H15121"/>
      <c r="I15121"/>
      <c r="J15121"/>
      <c r="K15121"/>
    </row>
    <row r="15122" spans="1:11" ht="15">
      <c r="A15122"/>
      <c r="B15122"/>
      <c r="C15122"/>
      <c r="D15122"/>
      <c r="E15122"/>
      <c r="F15122"/>
      <c r="G15122"/>
      <c r="H15122"/>
      <c r="I15122"/>
      <c r="J15122"/>
      <c r="K15122"/>
    </row>
    <row r="15123" spans="1:11" ht="15">
      <c r="A15123"/>
      <c r="B15123"/>
      <c r="C15123"/>
      <c r="D15123"/>
      <c r="E15123"/>
      <c r="F15123"/>
      <c r="G15123"/>
      <c r="H15123"/>
      <c r="I15123"/>
      <c r="J15123"/>
      <c r="K15123"/>
    </row>
    <row r="15124" spans="1:11" ht="15">
      <c r="A15124"/>
      <c r="B15124"/>
      <c r="C15124"/>
      <c r="D15124"/>
      <c r="E15124"/>
      <c r="F15124"/>
      <c r="G15124"/>
      <c r="H15124"/>
      <c r="I15124"/>
      <c r="J15124"/>
      <c r="K15124"/>
    </row>
    <row r="15125" spans="1:11" ht="15">
      <c r="A15125"/>
      <c r="B15125"/>
      <c r="C15125"/>
      <c r="D15125"/>
      <c r="E15125"/>
      <c r="F15125"/>
      <c r="G15125"/>
      <c r="H15125"/>
      <c r="I15125"/>
      <c r="J15125"/>
      <c r="K15125"/>
    </row>
    <row r="15126" spans="1:11" ht="15">
      <c r="A15126"/>
      <c r="B15126"/>
      <c r="C15126"/>
      <c r="D15126"/>
      <c r="E15126"/>
      <c r="F15126"/>
      <c r="G15126"/>
      <c r="H15126"/>
      <c r="I15126"/>
      <c r="J15126"/>
      <c r="K15126"/>
    </row>
    <row r="15127" spans="1:11" ht="15">
      <c r="A15127"/>
      <c r="B15127"/>
      <c r="C15127"/>
      <c r="D15127"/>
      <c r="E15127"/>
      <c r="F15127"/>
      <c r="G15127"/>
      <c r="H15127"/>
      <c r="I15127"/>
      <c r="J15127"/>
      <c r="K15127"/>
    </row>
    <row r="15128" spans="1:11" ht="15">
      <c r="A15128"/>
      <c r="B15128"/>
      <c r="C15128"/>
      <c r="D15128"/>
      <c r="E15128"/>
      <c r="F15128"/>
      <c r="G15128"/>
      <c r="H15128"/>
      <c r="I15128"/>
      <c r="J15128"/>
      <c r="K15128"/>
    </row>
    <row r="15129" spans="1:11" ht="15">
      <c r="A15129"/>
      <c r="B15129"/>
      <c r="C15129"/>
      <c r="D15129"/>
      <c r="E15129"/>
      <c r="F15129"/>
      <c r="G15129"/>
      <c r="H15129"/>
      <c r="I15129"/>
      <c r="J15129"/>
      <c r="K15129"/>
    </row>
    <row r="15130" spans="1:11" ht="15">
      <c r="A15130"/>
      <c r="B15130"/>
      <c r="C15130"/>
      <c r="D15130"/>
      <c r="E15130"/>
      <c r="F15130"/>
      <c r="G15130"/>
      <c r="H15130"/>
      <c r="I15130"/>
      <c r="J15130"/>
      <c r="K15130"/>
    </row>
    <row r="15131" spans="1:11" ht="15">
      <c r="A15131"/>
      <c r="B15131"/>
      <c r="C15131"/>
      <c r="D15131"/>
      <c r="E15131"/>
      <c r="F15131"/>
      <c r="G15131"/>
      <c r="H15131"/>
      <c r="I15131"/>
      <c r="J15131"/>
      <c r="K15131"/>
    </row>
    <row r="15132" spans="1:11" ht="15">
      <c r="A15132"/>
      <c r="B15132"/>
      <c r="C15132"/>
      <c r="D15132"/>
      <c r="E15132"/>
      <c r="F15132"/>
      <c r="G15132"/>
      <c r="H15132"/>
      <c r="I15132"/>
      <c r="J15132"/>
      <c r="K15132"/>
    </row>
    <row r="15133" spans="1:11" ht="15">
      <c r="A15133"/>
      <c r="B15133"/>
      <c r="C15133"/>
      <c r="D15133"/>
      <c r="E15133"/>
      <c r="F15133"/>
      <c r="G15133"/>
      <c r="H15133"/>
      <c r="I15133"/>
      <c r="J15133"/>
      <c r="K15133"/>
    </row>
    <row r="15134" spans="1:11" ht="15">
      <c r="A15134"/>
      <c r="B15134"/>
      <c r="C15134"/>
      <c r="D15134"/>
      <c r="E15134"/>
      <c r="F15134"/>
      <c r="G15134"/>
      <c r="H15134"/>
      <c r="I15134"/>
      <c r="J15134"/>
      <c r="K15134"/>
    </row>
    <row r="15135" spans="1:11" ht="15">
      <c r="A15135"/>
      <c r="B15135"/>
      <c r="C15135"/>
      <c r="D15135"/>
      <c r="E15135"/>
      <c r="F15135"/>
      <c r="G15135"/>
      <c r="H15135"/>
      <c r="I15135"/>
      <c r="J15135"/>
      <c r="K15135"/>
    </row>
    <row r="15136" spans="1:11" ht="15">
      <c r="A15136"/>
      <c r="B15136"/>
      <c r="C15136"/>
      <c r="D15136"/>
      <c r="E15136"/>
      <c r="F15136"/>
      <c r="G15136"/>
      <c r="H15136"/>
      <c r="I15136"/>
      <c r="J15136"/>
      <c r="K15136"/>
    </row>
    <row r="15137" spans="1:11" ht="15">
      <c r="A15137"/>
      <c r="B15137"/>
      <c r="C15137"/>
      <c r="D15137"/>
      <c r="E15137"/>
      <c r="F15137"/>
      <c r="G15137"/>
      <c r="H15137"/>
      <c r="I15137"/>
      <c r="J15137"/>
      <c r="K15137"/>
    </row>
    <row r="15138" spans="1:11" ht="15">
      <c r="A15138"/>
      <c r="B15138"/>
      <c r="C15138"/>
      <c r="D15138"/>
      <c r="E15138"/>
      <c r="F15138"/>
      <c r="G15138"/>
      <c r="H15138"/>
      <c r="I15138"/>
      <c r="J15138"/>
      <c r="K15138"/>
    </row>
    <row r="15139" spans="1:11" ht="15">
      <c r="A15139"/>
      <c r="B15139"/>
      <c r="C15139"/>
      <c r="D15139"/>
      <c r="E15139"/>
      <c r="F15139"/>
      <c r="G15139"/>
      <c r="H15139"/>
      <c r="I15139"/>
      <c r="J15139"/>
      <c r="K15139"/>
    </row>
    <row r="15140" spans="1:11" ht="15">
      <c r="A15140"/>
      <c r="B15140"/>
      <c r="C15140"/>
      <c r="D15140"/>
      <c r="E15140"/>
      <c r="F15140"/>
      <c r="G15140"/>
      <c r="H15140"/>
      <c r="I15140"/>
      <c r="J15140"/>
      <c r="K15140"/>
    </row>
    <row r="15141" spans="1:11" ht="15">
      <c r="A15141"/>
      <c r="B15141"/>
      <c r="C15141"/>
      <c r="D15141"/>
      <c r="E15141"/>
      <c r="F15141"/>
      <c r="G15141"/>
      <c r="H15141"/>
      <c r="I15141"/>
      <c r="J15141"/>
      <c r="K15141"/>
    </row>
    <row r="15142" spans="1:11" ht="15">
      <c r="A15142"/>
      <c r="B15142"/>
      <c r="C15142"/>
      <c r="D15142"/>
      <c r="E15142"/>
      <c r="F15142"/>
      <c r="G15142"/>
      <c r="H15142"/>
      <c r="I15142"/>
      <c r="J15142"/>
      <c r="K15142"/>
    </row>
    <row r="15143" spans="1:11" ht="15">
      <c r="A15143"/>
      <c r="B15143"/>
      <c r="C15143"/>
      <c r="D15143"/>
      <c r="E15143"/>
      <c r="F15143"/>
      <c r="G15143"/>
      <c r="H15143"/>
      <c r="I15143"/>
      <c r="J15143"/>
      <c r="K15143"/>
    </row>
    <row r="15144" spans="1:11" ht="15">
      <c r="A15144"/>
      <c r="B15144"/>
      <c r="C15144"/>
      <c r="D15144"/>
      <c r="E15144"/>
      <c r="F15144"/>
      <c r="G15144"/>
      <c r="H15144"/>
      <c r="I15144"/>
      <c r="J15144"/>
      <c r="K15144"/>
    </row>
    <row r="15145" spans="1:11" ht="15">
      <c r="A15145"/>
      <c r="B15145"/>
      <c r="C15145"/>
      <c r="D15145"/>
      <c r="E15145"/>
      <c r="F15145"/>
      <c r="G15145"/>
      <c r="H15145"/>
      <c r="I15145"/>
      <c r="J15145"/>
      <c r="K15145"/>
    </row>
    <row r="15146" spans="1:11" ht="15">
      <c r="A15146"/>
      <c r="B15146"/>
      <c r="C15146"/>
      <c r="D15146"/>
      <c r="E15146"/>
      <c r="F15146"/>
      <c r="G15146"/>
      <c r="H15146"/>
      <c r="I15146"/>
      <c r="J15146"/>
      <c r="K15146"/>
    </row>
    <row r="15147" spans="1:11" ht="15">
      <c r="A15147"/>
      <c r="B15147"/>
      <c r="C15147"/>
      <c r="D15147"/>
      <c r="E15147"/>
      <c r="F15147"/>
      <c r="G15147"/>
      <c r="H15147"/>
      <c r="I15147"/>
      <c r="J15147"/>
      <c r="K15147"/>
    </row>
    <row r="15148" spans="1:11" ht="15">
      <c r="A15148"/>
      <c r="B15148"/>
      <c r="C15148"/>
      <c r="D15148"/>
      <c r="E15148"/>
      <c r="F15148"/>
      <c r="G15148"/>
      <c r="H15148"/>
      <c r="I15148"/>
      <c r="J15148"/>
      <c r="K15148"/>
    </row>
    <row r="15149" spans="1:11" ht="15">
      <c r="A15149"/>
      <c r="B15149"/>
      <c r="C15149"/>
      <c r="D15149"/>
      <c r="E15149"/>
      <c r="F15149"/>
      <c r="G15149"/>
      <c r="H15149"/>
      <c r="I15149"/>
      <c r="J15149"/>
      <c r="K15149"/>
    </row>
    <row r="15150" spans="1:11" ht="15">
      <c r="A15150"/>
      <c r="B15150"/>
      <c r="C15150"/>
      <c r="D15150"/>
      <c r="E15150"/>
      <c r="F15150"/>
      <c r="G15150"/>
      <c r="H15150"/>
      <c r="I15150"/>
      <c r="J15150"/>
      <c r="K15150"/>
    </row>
    <row r="15151" spans="1:11" ht="15">
      <c r="A15151"/>
      <c r="B15151"/>
      <c r="C15151"/>
      <c r="D15151"/>
      <c r="E15151"/>
      <c r="F15151"/>
      <c r="G15151"/>
      <c r="H15151"/>
      <c r="I15151"/>
      <c r="J15151"/>
      <c r="K15151"/>
    </row>
    <row r="15152" spans="1:11" ht="15">
      <c r="A15152"/>
      <c r="B15152"/>
      <c r="C15152"/>
      <c r="D15152"/>
      <c r="E15152"/>
      <c r="F15152"/>
      <c r="G15152"/>
      <c r="H15152"/>
      <c r="I15152"/>
      <c r="J15152"/>
      <c r="K15152"/>
    </row>
    <row r="15153" spans="1:11" ht="15">
      <c r="A15153"/>
      <c r="B15153"/>
      <c r="C15153"/>
      <c r="D15153"/>
      <c r="E15153"/>
      <c r="F15153"/>
      <c r="G15153"/>
      <c r="H15153"/>
      <c r="I15153"/>
      <c r="J15153"/>
      <c r="K15153"/>
    </row>
    <row r="15154" spans="1:11" ht="15">
      <c r="A15154"/>
      <c r="B15154"/>
      <c r="C15154"/>
      <c r="D15154"/>
      <c r="E15154"/>
      <c r="F15154"/>
      <c r="G15154"/>
      <c r="H15154"/>
      <c r="I15154"/>
      <c r="J15154"/>
      <c r="K15154"/>
    </row>
    <row r="15155" spans="1:11" ht="15">
      <c r="A15155"/>
      <c r="B15155"/>
      <c r="C15155"/>
      <c r="D15155"/>
      <c r="E15155"/>
      <c r="F15155"/>
      <c r="G15155"/>
      <c r="H15155"/>
      <c r="I15155"/>
      <c r="J15155"/>
      <c r="K15155"/>
    </row>
    <row r="15156" spans="1:11" ht="15">
      <c r="A15156"/>
      <c r="B15156"/>
      <c r="C15156"/>
      <c r="D15156"/>
      <c r="E15156"/>
      <c r="F15156"/>
      <c r="G15156"/>
      <c r="H15156"/>
      <c r="I15156"/>
      <c r="J15156"/>
      <c r="K15156"/>
    </row>
    <row r="15157" spans="1:11" ht="15">
      <c r="A15157"/>
      <c r="B15157"/>
      <c r="C15157"/>
      <c r="D15157"/>
      <c r="E15157"/>
      <c r="F15157"/>
      <c r="G15157"/>
      <c r="H15157"/>
      <c r="I15157"/>
      <c r="J15157"/>
      <c r="K15157"/>
    </row>
    <row r="15158" spans="1:11" ht="15">
      <c r="A15158"/>
      <c r="B15158"/>
      <c r="C15158"/>
      <c r="D15158"/>
      <c r="E15158"/>
      <c r="F15158"/>
      <c r="G15158"/>
      <c r="H15158"/>
      <c r="I15158"/>
      <c r="J15158"/>
      <c r="K15158"/>
    </row>
    <row r="15159" spans="1:11" ht="15">
      <c r="A15159"/>
      <c r="B15159"/>
      <c r="C15159"/>
      <c r="D15159"/>
      <c r="E15159"/>
      <c r="F15159"/>
      <c r="G15159"/>
      <c r="H15159"/>
      <c r="I15159"/>
      <c r="J15159"/>
      <c r="K15159"/>
    </row>
    <row r="15160" spans="1:11" ht="15">
      <c r="A15160"/>
      <c r="B15160"/>
      <c r="C15160"/>
      <c r="D15160"/>
      <c r="E15160"/>
      <c r="F15160"/>
      <c r="G15160"/>
      <c r="H15160"/>
      <c r="I15160"/>
      <c r="J15160"/>
      <c r="K15160"/>
    </row>
    <row r="15161" spans="1:11" ht="15">
      <c r="A15161"/>
      <c r="B15161"/>
      <c r="C15161"/>
      <c r="D15161"/>
      <c r="E15161"/>
      <c r="F15161"/>
      <c r="G15161"/>
      <c r="H15161"/>
      <c r="I15161"/>
      <c r="J15161"/>
      <c r="K15161"/>
    </row>
    <row r="15162" spans="1:11" ht="15">
      <c r="A15162"/>
      <c r="B15162"/>
      <c r="C15162"/>
      <c r="D15162"/>
      <c r="E15162"/>
      <c r="F15162"/>
      <c r="G15162"/>
      <c r="H15162"/>
      <c r="I15162"/>
      <c r="J15162"/>
      <c r="K15162"/>
    </row>
    <row r="15163" spans="1:11" ht="15">
      <c r="A15163"/>
      <c r="B15163"/>
      <c r="C15163"/>
      <c r="D15163"/>
      <c r="E15163"/>
      <c r="F15163"/>
      <c r="G15163"/>
      <c r="H15163"/>
      <c r="I15163"/>
      <c r="J15163"/>
      <c r="K15163"/>
    </row>
    <row r="15164" spans="1:11" ht="15">
      <c r="A15164"/>
      <c r="B15164"/>
      <c r="C15164"/>
      <c r="D15164"/>
      <c r="E15164"/>
      <c r="F15164"/>
      <c r="G15164"/>
      <c r="H15164"/>
      <c r="I15164"/>
      <c r="J15164"/>
      <c r="K15164"/>
    </row>
    <row r="15165" spans="1:11" ht="15">
      <c r="A15165"/>
      <c r="B15165"/>
      <c r="C15165"/>
      <c r="D15165"/>
      <c r="E15165"/>
      <c r="F15165"/>
      <c r="G15165"/>
      <c r="H15165"/>
      <c r="I15165"/>
      <c r="J15165"/>
      <c r="K15165"/>
    </row>
    <row r="15166" spans="1:11" ht="15">
      <c r="A15166"/>
      <c r="B15166"/>
      <c r="C15166"/>
      <c r="D15166"/>
      <c r="E15166"/>
      <c r="F15166"/>
      <c r="G15166"/>
      <c r="H15166"/>
      <c r="I15166"/>
      <c r="J15166"/>
      <c r="K15166"/>
    </row>
    <row r="15167" spans="1:11" ht="15">
      <c r="A15167"/>
      <c r="B15167"/>
      <c r="C15167"/>
      <c r="D15167"/>
      <c r="E15167"/>
      <c r="F15167"/>
      <c r="G15167"/>
      <c r="H15167"/>
      <c r="I15167"/>
      <c r="J15167"/>
      <c r="K15167"/>
    </row>
    <row r="15168" spans="1:11" ht="15">
      <c r="A15168"/>
      <c r="B15168"/>
      <c r="C15168"/>
      <c r="D15168"/>
      <c r="E15168"/>
      <c r="F15168"/>
      <c r="G15168"/>
      <c r="H15168"/>
      <c r="I15168"/>
      <c r="J15168"/>
      <c r="K15168"/>
    </row>
    <row r="15169" spans="1:11" ht="15">
      <c r="A15169"/>
      <c r="B15169"/>
      <c r="C15169"/>
      <c r="D15169"/>
      <c r="E15169"/>
      <c r="F15169"/>
      <c r="G15169"/>
      <c r="H15169"/>
      <c r="I15169"/>
      <c r="J15169"/>
      <c r="K15169"/>
    </row>
    <row r="15170" spans="1:11" ht="15">
      <c r="A15170"/>
      <c r="B15170"/>
      <c r="C15170"/>
      <c r="D15170"/>
      <c r="E15170"/>
      <c r="F15170"/>
      <c r="G15170"/>
      <c r="H15170"/>
      <c r="I15170"/>
      <c r="J15170"/>
      <c r="K15170"/>
    </row>
    <row r="15171" spans="1:11" ht="15">
      <c r="A15171"/>
      <c r="B15171"/>
      <c r="C15171"/>
      <c r="D15171"/>
      <c r="E15171"/>
      <c r="F15171"/>
      <c r="G15171"/>
      <c r="H15171"/>
      <c r="I15171"/>
      <c r="J15171"/>
      <c r="K15171"/>
    </row>
    <row r="15172" spans="1:11" ht="15">
      <c r="A15172"/>
      <c r="B15172"/>
      <c r="C15172"/>
      <c r="D15172"/>
      <c r="E15172"/>
      <c r="F15172"/>
      <c r="G15172"/>
      <c r="H15172"/>
      <c r="I15172"/>
      <c r="J15172"/>
      <c r="K15172"/>
    </row>
    <row r="15173" spans="1:11" ht="15">
      <c r="A15173"/>
      <c r="B15173"/>
      <c r="C15173"/>
      <c r="D15173"/>
      <c r="E15173"/>
      <c r="F15173"/>
      <c r="G15173"/>
      <c r="H15173"/>
      <c r="I15173"/>
      <c r="J15173"/>
      <c r="K15173"/>
    </row>
    <row r="15174" spans="1:11" ht="15">
      <c r="A15174"/>
      <c r="B15174"/>
      <c r="C15174"/>
      <c r="D15174"/>
      <c r="E15174"/>
      <c r="F15174"/>
      <c r="G15174"/>
      <c r="H15174"/>
      <c r="I15174"/>
      <c r="J15174"/>
      <c r="K15174"/>
    </row>
    <row r="15175" spans="1:11" ht="15">
      <c r="A15175"/>
      <c r="B15175"/>
      <c r="C15175"/>
      <c r="D15175"/>
      <c r="E15175"/>
      <c r="F15175"/>
      <c r="G15175"/>
      <c r="H15175"/>
      <c r="I15175"/>
      <c r="J15175"/>
      <c r="K15175"/>
    </row>
    <row r="15176" spans="1:11" ht="15">
      <c r="A15176"/>
      <c r="B15176"/>
      <c r="C15176"/>
      <c r="D15176"/>
      <c r="E15176"/>
      <c r="F15176"/>
      <c r="G15176"/>
      <c r="H15176"/>
      <c r="I15176"/>
      <c r="J15176"/>
      <c r="K15176"/>
    </row>
    <row r="15177" spans="1:11" ht="15">
      <c r="A15177"/>
      <c r="B15177"/>
      <c r="C15177"/>
      <c r="D15177"/>
      <c r="E15177"/>
      <c r="F15177"/>
      <c r="G15177"/>
      <c r="H15177"/>
      <c r="I15177"/>
      <c r="J15177"/>
      <c r="K15177"/>
    </row>
    <row r="15178" spans="1:11" ht="15">
      <c r="A15178"/>
      <c r="B15178"/>
      <c r="C15178"/>
      <c r="D15178"/>
      <c r="E15178"/>
      <c r="F15178"/>
      <c r="G15178"/>
      <c r="H15178"/>
      <c r="I15178"/>
      <c r="J15178"/>
      <c r="K15178"/>
    </row>
    <row r="15179" spans="1:11" ht="15">
      <c r="A15179"/>
      <c r="B15179"/>
      <c r="C15179"/>
      <c r="D15179"/>
      <c r="E15179"/>
      <c r="F15179"/>
      <c r="G15179"/>
      <c r="H15179"/>
      <c r="I15179"/>
      <c r="J15179"/>
      <c r="K15179"/>
    </row>
    <row r="15180" spans="1:11" ht="15">
      <c r="A15180"/>
      <c r="B15180"/>
      <c r="C15180"/>
      <c r="D15180"/>
      <c r="E15180"/>
      <c r="F15180"/>
      <c r="G15180"/>
      <c r="H15180"/>
      <c r="I15180"/>
      <c r="J15180"/>
      <c r="K15180"/>
    </row>
    <row r="15181" spans="1:11" ht="15">
      <c r="A15181"/>
      <c r="B15181"/>
      <c r="C15181"/>
      <c r="D15181"/>
      <c r="E15181"/>
      <c r="F15181"/>
      <c r="G15181"/>
      <c r="H15181"/>
      <c r="I15181"/>
      <c r="J15181"/>
      <c r="K15181"/>
    </row>
    <row r="15182" spans="1:11" ht="15">
      <c r="A15182"/>
      <c r="B15182"/>
      <c r="C15182"/>
      <c r="D15182"/>
      <c r="E15182"/>
      <c r="F15182"/>
      <c r="G15182"/>
      <c r="H15182"/>
      <c r="I15182"/>
      <c r="J15182"/>
      <c r="K15182"/>
    </row>
    <row r="15183" spans="1:11" ht="15">
      <c r="A15183"/>
      <c r="B15183"/>
      <c r="C15183"/>
      <c r="D15183"/>
      <c r="E15183"/>
      <c r="F15183"/>
      <c r="G15183"/>
      <c r="H15183"/>
      <c r="I15183"/>
      <c r="J15183"/>
      <c r="K15183"/>
    </row>
    <row r="15184" spans="1:11" ht="15">
      <c r="A15184"/>
      <c r="B15184"/>
      <c r="C15184"/>
      <c r="D15184"/>
      <c r="E15184"/>
      <c r="F15184"/>
      <c r="G15184"/>
      <c r="H15184"/>
      <c r="I15184"/>
      <c r="J15184"/>
      <c r="K15184"/>
    </row>
    <row r="15185" spans="1:11" ht="15">
      <c r="A15185"/>
      <c r="B15185"/>
      <c r="C15185"/>
      <c r="D15185"/>
      <c r="E15185"/>
      <c r="F15185"/>
      <c r="G15185"/>
      <c r="H15185"/>
      <c r="I15185"/>
      <c r="J15185"/>
      <c r="K15185"/>
    </row>
    <row r="15186" spans="1:11" ht="15">
      <c r="A15186"/>
      <c r="B15186"/>
      <c r="C15186"/>
      <c r="D15186"/>
      <c r="E15186"/>
      <c r="F15186"/>
      <c r="G15186"/>
      <c r="H15186"/>
      <c r="I15186"/>
      <c r="J15186"/>
      <c r="K15186"/>
    </row>
    <row r="15187" spans="1:11" ht="15">
      <c r="A15187"/>
      <c r="B15187"/>
      <c r="C15187"/>
      <c r="D15187"/>
      <c r="E15187"/>
      <c r="F15187"/>
      <c r="G15187"/>
      <c r="H15187"/>
      <c r="I15187"/>
      <c r="J15187"/>
      <c r="K15187"/>
    </row>
    <row r="15188" spans="1:11" ht="15">
      <c r="A15188"/>
      <c r="B15188"/>
      <c r="C15188"/>
      <c r="D15188"/>
      <c r="E15188"/>
      <c r="F15188"/>
      <c r="G15188"/>
      <c r="H15188"/>
      <c r="I15188"/>
      <c r="J15188"/>
      <c r="K15188"/>
    </row>
    <row r="15189" spans="1:11" ht="15">
      <c r="A15189"/>
      <c r="B15189"/>
      <c r="C15189"/>
      <c r="D15189"/>
      <c r="E15189"/>
      <c r="F15189"/>
      <c r="G15189"/>
      <c r="H15189"/>
      <c r="I15189"/>
      <c r="J15189"/>
      <c r="K15189"/>
    </row>
    <row r="15190" spans="1:11" ht="15">
      <c r="A15190"/>
      <c r="B15190"/>
      <c r="C15190"/>
      <c r="D15190"/>
      <c r="E15190"/>
      <c r="F15190"/>
      <c r="G15190"/>
      <c r="H15190"/>
      <c r="I15190"/>
      <c r="J15190"/>
      <c r="K15190"/>
    </row>
    <row r="15191" spans="1:11" ht="15">
      <c r="A15191"/>
      <c r="B15191"/>
      <c r="C15191"/>
      <c r="D15191"/>
      <c r="E15191"/>
      <c r="F15191"/>
      <c r="G15191"/>
      <c r="H15191"/>
      <c r="I15191"/>
      <c r="J15191"/>
      <c r="K15191"/>
    </row>
    <row r="15192" spans="1:11" ht="15">
      <c r="A15192"/>
      <c r="B15192"/>
      <c r="C15192"/>
      <c r="D15192"/>
      <c r="E15192"/>
      <c r="F15192"/>
      <c r="G15192"/>
      <c r="H15192"/>
      <c r="I15192"/>
      <c r="J15192"/>
      <c r="K15192"/>
    </row>
    <row r="15193" spans="1:11" ht="15">
      <c r="A15193"/>
      <c r="B15193"/>
      <c r="C15193"/>
      <c r="D15193"/>
      <c r="E15193"/>
      <c r="F15193"/>
      <c r="G15193"/>
      <c r="H15193"/>
      <c r="I15193"/>
      <c r="J15193"/>
      <c r="K15193"/>
    </row>
    <row r="15194" spans="1:11" ht="15">
      <c r="A15194"/>
      <c r="B15194"/>
      <c r="C15194"/>
      <c r="D15194"/>
      <c r="E15194"/>
      <c r="F15194"/>
      <c r="G15194"/>
      <c r="H15194"/>
      <c r="I15194"/>
      <c r="J15194"/>
      <c r="K15194"/>
    </row>
    <row r="15195" spans="1:11" ht="15">
      <c r="A15195"/>
      <c r="B15195"/>
      <c r="C15195"/>
      <c r="D15195"/>
      <c r="E15195"/>
      <c r="F15195"/>
      <c r="G15195"/>
      <c r="H15195"/>
      <c r="I15195"/>
      <c r="J15195"/>
      <c r="K15195"/>
    </row>
    <row r="15196" spans="1:11" ht="15">
      <c r="A15196"/>
      <c r="B15196"/>
      <c r="C15196"/>
      <c r="D15196"/>
      <c r="E15196"/>
      <c r="F15196"/>
      <c r="G15196"/>
      <c r="H15196"/>
      <c r="I15196"/>
      <c r="J15196"/>
      <c r="K15196"/>
    </row>
    <row r="15197" spans="1:11" ht="15">
      <c r="A15197"/>
      <c r="B15197"/>
      <c r="C15197"/>
      <c r="D15197"/>
      <c r="E15197"/>
      <c r="F15197"/>
      <c r="G15197"/>
      <c r="H15197"/>
      <c r="I15197"/>
      <c r="J15197"/>
      <c r="K15197"/>
    </row>
    <row r="15198" spans="1:11" ht="15">
      <c r="A15198"/>
      <c r="B15198"/>
      <c r="C15198"/>
      <c r="D15198"/>
      <c r="E15198"/>
      <c r="F15198"/>
      <c r="G15198"/>
      <c r="H15198"/>
      <c r="I15198"/>
      <c r="J15198"/>
      <c r="K15198"/>
    </row>
    <row r="15199" spans="1:11" ht="15">
      <c r="A15199"/>
      <c r="B15199"/>
      <c r="C15199"/>
      <c r="D15199"/>
      <c r="E15199"/>
      <c r="F15199"/>
      <c r="G15199"/>
      <c r="H15199"/>
      <c r="I15199"/>
      <c r="J15199"/>
      <c r="K15199"/>
    </row>
    <row r="15200" spans="1:11" ht="15">
      <c r="A15200"/>
      <c r="B15200"/>
      <c r="C15200"/>
      <c r="D15200"/>
      <c r="E15200"/>
      <c r="F15200"/>
      <c r="G15200"/>
      <c r="H15200"/>
      <c r="I15200"/>
      <c r="J15200"/>
      <c r="K15200"/>
    </row>
    <row r="15201" spans="1:11" ht="15">
      <c r="A15201"/>
      <c r="B15201"/>
      <c r="C15201"/>
      <c r="D15201"/>
      <c r="E15201"/>
      <c r="F15201"/>
      <c r="G15201"/>
      <c r="H15201"/>
      <c r="I15201"/>
      <c r="J15201"/>
      <c r="K15201"/>
    </row>
    <row r="15202" spans="1:11" ht="15">
      <c r="A15202"/>
      <c r="B15202"/>
      <c r="C15202"/>
      <c r="D15202"/>
      <c r="E15202"/>
      <c r="F15202"/>
      <c r="G15202"/>
      <c r="H15202"/>
      <c r="I15202"/>
      <c r="J15202"/>
      <c r="K15202"/>
    </row>
    <row r="15203" spans="1:11" ht="15">
      <c r="A15203"/>
      <c r="B15203"/>
      <c r="C15203"/>
      <c r="D15203"/>
      <c r="E15203"/>
      <c r="F15203"/>
      <c r="G15203"/>
      <c r="H15203"/>
      <c r="I15203"/>
      <c r="J15203"/>
      <c r="K15203"/>
    </row>
    <row r="15204" spans="1:11" ht="15">
      <c r="A15204"/>
      <c r="B15204"/>
      <c r="C15204"/>
      <c r="D15204"/>
      <c r="E15204"/>
      <c r="F15204"/>
      <c r="G15204"/>
      <c r="H15204"/>
      <c r="I15204"/>
      <c r="J15204"/>
      <c r="K15204"/>
    </row>
    <row r="15205" spans="1:11" ht="15">
      <c r="A15205"/>
      <c r="B15205"/>
      <c r="C15205"/>
      <c r="D15205"/>
      <c r="E15205"/>
      <c r="F15205"/>
      <c r="G15205"/>
      <c r="H15205"/>
      <c r="I15205"/>
      <c r="J15205"/>
      <c r="K15205"/>
    </row>
    <row r="15206" spans="1:11" ht="15">
      <c r="A15206"/>
      <c r="B15206"/>
      <c r="C15206"/>
      <c r="D15206"/>
      <c r="E15206"/>
      <c r="F15206"/>
      <c r="G15206"/>
      <c r="H15206"/>
      <c r="I15206"/>
      <c r="J15206"/>
      <c r="K15206"/>
    </row>
    <row r="15207" spans="1:11" ht="15">
      <c r="A15207"/>
      <c r="B15207"/>
      <c r="C15207"/>
      <c r="D15207"/>
      <c r="E15207"/>
      <c r="F15207"/>
      <c r="G15207"/>
      <c r="H15207"/>
      <c r="I15207"/>
      <c r="J15207"/>
      <c r="K15207"/>
    </row>
    <row r="15208" spans="1:11" ht="15">
      <c r="A15208"/>
      <c r="B15208"/>
      <c r="C15208"/>
      <c r="D15208"/>
      <c r="E15208"/>
      <c r="F15208"/>
      <c r="G15208"/>
      <c r="H15208"/>
      <c r="I15208"/>
      <c r="J15208"/>
      <c r="K15208"/>
    </row>
    <row r="15209" spans="1:11" ht="15">
      <c r="A15209"/>
      <c r="B15209"/>
      <c r="C15209"/>
      <c r="D15209"/>
      <c r="E15209"/>
      <c r="F15209"/>
      <c r="G15209"/>
      <c r="H15209"/>
      <c r="I15209"/>
      <c r="J15209"/>
      <c r="K15209"/>
    </row>
    <row r="15210" spans="1:11" ht="15">
      <c r="A15210"/>
      <c r="B15210"/>
      <c r="C15210"/>
      <c r="D15210"/>
      <c r="E15210"/>
      <c r="F15210"/>
      <c r="G15210"/>
      <c r="H15210"/>
      <c r="I15210"/>
      <c r="J15210"/>
      <c r="K15210"/>
    </row>
    <row r="15211" spans="1:11" ht="15">
      <c r="A15211"/>
      <c r="B15211"/>
      <c r="C15211"/>
      <c r="D15211"/>
      <c r="E15211"/>
      <c r="F15211"/>
      <c r="G15211"/>
      <c r="H15211"/>
      <c r="I15211"/>
      <c r="J15211"/>
      <c r="K15211"/>
    </row>
    <row r="15212" spans="1:11" ht="15">
      <c r="A15212"/>
      <c r="B15212"/>
      <c r="C15212"/>
      <c r="D15212"/>
      <c r="E15212"/>
      <c r="F15212"/>
      <c r="G15212"/>
      <c r="H15212"/>
      <c r="I15212"/>
      <c r="J15212"/>
      <c r="K15212"/>
    </row>
    <row r="15213" spans="1:11" ht="15">
      <c r="A15213"/>
      <c r="B15213"/>
      <c r="C15213"/>
      <c r="D15213"/>
      <c r="E15213"/>
      <c r="F15213"/>
      <c r="G15213"/>
      <c r="H15213"/>
      <c r="I15213"/>
      <c r="J15213"/>
      <c r="K15213"/>
    </row>
    <row r="15214" spans="1:11" ht="15">
      <c r="A15214"/>
      <c r="B15214"/>
      <c r="C15214"/>
      <c r="D15214"/>
      <c r="E15214"/>
      <c r="F15214"/>
      <c r="G15214"/>
      <c r="H15214"/>
      <c r="I15214"/>
      <c r="J15214"/>
      <c r="K15214"/>
    </row>
    <row r="15215" spans="1:11" ht="15">
      <c r="A15215"/>
      <c r="B15215"/>
      <c r="C15215"/>
      <c r="D15215"/>
      <c r="E15215"/>
      <c r="F15215"/>
      <c r="G15215"/>
      <c r="H15215"/>
      <c r="I15215"/>
      <c r="J15215"/>
      <c r="K15215"/>
    </row>
    <row r="15216" spans="1:11" ht="15">
      <c r="A15216"/>
      <c r="B15216"/>
      <c r="C15216"/>
      <c r="D15216"/>
      <c r="E15216"/>
      <c r="F15216"/>
      <c r="G15216"/>
      <c r="H15216"/>
      <c r="I15216"/>
      <c r="J15216"/>
      <c r="K15216"/>
    </row>
    <row r="15217" spans="1:11" ht="15">
      <c r="A15217"/>
      <c r="B15217"/>
      <c r="C15217"/>
      <c r="D15217"/>
      <c r="E15217"/>
      <c r="F15217"/>
      <c r="G15217"/>
      <c r="H15217"/>
      <c r="I15217"/>
      <c r="J15217"/>
      <c r="K15217"/>
    </row>
    <row r="15218" spans="1:11" ht="15">
      <c r="A15218"/>
      <c r="B15218"/>
      <c r="C15218"/>
      <c r="D15218"/>
      <c r="E15218"/>
      <c r="F15218"/>
      <c r="G15218"/>
      <c r="H15218"/>
      <c r="I15218"/>
      <c r="J15218"/>
      <c r="K15218"/>
    </row>
    <row r="15219" spans="1:11" ht="15">
      <c r="A15219"/>
      <c r="B15219"/>
      <c r="C15219"/>
      <c r="D15219"/>
      <c r="E15219"/>
      <c r="F15219"/>
      <c r="G15219"/>
      <c r="H15219"/>
      <c r="I15219"/>
      <c r="J15219"/>
      <c r="K15219"/>
    </row>
    <row r="15220" spans="1:11" ht="15">
      <c r="A15220"/>
      <c r="B15220"/>
      <c r="C15220"/>
      <c r="D15220"/>
      <c r="E15220"/>
      <c r="F15220"/>
      <c r="G15220"/>
      <c r="H15220"/>
      <c r="I15220"/>
      <c r="J15220"/>
      <c r="K15220"/>
    </row>
    <row r="15221" spans="1:11" ht="15">
      <c r="A15221"/>
      <c r="B15221"/>
      <c r="C15221"/>
      <c r="D15221"/>
      <c r="E15221"/>
      <c r="F15221"/>
      <c r="G15221"/>
      <c r="H15221"/>
      <c r="I15221"/>
      <c r="J15221"/>
      <c r="K15221"/>
    </row>
    <row r="15222" spans="1:11" ht="15">
      <c r="A15222"/>
      <c r="B15222"/>
      <c r="C15222"/>
      <c r="D15222"/>
      <c r="E15222"/>
      <c r="F15222"/>
      <c r="G15222"/>
      <c r="H15222"/>
      <c r="I15222"/>
      <c r="J15222"/>
      <c r="K15222"/>
    </row>
    <row r="15223" spans="1:11" ht="15">
      <c r="A15223"/>
      <c r="B15223"/>
      <c r="C15223"/>
      <c r="D15223"/>
      <c r="E15223"/>
      <c r="F15223"/>
      <c r="G15223"/>
      <c r="H15223"/>
      <c r="I15223"/>
      <c r="J15223"/>
      <c r="K15223"/>
    </row>
    <row r="15224" spans="1:11" ht="15">
      <c r="A15224"/>
      <c r="B15224"/>
      <c r="C15224"/>
      <c r="D15224"/>
      <c r="E15224"/>
      <c r="F15224"/>
      <c r="G15224"/>
      <c r="H15224"/>
      <c r="I15224"/>
      <c r="J15224"/>
      <c r="K15224"/>
    </row>
    <row r="15225" spans="1:11" ht="15">
      <c r="A15225"/>
      <c r="B15225"/>
      <c r="C15225"/>
      <c r="D15225"/>
      <c r="E15225"/>
      <c r="F15225"/>
      <c r="G15225"/>
      <c r="H15225"/>
      <c r="I15225"/>
      <c r="J15225"/>
      <c r="K15225"/>
    </row>
    <row r="15226" spans="1:11" ht="15">
      <c r="A15226"/>
      <c r="B15226"/>
      <c r="C15226"/>
      <c r="D15226"/>
      <c r="E15226"/>
      <c r="F15226"/>
      <c r="G15226"/>
      <c r="H15226"/>
      <c r="I15226"/>
      <c r="J15226"/>
      <c r="K15226"/>
    </row>
    <row r="15227" spans="1:11" ht="15">
      <c r="A15227"/>
      <c r="B15227"/>
      <c r="C15227"/>
      <c r="D15227"/>
      <c r="E15227"/>
      <c r="F15227"/>
      <c r="G15227"/>
      <c r="H15227"/>
      <c r="I15227"/>
      <c r="J15227"/>
      <c r="K15227"/>
    </row>
    <row r="15228" spans="1:11" ht="15">
      <c r="A15228"/>
      <c r="B15228"/>
      <c r="C15228"/>
      <c r="D15228"/>
      <c r="E15228"/>
      <c r="F15228"/>
      <c r="G15228"/>
      <c r="H15228"/>
      <c r="I15228"/>
      <c r="J15228"/>
      <c r="K15228"/>
    </row>
    <row r="15229" spans="1:11" ht="15">
      <c r="A15229"/>
      <c r="B15229"/>
      <c r="C15229"/>
      <c r="D15229"/>
      <c r="E15229"/>
      <c r="F15229"/>
      <c r="G15229"/>
      <c r="H15229"/>
      <c r="I15229"/>
      <c r="J15229"/>
      <c r="K15229"/>
    </row>
    <row r="15230" spans="1:11" ht="15">
      <c r="A15230"/>
      <c r="B15230"/>
      <c r="C15230"/>
      <c r="D15230"/>
      <c r="E15230"/>
      <c r="F15230"/>
      <c r="G15230"/>
      <c r="H15230"/>
      <c r="I15230"/>
      <c r="J15230"/>
      <c r="K15230"/>
    </row>
    <row r="15231" spans="1:11" ht="15">
      <c r="A15231"/>
      <c r="B15231"/>
      <c r="C15231"/>
      <c r="D15231"/>
      <c r="E15231"/>
      <c r="F15231"/>
      <c r="G15231"/>
      <c r="H15231"/>
      <c r="I15231"/>
      <c r="J15231"/>
      <c r="K15231"/>
    </row>
    <row r="15232" spans="1:11" ht="15">
      <c r="A15232"/>
      <c r="B15232"/>
      <c r="C15232"/>
      <c r="D15232"/>
      <c r="E15232"/>
      <c r="F15232"/>
      <c r="G15232"/>
      <c r="H15232"/>
      <c r="I15232"/>
      <c r="J15232"/>
      <c r="K15232"/>
    </row>
    <row r="15233" spans="1:11" ht="15">
      <c r="A15233"/>
      <c r="B15233"/>
      <c r="C15233"/>
      <c r="D15233"/>
      <c r="E15233"/>
      <c r="F15233"/>
      <c r="G15233"/>
      <c r="H15233"/>
      <c r="I15233"/>
      <c r="J15233"/>
      <c r="K15233"/>
    </row>
    <row r="15234" spans="1:11" ht="15">
      <c r="A15234"/>
      <c r="B15234"/>
      <c r="C15234"/>
      <c r="D15234"/>
      <c r="E15234"/>
      <c r="F15234"/>
      <c r="G15234"/>
      <c r="H15234"/>
      <c r="I15234"/>
      <c r="J15234"/>
      <c r="K15234"/>
    </row>
    <row r="15235" spans="1:11" ht="15">
      <c r="A15235"/>
      <c r="B15235"/>
      <c r="C15235"/>
      <c r="D15235"/>
      <c r="E15235"/>
      <c r="F15235"/>
      <c r="G15235"/>
      <c r="H15235"/>
      <c r="I15235"/>
      <c r="J15235"/>
      <c r="K15235"/>
    </row>
    <row r="15236" spans="1:11" ht="15">
      <c r="A15236"/>
      <c r="B15236"/>
      <c r="C15236"/>
      <c r="D15236"/>
      <c r="E15236"/>
      <c r="F15236"/>
      <c r="G15236"/>
      <c r="H15236"/>
      <c r="I15236"/>
      <c r="J15236"/>
      <c r="K15236"/>
    </row>
    <row r="15237" spans="1:11" ht="15">
      <c r="A15237"/>
      <c r="B15237"/>
      <c r="C15237"/>
      <c r="D15237"/>
      <c r="E15237"/>
      <c r="F15237"/>
      <c r="G15237"/>
      <c r="H15237"/>
      <c r="I15237"/>
      <c r="J15237"/>
      <c r="K15237"/>
    </row>
    <row r="15238" spans="1:11" ht="15">
      <c r="A15238"/>
      <c r="B15238"/>
      <c r="C15238"/>
      <c r="D15238"/>
      <c r="E15238"/>
      <c r="F15238"/>
      <c r="G15238"/>
      <c r="H15238"/>
      <c r="I15238"/>
      <c r="J15238"/>
      <c r="K15238"/>
    </row>
    <row r="15239" spans="1:11" ht="15">
      <c r="A15239"/>
      <c r="B15239"/>
      <c r="C15239"/>
      <c r="D15239"/>
      <c r="E15239"/>
      <c r="F15239"/>
      <c r="G15239"/>
      <c r="H15239"/>
      <c r="I15239"/>
      <c r="J15239"/>
      <c r="K15239"/>
    </row>
    <row r="15240" spans="1:11" ht="15">
      <c r="A15240"/>
      <c r="B15240"/>
      <c r="C15240"/>
      <c r="D15240"/>
      <c r="E15240"/>
      <c r="F15240"/>
      <c r="G15240"/>
      <c r="H15240"/>
      <c r="I15240"/>
      <c r="J15240"/>
      <c r="K15240"/>
    </row>
    <row r="15241" spans="1:11" ht="15">
      <c r="A15241"/>
      <c r="B15241"/>
      <c r="C15241"/>
      <c r="D15241"/>
      <c r="E15241"/>
      <c r="F15241"/>
      <c r="G15241"/>
      <c r="H15241"/>
      <c r="I15241"/>
      <c r="J15241"/>
      <c r="K15241"/>
    </row>
    <row r="15242" spans="1:11" ht="15">
      <c r="A15242"/>
      <c r="B15242"/>
      <c r="C15242"/>
      <c r="D15242"/>
      <c r="E15242"/>
      <c r="F15242"/>
      <c r="G15242"/>
      <c r="H15242"/>
      <c r="I15242"/>
      <c r="J15242"/>
      <c r="K15242"/>
    </row>
    <row r="15243" spans="1:11" ht="15">
      <c r="A15243"/>
      <c r="B15243"/>
      <c r="C15243"/>
      <c r="D15243"/>
      <c r="E15243"/>
      <c r="F15243"/>
      <c r="G15243"/>
      <c r="H15243"/>
      <c r="I15243"/>
      <c r="J15243"/>
      <c r="K15243"/>
    </row>
    <row r="15244" spans="1:11" ht="15">
      <c r="A15244"/>
      <c r="B15244"/>
      <c r="C15244"/>
      <c r="D15244"/>
      <c r="E15244"/>
      <c r="F15244"/>
      <c r="G15244"/>
      <c r="H15244"/>
      <c r="I15244"/>
      <c r="J15244"/>
      <c r="K15244"/>
    </row>
    <row r="15245" spans="1:11" ht="15">
      <c r="A15245"/>
      <c r="B15245"/>
      <c r="C15245"/>
      <c r="D15245"/>
      <c r="E15245"/>
      <c r="F15245"/>
      <c r="G15245"/>
      <c r="H15245"/>
      <c r="I15245"/>
      <c r="J15245"/>
      <c r="K15245"/>
    </row>
    <row r="15246" spans="1:11" ht="15">
      <c r="A15246"/>
      <c r="B15246"/>
      <c r="C15246"/>
      <c r="D15246"/>
      <c r="E15246"/>
      <c r="F15246"/>
      <c r="G15246"/>
      <c r="H15246"/>
      <c r="I15246"/>
      <c r="J15246"/>
      <c r="K15246"/>
    </row>
    <row r="15247" spans="1:11" ht="15">
      <c r="A15247"/>
      <c r="B15247"/>
      <c r="C15247"/>
      <c r="D15247"/>
      <c r="E15247"/>
      <c r="F15247"/>
      <c r="G15247"/>
      <c r="H15247"/>
      <c r="I15247"/>
      <c r="J15247"/>
      <c r="K15247"/>
    </row>
    <row r="15248" spans="1:11" ht="15">
      <c r="A15248"/>
      <c r="B15248"/>
      <c r="C15248"/>
      <c r="D15248"/>
      <c r="E15248"/>
      <c r="F15248"/>
      <c r="G15248"/>
      <c r="H15248"/>
      <c r="I15248"/>
      <c r="J15248"/>
      <c r="K15248"/>
    </row>
    <row r="15249" spans="1:11" ht="15">
      <c r="A15249"/>
      <c r="B15249"/>
      <c r="C15249"/>
      <c r="D15249"/>
      <c r="E15249"/>
      <c r="F15249"/>
      <c r="G15249"/>
      <c r="H15249"/>
      <c r="I15249"/>
      <c r="J15249"/>
      <c r="K15249"/>
    </row>
    <row r="15250" spans="1:11" ht="15">
      <c r="A15250"/>
      <c r="B15250"/>
      <c r="C15250"/>
      <c r="D15250"/>
      <c r="E15250"/>
      <c r="F15250"/>
      <c r="G15250"/>
      <c r="H15250"/>
      <c r="I15250"/>
      <c r="J15250"/>
      <c r="K15250"/>
    </row>
    <row r="15251" spans="1:11" ht="15">
      <c r="A15251"/>
      <c r="B15251"/>
      <c r="C15251"/>
      <c r="D15251"/>
      <c r="E15251"/>
      <c r="F15251"/>
      <c r="G15251"/>
      <c r="H15251"/>
      <c r="I15251"/>
      <c r="J15251"/>
      <c r="K15251"/>
    </row>
    <row r="15252" spans="1:11" ht="15">
      <c r="A15252"/>
      <c r="B15252"/>
      <c r="C15252"/>
      <c r="D15252"/>
      <c r="E15252"/>
      <c r="F15252"/>
      <c r="G15252"/>
      <c r="H15252"/>
      <c r="I15252"/>
      <c r="J15252"/>
      <c r="K15252"/>
    </row>
    <row r="15253" spans="1:11" ht="15">
      <c r="A15253"/>
      <c r="B15253"/>
      <c r="C15253"/>
      <c r="D15253"/>
      <c r="E15253"/>
      <c r="F15253"/>
      <c r="G15253"/>
      <c r="H15253"/>
      <c r="I15253"/>
      <c r="J15253"/>
      <c r="K15253"/>
    </row>
    <row r="15254" spans="1:11" ht="15">
      <c r="A15254"/>
      <c r="B15254"/>
      <c r="C15254"/>
      <c r="D15254"/>
      <c r="E15254"/>
      <c r="F15254"/>
      <c r="G15254"/>
      <c r="H15254"/>
      <c r="I15254"/>
      <c r="J15254"/>
      <c r="K15254"/>
    </row>
    <row r="15255" spans="1:11" ht="15">
      <c r="A15255"/>
      <c r="B15255"/>
      <c r="C15255"/>
      <c r="D15255"/>
      <c r="E15255"/>
      <c r="F15255"/>
      <c r="G15255"/>
      <c r="H15255"/>
      <c r="I15255"/>
      <c r="J15255"/>
      <c r="K15255"/>
    </row>
    <row r="15256" spans="1:11" ht="15">
      <c r="A15256"/>
      <c r="B15256"/>
      <c r="C15256"/>
      <c r="D15256"/>
      <c r="E15256"/>
      <c r="F15256"/>
      <c r="G15256"/>
      <c r="H15256"/>
      <c r="I15256"/>
      <c r="J15256"/>
      <c r="K15256"/>
    </row>
    <row r="15257" spans="1:11" ht="15">
      <c r="A15257"/>
      <c r="B15257"/>
      <c r="C15257"/>
      <c r="D15257"/>
      <c r="E15257"/>
      <c r="F15257"/>
      <c r="G15257"/>
      <c r="H15257"/>
      <c r="I15257"/>
      <c r="J15257"/>
      <c r="K15257"/>
    </row>
    <row r="15258" spans="1:11" ht="15">
      <c r="A15258"/>
      <c r="B15258"/>
      <c r="C15258"/>
      <c r="D15258"/>
      <c r="E15258"/>
      <c r="F15258"/>
      <c r="G15258"/>
      <c r="H15258"/>
      <c r="I15258"/>
      <c r="J15258"/>
      <c r="K15258"/>
    </row>
    <row r="15259" spans="1:11" ht="15">
      <c r="A15259"/>
      <c r="B15259"/>
      <c r="C15259"/>
      <c r="D15259"/>
      <c r="E15259"/>
      <c r="F15259"/>
      <c r="G15259"/>
      <c r="H15259"/>
      <c r="I15259"/>
      <c r="J15259"/>
      <c r="K15259"/>
    </row>
    <row r="15260" spans="1:11" ht="15">
      <c r="A15260"/>
      <c r="B15260"/>
      <c r="C15260"/>
      <c r="D15260"/>
      <c r="E15260"/>
      <c r="F15260"/>
      <c r="G15260"/>
      <c r="H15260"/>
      <c r="I15260"/>
      <c r="J15260"/>
      <c r="K15260"/>
    </row>
    <row r="15261" spans="1:11" ht="15">
      <c r="A15261"/>
      <c r="B15261"/>
      <c r="C15261"/>
      <c r="D15261"/>
      <c r="E15261"/>
      <c r="F15261"/>
      <c r="G15261"/>
      <c r="H15261"/>
      <c r="I15261"/>
      <c r="J15261"/>
      <c r="K15261"/>
    </row>
    <row r="15262" spans="1:11" ht="15">
      <c r="A15262"/>
      <c r="B15262"/>
      <c r="C15262"/>
      <c r="D15262"/>
      <c r="E15262"/>
      <c r="F15262"/>
      <c r="G15262"/>
      <c r="H15262"/>
      <c r="I15262"/>
      <c r="J15262"/>
      <c r="K15262"/>
    </row>
    <row r="15263" spans="1:11" ht="15">
      <c r="A15263"/>
      <c r="B15263"/>
      <c r="C15263"/>
      <c r="D15263"/>
      <c r="E15263"/>
      <c r="F15263"/>
      <c r="G15263"/>
      <c r="H15263"/>
      <c r="I15263"/>
      <c r="J15263"/>
      <c r="K15263"/>
    </row>
    <row r="15264" spans="1:11" ht="15">
      <c r="A15264"/>
      <c r="B15264"/>
      <c r="C15264"/>
      <c r="D15264"/>
      <c r="E15264"/>
      <c r="F15264"/>
      <c r="G15264"/>
      <c r="H15264"/>
      <c r="I15264"/>
      <c r="J15264"/>
      <c r="K15264"/>
    </row>
    <row r="15265" spans="1:11" ht="15">
      <c r="A15265"/>
      <c r="B15265"/>
      <c r="C15265"/>
      <c r="D15265"/>
      <c r="E15265"/>
      <c r="F15265"/>
      <c r="G15265"/>
      <c r="H15265"/>
      <c r="I15265"/>
      <c r="J15265"/>
      <c r="K15265"/>
    </row>
    <row r="15266" spans="1:11" ht="15">
      <c r="A15266"/>
      <c r="B15266"/>
      <c r="C15266"/>
      <c r="D15266"/>
      <c r="E15266"/>
      <c r="F15266"/>
      <c r="G15266"/>
      <c r="H15266"/>
      <c r="I15266"/>
      <c r="J15266"/>
      <c r="K15266"/>
    </row>
    <row r="15267" spans="1:11" ht="15">
      <c r="A15267"/>
      <c r="B15267"/>
      <c r="C15267"/>
      <c r="D15267"/>
      <c r="E15267"/>
      <c r="F15267"/>
      <c r="G15267"/>
      <c r="H15267"/>
      <c r="I15267"/>
      <c r="J15267"/>
      <c r="K15267"/>
    </row>
    <row r="15268" spans="1:11" ht="15">
      <c r="A15268"/>
      <c r="B15268"/>
      <c r="C15268"/>
      <c r="D15268"/>
      <c r="E15268"/>
      <c r="F15268"/>
      <c r="G15268"/>
      <c r="H15268"/>
      <c r="I15268"/>
      <c r="J15268"/>
      <c r="K15268"/>
    </row>
    <row r="15269" spans="1:11" ht="15">
      <c r="A15269"/>
      <c r="B15269"/>
      <c r="C15269"/>
      <c r="D15269"/>
      <c r="E15269"/>
      <c r="F15269"/>
      <c r="G15269"/>
      <c r="H15269"/>
      <c r="I15269"/>
      <c r="J15269"/>
      <c r="K15269"/>
    </row>
    <row r="15270" spans="1:11" ht="15">
      <c r="A15270"/>
      <c r="B15270"/>
      <c r="C15270"/>
      <c r="D15270"/>
      <c r="E15270"/>
      <c r="F15270"/>
      <c r="G15270"/>
      <c r="H15270"/>
      <c r="I15270"/>
      <c r="J15270"/>
      <c r="K15270"/>
    </row>
    <row r="15271" spans="1:11" ht="15">
      <c r="A15271"/>
      <c r="B15271"/>
      <c r="C15271"/>
      <c r="D15271"/>
      <c r="E15271"/>
      <c r="F15271"/>
      <c r="G15271"/>
      <c r="H15271"/>
      <c r="I15271"/>
      <c r="J15271"/>
      <c r="K15271"/>
    </row>
    <row r="15272" spans="1:11" ht="15">
      <c r="A15272"/>
      <c r="B15272"/>
      <c r="C15272"/>
      <c r="D15272"/>
      <c r="E15272"/>
      <c r="F15272"/>
      <c r="G15272"/>
      <c r="H15272"/>
      <c r="I15272"/>
      <c r="J15272"/>
      <c r="K15272"/>
    </row>
    <row r="15273" spans="1:11" ht="15">
      <c r="A15273"/>
      <c r="B15273"/>
      <c r="C15273"/>
      <c r="D15273"/>
      <c r="E15273"/>
      <c r="F15273"/>
      <c r="G15273"/>
      <c r="H15273"/>
      <c r="I15273"/>
      <c r="J15273"/>
      <c r="K15273"/>
    </row>
    <row r="15274" spans="1:11" ht="15">
      <c r="A15274"/>
      <c r="B15274"/>
      <c r="C15274"/>
      <c r="D15274"/>
      <c r="E15274"/>
      <c r="F15274"/>
      <c r="G15274"/>
      <c r="H15274"/>
      <c r="I15274"/>
      <c r="J15274"/>
      <c r="K15274"/>
    </row>
    <row r="15275" spans="1:11" ht="15">
      <c r="A15275"/>
      <c r="B15275"/>
      <c r="C15275"/>
      <c r="D15275"/>
      <c r="E15275"/>
      <c r="F15275"/>
      <c r="G15275"/>
      <c r="H15275"/>
      <c r="I15275"/>
      <c r="J15275"/>
      <c r="K15275"/>
    </row>
    <row r="15276" spans="1:11" ht="15">
      <c r="A15276"/>
      <c r="B15276"/>
      <c r="C15276"/>
      <c r="D15276"/>
      <c r="E15276"/>
      <c r="F15276"/>
      <c r="G15276"/>
      <c r="H15276"/>
      <c r="I15276"/>
      <c r="J15276"/>
      <c r="K15276"/>
    </row>
    <row r="15277" spans="1:11" ht="15">
      <c r="A15277"/>
      <c r="B15277"/>
      <c r="C15277"/>
      <c r="D15277"/>
      <c r="E15277"/>
      <c r="F15277"/>
      <c r="G15277"/>
      <c r="H15277"/>
      <c r="I15277"/>
      <c r="J15277"/>
      <c r="K15277"/>
    </row>
    <row r="15278" spans="1:11" ht="15">
      <c r="A15278"/>
      <c r="B15278"/>
      <c r="C15278"/>
      <c r="D15278"/>
      <c r="E15278"/>
      <c r="F15278"/>
      <c r="G15278"/>
      <c r="H15278"/>
      <c r="I15278"/>
      <c r="J15278"/>
      <c r="K15278"/>
    </row>
    <row r="15279" spans="1:11" ht="15">
      <c r="A15279"/>
      <c r="B15279"/>
      <c r="C15279"/>
      <c r="D15279"/>
      <c r="E15279"/>
      <c r="F15279"/>
      <c r="G15279"/>
      <c r="H15279"/>
      <c r="I15279"/>
      <c r="J15279"/>
      <c r="K15279"/>
    </row>
    <row r="15280" spans="1:11" ht="15">
      <c r="A15280"/>
      <c r="B15280"/>
      <c r="C15280"/>
      <c r="D15280"/>
      <c r="E15280"/>
      <c r="F15280"/>
      <c r="G15280"/>
      <c r="H15280"/>
      <c r="I15280"/>
      <c r="J15280"/>
      <c r="K15280"/>
    </row>
    <row r="15281" spans="1:11" ht="15">
      <c r="A15281"/>
      <c r="B15281"/>
      <c r="C15281"/>
      <c r="D15281"/>
      <c r="E15281"/>
      <c r="F15281"/>
      <c r="G15281"/>
      <c r="H15281"/>
      <c r="I15281"/>
      <c r="J15281"/>
      <c r="K15281"/>
    </row>
    <row r="15282" spans="1:11" ht="15">
      <c r="A15282"/>
      <c r="B15282"/>
      <c r="C15282"/>
      <c r="D15282"/>
      <c r="E15282"/>
      <c r="F15282"/>
      <c r="G15282"/>
      <c r="H15282"/>
      <c r="I15282"/>
      <c r="J15282"/>
      <c r="K15282"/>
    </row>
    <row r="15283" spans="1:11" ht="15">
      <c r="A15283"/>
      <c r="B15283"/>
      <c r="C15283"/>
      <c r="D15283"/>
      <c r="E15283"/>
      <c r="F15283"/>
      <c r="G15283"/>
      <c r="H15283"/>
      <c r="I15283"/>
      <c r="J15283"/>
      <c r="K15283"/>
    </row>
    <row r="15284" spans="1:11" ht="15">
      <c r="A15284"/>
      <c r="B15284"/>
      <c r="C15284"/>
      <c r="D15284"/>
      <c r="E15284"/>
      <c r="F15284"/>
      <c r="G15284"/>
      <c r="H15284"/>
      <c r="I15284"/>
      <c r="J15284"/>
      <c r="K15284"/>
    </row>
    <row r="15285" spans="1:11" ht="15">
      <c r="A15285"/>
      <c r="B15285"/>
      <c r="C15285"/>
      <c r="D15285"/>
      <c r="E15285"/>
      <c r="F15285"/>
      <c r="G15285"/>
      <c r="H15285"/>
      <c r="I15285"/>
      <c r="J15285"/>
      <c r="K15285"/>
    </row>
    <row r="15286" spans="1:11" ht="15">
      <c r="A15286"/>
      <c r="B15286"/>
      <c r="C15286"/>
      <c r="D15286"/>
      <c r="E15286"/>
      <c r="F15286"/>
      <c r="G15286"/>
      <c r="H15286"/>
      <c r="I15286"/>
      <c r="J15286"/>
      <c r="K15286"/>
    </row>
    <row r="15287" spans="1:11" ht="15">
      <c r="A15287"/>
      <c r="B15287"/>
      <c r="C15287"/>
      <c r="D15287"/>
      <c r="E15287"/>
      <c r="F15287"/>
      <c r="G15287"/>
      <c r="H15287"/>
      <c r="I15287"/>
      <c r="J15287"/>
      <c r="K15287"/>
    </row>
    <row r="15288" spans="1:11" ht="15">
      <c r="A15288"/>
      <c r="B15288"/>
      <c r="C15288"/>
      <c r="D15288"/>
      <c r="E15288"/>
      <c r="F15288"/>
      <c r="G15288"/>
      <c r="H15288"/>
      <c r="I15288"/>
      <c r="J15288"/>
      <c r="K15288"/>
    </row>
    <row r="15289" spans="1:11" ht="15">
      <c r="A15289"/>
      <c r="B15289"/>
      <c r="C15289"/>
      <c r="D15289"/>
      <c r="E15289"/>
      <c r="F15289"/>
      <c r="G15289"/>
      <c r="H15289"/>
      <c r="I15289"/>
      <c r="J15289"/>
      <c r="K15289"/>
    </row>
    <row r="15290" spans="1:11" ht="15">
      <c r="A15290"/>
      <c r="B15290"/>
      <c r="C15290"/>
      <c r="D15290"/>
      <c r="E15290"/>
      <c r="F15290"/>
      <c r="G15290"/>
      <c r="H15290"/>
      <c r="I15290"/>
      <c r="J15290"/>
      <c r="K15290"/>
    </row>
    <row r="15291" spans="1:11" ht="15">
      <c r="A15291"/>
      <c r="B15291"/>
      <c r="C15291"/>
      <c r="D15291"/>
      <c r="E15291"/>
      <c r="F15291"/>
      <c r="G15291"/>
      <c r="H15291"/>
      <c r="I15291"/>
      <c r="J15291"/>
      <c r="K15291"/>
    </row>
    <row r="15292" spans="1:11" ht="15">
      <c r="A15292"/>
      <c r="B15292"/>
      <c r="C15292"/>
      <c r="D15292"/>
      <c r="E15292"/>
      <c r="F15292"/>
      <c r="G15292"/>
      <c r="H15292"/>
      <c r="I15292"/>
      <c r="J15292"/>
      <c r="K15292"/>
    </row>
    <row r="15293" spans="1:11" ht="15">
      <c r="A15293"/>
      <c r="B15293"/>
      <c r="C15293"/>
      <c r="D15293"/>
      <c r="E15293"/>
      <c r="F15293"/>
      <c r="G15293"/>
      <c r="H15293"/>
      <c r="I15293"/>
      <c r="J15293"/>
      <c r="K15293"/>
    </row>
    <row r="15294" spans="1:11" ht="15">
      <c r="A15294"/>
      <c r="B15294"/>
      <c r="C15294"/>
      <c r="D15294"/>
      <c r="E15294"/>
      <c r="F15294"/>
      <c r="G15294"/>
      <c r="H15294"/>
      <c r="I15294"/>
      <c r="J15294"/>
      <c r="K15294"/>
    </row>
    <row r="15295" spans="1:11" ht="15">
      <c r="A15295"/>
      <c r="B15295"/>
      <c r="C15295"/>
      <c r="D15295"/>
      <c r="E15295"/>
      <c r="F15295"/>
      <c r="G15295"/>
      <c r="H15295"/>
      <c r="I15295"/>
      <c r="J15295"/>
      <c r="K15295"/>
    </row>
    <row r="15296" spans="1:11" ht="15">
      <c r="A15296"/>
      <c r="B15296"/>
      <c r="C15296"/>
      <c r="D15296"/>
      <c r="E15296"/>
      <c r="F15296"/>
      <c r="G15296"/>
      <c r="H15296"/>
      <c r="I15296"/>
      <c r="J15296"/>
      <c r="K15296"/>
    </row>
    <row r="15297" spans="1:11" ht="15">
      <c r="A15297"/>
      <c r="B15297"/>
      <c r="C15297"/>
      <c r="D15297"/>
      <c r="E15297"/>
      <c r="F15297"/>
      <c r="G15297"/>
      <c r="H15297"/>
      <c r="I15297"/>
      <c r="J15297"/>
      <c r="K15297"/>
    </row>
    <row r="15298" spans="1:11" ht="15">
      <c r="A15298"/>
      <c r="B15298"/>
      <c r="C15298"/>
      <c r="D15298"/>
      <c r="E15298"/>
      <c r="F15298"/>
      <c r="G15298"/>
      <c r="H15298"/>
      <c r="I15298"/>
      <c r="J15298"/>
      <c r="K15298"/>
    </row>
    <row r="15299" spans="1:11" ht="15">
      <c r="A15299"/>
      <c r="B15299"/>
      <c r="C15299"/>
      <c r="D15299"/>
      <c r="E15299"/>
      <c r="F15299"/>
      <c r="G15299"/>
      <c r="H15299"/>
      <c r="I15299"/>
      <c r="J15299"/>
      <c r="K15299"/>
    </row>
    <row r="15300" spans="1:11" ht="15">
      <c r="A15300"/>
      <c r="B15300"/>
      <c r="C15300"/>
      <c r="D15300"/>
      <c r="E15300"/>
      <c r="F15300"/>
      <c r="G15300"/>
      <c r="H15300"/>
      <c r="I15300"/>
      <c r="J15300"/>
      <c r="K15300"/>
    </row>
    <row r="15301" spans="1:11" ht="15">
      <c r="A15301"/>
      <c r="B15301"/>
      <c r="C15301"/>
      <c r="D15301"/>
      <c r="E15301"/>
      <c r="F15301"/>
      <c r="G15301"/>
      <c r="H15301"/>
      <c r="I15301"/>
      <c r="J15301"/>
      <c r="K15301"/>
    </row>
    <row r="15302" spans="1:11" ht="15">
      <c r="A15302"/>
      <c r="B15302"/>
      <c r="C15302"/>
      <c r="D15302"/>
      <c r="E15302"/>
      <c r="F15302"/>
      <c r="G15302"/>
      <c r="H15302"/>
      <c r="I15302"/>
      <c r="J15302"/>
      <c r="K15302"/>
    </row>
    <row r="15303" spans="1:11" ht="15">
      <c r="A15303"/>
      <c r="B15303"/>
      <c r="C15303"/>
      <c r="D15303"/>
      <c r="E15303"/>
      <c r="F15303"/>
      <c r="G15303"/>
      <c r="H15303"/>
      <c r="I15303"/>
      <c r="J15303"/>
      <c r="K15303"/>
    </row>
    <row r="15304" spans="1:11" ht="15">
      <c r="A15304"/>
      <c r="B15304"/>
      <c r="C15304"/>
      <c r="D15304"/>
      <c r="E15304"/>
      <c r="F15304"/>
      <c r="G15304"/>
      <c r="H15304"/>
      <c r="I15304"/>
      <c r="J15304"/>
      <c r="K15304"/>
    </row>
    <row r="15305" spans="1:11" ht="15">
      <c r="A15305"/>
      <c r="B15305"/>
      <c r="C15305"/>
      <c r="D15305"/>
      <c r="E15305"/>
      <c r="F15305"/>
      <c r="G15305"/>
      <c r="H15305"/>
      <c r="I15305"/>
      <c r="J15305"/>
      <c r="K15305"/>
    </row>
    <row r="15306" spans="1:11" ht="15">
      <c r="A15306"/>
      <c r="B15306"/>
      <c r="C15306"/>
      <c r="D15306"/>
      <c r="E15306"/>
      <c r="F15306"/>
      <c r="G15306"/>
      <c r="H15306"/>
      <c r="I15306"/>
      <c r="J15306"/>
      <c r="K15306"/>
    </row>
    <row r="15307" spans="1:11" ht="15">
      <c r="A15307"/>
      <c r="B15307"/>
      <c r="C15307"/>
      <c r="D15307"/>
      <c r="E15307"/>
      <c r="F15307"/>
      <c r="G15307"/>
      <c r="H15307"/>
      <c r="I15307"/>
      <c r="J15307"/>
      <c r="K15307"/>
    </row>
    <row r="15308" spans="1:11" ht="15">
      <c r="A15308"/>
      <c r="B15308"/>
      <c r="C15308"/>
      <c r="D15308"/>
      <c r="E15308"/>
      <c r="F15308"/>
      <c r="G15308"/>
      <c r="H15308"/>
      <c r="I15308"/>
      <c r="J15308"/>
      <c r="K15308"/>
    </row>
    <row r="15309" spans="1:11" ht="15">
      <c r="A15309"/>
      <c r="B15309"/>
      <c r="C15309"/>
      <c r="D15309"/>
      <c r="E15309"/>
      <c r="F15309"/>
      <c r="G15309"/>
      <c r="H15309"/>
      <c r="I15309"/>
      <c r="J15309"/>
      <c r="K15309"/>
    </row>
    <row r="15310" spans="1:11" ht="15">
      <c r="A15310"/>
      <c r="B15310"/>
      <c r="C15310"/>
      <c r="D15310"/>
      <c r="E15310"/>
      <c r="F15310"/>
      <c r="G15310"/>
      <c r="H15310"/>
      <c r="I15310"/>
      <c r="J15310"/>
      <c r="K15310"/>
    </row>
    <row r="15311" spans="1:11" ht="15">
      <c r="A15311"/>
      <c r="B15311"/>
      <c r="C15311"/>
      <c r="D15311"/>
      <c r="E15311"/>
      <c r="F15311"/>
      <c r="G15311"/>
      <c r="H15311"/>
      <c r="I15311"/>
      <c r="J15311"/>
      <c r="K15311"/>
    </row>
    <row r="15312" spans="1:11" ht="15">
      <c r="A15312"/>
      <c r="B15312"/>
      <c r="C15312"/>
      <c r="D15312"/>
      <c r="E15312"/>
      <c r="F15312"/>
      <c r="G15312"/>
      <c r="H15312"/>
      <c r="I15312"/>
      <c r="J15312"/>
      <c r="K15312"/>
    </row>
    <row r="15313" spans="1:11" ht="15">
      <c r="A15313"/>
      <c r="B15313"/>
      <c r="C15313"/>
      <c r="D15313"/>
      <c r="E15313"/>
      <c r="F15313"/>
      <c r="G15313"/>
      <c r="H15313"/>
      <c r="I15313"/>
      <c r="J15313"/>
      <c r="K15313"/>
    </row>
    <row r="15314" spans="1:11" ht="15">
      <c r="A15314"/>
      <c r="B15314"/>
      <c r="C15314"/>
      <c r="D15314"/>
      <c r="E15314"/>
      <c r="F15314"/>
      <c r="G15314"/>
      <c r="H15314"/>
      <c r="I15314"/>
      <c r="J15314"/>
      <c r="K15314"/>
    </row>
    <row r="15315" spans="1:11" ht="15">
      <c r="A15315"/>
      <c r="B15315"/>
      <c r="C15315"/>
      <c r="D15315"/>
      <c r="E15315"/>
      <c r="F15315"/>
      <c r="G15315"/>
      <c r="H15315"/>
      <c r="I15315"/>
      <c r="J15315"/>
      <c r="K15315"/>
    </row>
    <row r="15316" spans="1:11" ht="15">
      <c r="A15316"/>
      <c r="B15316"/>
      <c r="C15316"/>
      <c r="D15316"/>
      <c r="E15316"/>
      <c r="F15316"/>
      <c r="G15316"/>
      <c r="H15316"/>
      <c r="I15316"/>
      <c r="J15316"/>
      <c r="K15316"/>
    </row>
    <row r="15317" spans="1:11" ht="15">
      <c r="A15317"/>
      <c r="B15317"/>
      <c r="C15317"/>
      <c r="D15317"/>
      <c r="E15317"/>
      <c r="F15317"/>
      <c r="G15317"/>
      <c r="H15317"/>
      <c r="I15317"/>
      <c r="J15317"/>
      <c r="K15317"/>
    </row>
    <row r="15318" spans="1:11" ht="15">
      <c r="A15318"/>
      <c r="B15318"/>
      <c r="C15318"/>
      <c r="D15318"/>
      <c r="E15318"/>
      <c r="F15318"/>
      <c r="G15318"/>
      <c r="H15318"/>
      <c r="I15318"/>
      <c r="J15318"/>
      <c r="K15318"/>
    </row>
    <row r="15319" spans="1:11" ht="15">
      <c r="A15319"/>
      <c r="B15319"/>
      <c r="C15319"/>
      <c r="D15319"/>
      <c r="E15319"/>
      <c r="F15319"/>
      <c r="G15319"/>
      <c r="H15319"/>
      <c r="I15319"/>
      <c r="J15319"/>
      <c r="K15319"/>
    </row>
    <row r="15320" spans="1:11" ht="15">
      <c r="A15320"/>
      <c r="B15320"/>
      <c r="C15320"/>
      <c r="D15320"/>
      <c r="E15320"/>
      <c r="F15320"/>
      <c r="G15320"/>
      <c r="H15320"/>
      <c r="I15320"/>
      <c r="J15320"/>
      <c r="K15320"/>
    </row>
    <row r="15321" spans="1:11" ht="15">
      <c r="A15321"/>
      <c r="B15321"/>
      <c r="C15321"/>
      <c r="D15321"/>
      <c r="E15321"/>
      <c r="F15321"/>
      <c r="G15321"/>
      <c r="H15321"/>
      <c r="I15321"/>
      <c r="J15321"/>
      <c r="K15321"/>
    </row>
    <row r="15322" spans="1:11" ht="15">
      <c r="A15322"/>
      <c r="B15322"/>
      <c r="C15322"/>
      <c r="D15322"/>
      <c r="E15322"/>
      <c r="F15322"/>
      <c r="G15322"/>
      <c r="H15322"/>
      <c r="I15322"/>
      <c r="J15322"/>
      <c r="K15322"/>
    </row>
    <row r="15323" spans="1:11" ht="15">
      <c r="A15323"/>
      <c r="B15323"/>
      <c r="C15323"/>
      <c r="D15323"/>
      <c r="E15323"/>
      <c r="F15323"/>
      <c r="G15323"/>
      <c r="H15323"/>
      <c r="I15323"/>
      <c r="J15323"/>
      <c r="K15323"/>
    </row>
    <row r="15324" spans="1:11" ht="15">
      <c r="A15324"/>
      <c r="B15324"/>
      <c r="C15324"/>
      <c r="D15324"/>
      <c r="E15324"/>
      <c r="F15324"/>
      <c r="G15324"/>
      <c r="H15324"/>
      <c r="I15324"/>
      <c r="J15324"/>
      <c r="K15324"/>
    </row>
    <row r="15325" spans="1:11" ht="15">
      <c r="A15325"/>
      <c r="B15325"/>
      <c r="C15325"/>
      <c r="D15325"/>
      <c r="E15325"/>
      <c r="F15325"/>
      <c r="G15325"/>
      <c r="H15325"/>
      <c r="I15325"/>
      <c r="J15325"/>
      <c r="K15325"/>
    </row>
    <row r="15326" spans="1:11" ht="15">
      <c r="A15326"/>
      <c r="B15326"/>
      <c r="C15326"/>
      <c r="D15326"/>
      <c r="E15326"/>
      <c r="F15326"/>
      <c r="G15326"/>
      <c r="H15326"/>
      <c r="I15326"/>
      <c r="J15326"/>
      <c r="K15326"/>
    </row>
    <row r="15327" spans="1:11" ht="15">
      <c r="A15327"/>
      <c r="B15327"/>
      <c r="C15327"/>
      <c r="D15327"/>
      <c r="E15327"/>
      <c r="F15327"/>
      <c r="G15327"/>
      <c r="H15327"/>
      <c r="I15327"/>
      <c r="J15327"/>
      <c r="K15327"/>
    </row>
    <row r="15328" spans="1:11" ht="15">
      <c r="A15328"/>
      <c r="B15328"/>
      <c r="C15328"/>
      <c r="D15328"/>
      <c r="E15328"/>
      <c r="F15328"/>
      <c r="G15328"/>
      <c r="H15328"/>
      <c r="I15328"/>
      <c r="J15328"/>
      <c r="K15328"/>
    </row>
    <row r="15329" spans="1:11" ht="15">
      <c r="A15329"/>
      <c r="B15329"/>
      <c r="C15329"/>
      <c r="D15329"/>
      <c r="E15329"/>
      <c r="F15329"/>
      <c r="G15329"/>
      <c r="H15329"/>
      <c r="I15329"/>
      <c r="J15329"/>
      <c r="K15329"/>
    </row>
    <row r="15330" spans="1:11" ht="15">
      <c r="A15330"/>
      <c r="B15330"/>
      <c r="C15330"/>
      <c r="D15330"/>
      <c r="E15330"/>
      <c r="F15330"/>
      <c r="G15330"/>
      <c r="H15330"/>
      <c r="I15330"/>
      <c r="J15330"/>
      <c r="K15330"/>
    </row>
    <row r="15331" spans="1:11" ht="15">
      <c r="A15331"/>
      <c r="B15331"/>
      <c r="C15331"/>
      <c r="D15331"/>
      <c r="E15331"/>
      <c r="F15331"/>
      <c r="G15331"/>
      <c r="H15331"/>
      <c r="I15331"/>
      <c r="J15331"/>
      <c r="K15331"/>
    </row>
    <row r="15332" spans="1:11" ht="15">
      <c r="A15332"/>
      <c r="B15332"/>
      <c r="C15332"/>
      <c r="D15332"/>
      <c r="E15332"/>
      <c r="F15332"/>
      <c r="G15332"/>
      <c r="H15332"/>
      <c r="I15332"/>
      <c r="J15332"/>
      <c r="K15332"/>
    </row>
    <row r="15333" spans="1:11" ht="15">
      <c r="A15333"/>
      <c r="B15333"/>
      <c r="C15333"/>
      <c r="D15333"/>
      <c r="E15333"/>
      <c r="F15333"/>
      <c r="G15333"/>
      <c r="H15333"/>
      <c r="I15333"/>
      <c r="J15333"/>
      <c r="K15333"/>
    </row>
    <row r="15334" spans="1:11" ht="15">
      <c r="A15334"/>
      <c r="B15334"/>
      <c r="C15334"/>
      <c r="D15334"/>
      <c r="E15334"/>
      <c r="F15334"/>
      <c r="G15334"/>
      <c r="H15334"/>
      <c r="I15334"/>
      <c r="J15334"/>
      <c r="K15334"/>
    </row>
    <row r="15335" spans="1:11" ht="15">
      <c r="A15335"/>
      <c r="B15335"/>
      <c r="C15335"/>
      <c r="D15335"/>
      <c r="E15335"/>
      <c r="F15335"/>
      <c r="G15335"/>
      <c r="H15335"/>
      <c r="I15335"/>
      <c r="J15335"/>
      <c r="K15335"/>
    </row>
    <row r="15336" spans="1:11" ht="15">
      <c r="A15336"/>
      <c r="B15336"/>
      <c r="C15336"/>
      <c r="D15336"/>
      <c r="E15336"/>
      <c r="F15336"/>
      <c r="G15336"/>
      <c r="H15336"/>
      <c r="I15336"/>
      <c r="J15336"/>
      <c r="K15336"/>
    </row>
    <row r="15337" spans="1:11" ht="15">
      <c r="A15337"/>
      <c r="B15337"/>
      <c r="C15337"/>
      <c r="D15337"/>
      <c r="E15337"/>
      <c r="F15337"/>
      <c r="G15337"/>
      <c r="H15337"/>
      <c r="I15337"/>
      <c r="J15337"/>
      <c r="K15337"/>
    </row>
    <row r="15338" spans="1:11" ht="15">
      <c r="A15338"/>
      <c r="B15338"/>
      <c r="C15338"/>
      <c r="D15338"/>
      <c r="E15338"/>
      <c r="F15338"/>
      <c r="G15338"/>
      <c r="H15338"/>
      <c r="I15338"/>
      <c r="J15338"/>
      <c r="K15338"/>
    </row>
    <row r="15339" spans="1:11" ht="15">
      <c r="A15339"/>
      <c r="B15339"/>
      <c r="C15339"/>
      <c r="D15339"/>
      <c r="E15339"/>
      <c r="F15339"/>
      <c r="G15339"/>
      <c r="H15339"/>
      <c r="I15339"/>
      <c r="J15339"/>
      <c r="K15339"/>
    </row>
    <row r="15340" spans="1:11" ht="15">
      <c r="A15340"/>
      <c r="B15340"/>
      <c r="C15340"/>
      <c r="D15340"/>
      <c r="E15340"/>
      <c r="F15340"/>
      <c r="G15340"/>
      <c r="H15340"/>
      <c r="I15340"/>
      <c r="J15340"/>
      <c r="K15340"/>
    </row>
    <row r="15341" spans="1:11" ht="15">
      <c r="A15341"/>
      <c r="B15341"/>
      <c r="C15341"/>
      <c r="D15341"/>
      <c r="E15341"/>
      <c r="F15341"/>
      <c r="G15341"/>
      <c r="H15341"/>
      <c r="I15341"/>
      <c r="J15341"/>
      <c r="K15341"/>
    </row>
    <row r="15342" spans="1:11" ht="15">
      <c r="A15342"/>
      <c r="B15342"/>
      <c r="C15342"/>
      <c r="D15342"/>
      <c r="E15342"/>
      <c r="F15342"/>
      <c r="G15342"/>
      <c r="H15342"/>
      <c r="I15342"/>
      <c r="J15342"/>
      <c r="K15342"/>
    </row>
    <row r="15343" spans="1:11" ht="15">
      <c r="A15343"/>
      <c r="B15343"/>
      <c r="C15343"/>
      <c r="D15343"/>
      <c r="E15343"/>
      <c r="F15343"/>
      <c r="G15343"/>
      <c r="H15343"/>
      <c r="I15343"/>
      <c r="J15343"/>
      <c r="K15343"/>
    </row>
    <row r="15344" spans="1:11" ht="15">
      <c r="A15344"/>
      <c r="B15344"/>
      <c r="C15344"/>
      <c r="D15344"/>
      <c r="E15344"/>
      <c r="F15344"/>
      <c r="G15344"/>
      <c r="H15344"/>
      <c r="I15344"/>
      <c r="J15344"/>
      <c r="K15344"/>
    </row>
    <row r="15345" spans="1:11" ht="15">
      <c r="A15345"/>
      <c r="B15345"/>
      <c r="C15345"/>
      <c r="D15345"/>
      <c r="E15345"/>
      <c r="F15345"/>
      <c r="G15345"/>
      <c r="H15345"/>
      <c r="I15345"/>
      <c r="J15345"/>
      <c r="K15345"/>
    </row>
    <row r="15346" spans="1:11" ht="15">
      <c r="A15346"/>
      <c r="B15346"/>
      <c r="C15346"/>
      <c r="D15346"/>
      <c r="E15346"/>
      <c r="F15346"/>
      <c r="G15346"/>
      <c r="H15346"/>
      <c r="I15346"/>
      <c r="J15346"/>
      <c r="K15346"/>
    </row>
    <row r="15347" spans="1:11" ht="15">
      <c r="A15347"/>
      <c r="B15347"/>
      <c r="C15347"/>
      <c r="D15347"/>
      <c r="E15347"/>
      <c r="F15347"/>
      <c r="G15347"/>
      <c r="H15347"/>
      <c r="I15347"/>
      <c r="J15347"/>
      <c r="K15347"/>
    </row>
    <row r="15348" spans="1:11" ht="15">
      <c r="A15348"/>
      <c r="B15348"/>
      <c r="C15348"/>
      <c r="D15348"/>
      <c r="E15348"/>
      <c r="F15348"/>
      <c r="G15348"/>
      <c r="H15348"/>
      <c r="I15348"/>
      <c r="J15348"/>
      <c r="K15348"/>
    </row>
    <row r="15349" spans="1:11" ht="15">
      <c r="A15349"/>
      <c r="B15349"/>
      <c r="C15349"/>
      <c r="D15349"/>
      <c r="E15349"/>
      <c r="F15349"/>
      <c r="G15349"/>
      <c r="H15349"/>
      <c r="I15349"/>
      <c r="J15349"/>
      <c r="K15349"/>
    </row>
    <row r="15350" spans="1:11" ht="15">
      <c r="A15350"/>
      <c r="B15350"/>
      <c r="C15350"/>
      <c r="D15350"/>
      <c r="E15350"/>
      <c r="F15350"/>
      <c r="G15350"/>
      <c r="H15350"/>
      <c r="I15350"/>
      <c r="J15350"/>
      <c r="K15350"/>
    </row>
    <row r="15351" spans="1:11" ht="15">
      <c r="A15351"/>
      <c r="B15351"/>
      <c r="C15351"/>
      <c r="D15351"/>
      <c r="E15351"/>
      <c r="F15351"/>
      <c r="G15351"/>
      <c r="H15351"/>
      <c r="I15351"/>
      <c r="J15351"/>
      <c r="K15351"/>
    </row>
    <row r="15352" spans="1:11" ht="15">
      <c r="A15352"/>
      <c r="B15352"/>
      <c r="C15352"/>
      <c r="D15352"/>
      <c r="E15352"/>
      <c r="F15352"/>
      <c r="G15352"/>
      <c r="H15352"/>
      <c r="I15352"/>
      <c r="J15352"/>
      <c r="K15352"/>
    </row>
    <row r="15353" spans="1:11" ht="15">
      <c r="A15353"/>
      <c r="B15353"/>
      <c r="C15353"/>
      <c r="D15353"/>
      <c r="E15353"/>
      <c r="F15353"/>
      <c r="G15353"/>
      <c r="H15353"/>
      <c r="I15353"/>
      <c r="J15353"/>
      <c r="K15353"/>
    </row>
    <row r="15354" spans="1:11" ht="15">
      <c r="A15354"/>
      <c r="B15354"/>
      <c r="C15354"/>
      <c r="D15354"/>
      <c r="E15354"/>
      <c r="F15354"/>
      <c r="G15354"/>
      <c r="H15354"/>
      <c r="I15354"/>
      <c r="J15354"/>
      <c r="K15354"/>
    </row>
    <row r="15355" spans="1:11" ht="15">
      <c r="A15355"/>
      <c r="B15355"/>
      <c r="C15355"/>
      <c r="D15355"/>
      <c r="E15355"/>
      <c r="F15355"/>
      <c r="G15355"/>
      <c r="H15355"/>
      <c r="I15355"/>
      <c r="J15355"/>
      <c r="K15355"/>
    </row>
    <row r="15356" spans="1:11" ht="15">
      <c r="A15356"/>
      <c r="B15356"/>
      <c r="C15356"/>
      <c r="D15356"/>
      <c r="E15356"/>
      <c r="F15356"/>
      <c r="G15356"/>
      <c r="H15356"/>
      <c r="I15356"/>
      <c r="J15356"/>
      <c r="K15356"/>
    </row>
    <row r="15357" spans="1:11" ht="15">
      <c r="A15357"/>
      <c r="B15357"/>
      <c r="C15357"/>
      <c r="D15357"/>
      <c r="E15357"/>
      <c r="F15357"/>
      <c r="G15357"/>
      <c r="H15357"/>
      <c r="I15357"/>
      <c r="J15357"/>
      <c r="K15357"/>
    </row>
    <row r="15358" spans="1:11" ht="15">
      <c r="A15358"/>
      <c r="B15358"/>
      <c r="C15358"/>
      <c r="D15358"/>
      <c r="E15358"/>
      <c r="F15358"/>
      <c r="G15358"/>
      <c r="H15358"/>
      <c r="I15358"/>
      <c r="J15358"/>
      <c r="K15358"/>
    </row>
    <row r="15359" spans="1:11" ht="15">
      <c r="A15359"/>
      <c r="B15359"/>
      <c r="C15359"/>
      <c r="D15359"/>
      <c r="E15359"/>
      <c r="F15359"/>
      <c r="G15359"/>
      <c r="H15359"/>
      <c r="I15359"/>
      <c r="J15359"/>
      <c r="K15359"/>
    </row>
    <row r="15360" spans="1:11" ht="15">
      <c r="A15360"/>
      <c r="B15360"/>
      <c r="C15360"/>
      <c r="D15360"/>
      <c r="E15360"/>
      <c r="F15360"/>
      <c r="G15360"/>
      <c r="H15360"/>
      <c r="I15360"/>
      <c r="J15360"/>
      <c r="K15360"/>
    </row>
    <row r="15361" spans="1:11" ht="15">
      <c r="A15361"/>
      <c r="B15361"/>
      <c r="C15361"/>
      <c r="D15361"/>
      <c r="E15361"/>
      <c r="F15361"/>
      <c r="G15361"/>
      <c r="H15361"/>
      <c r="I15361"/>
      <c r="J15361"/>
      <c r="K15361"/>
    </row>
    <row r="15362" spans="1:11" ht="15">
      <c r="A15362"/>
      <c r="B15362"/>
      <c r="C15362"/>
      <c r="D15362"/>
      <c r="E15362"/>
      <c r="F15362"/>
      <c r="G15362"/>
      <c r="H15362"/>
      <c r="I15362"/>
      <c r="J15362"/>
      <c r="K15362"/>
    </row>
    <row r="15363" spans="1:11" ht="15">
      <c r="A15363"/>
      <c r="B15363"/>
      <c r="C15363"/>
      <c r="D15363"/>
      <c r="E15363"/>
      <c r="F15363"/>
      <c r="G15363"/>
      <c r="H15363"/>
      <c r="I15363"/>
      <c r="J15363"/>
      <c r="K15363"/>
    </row>
    <row r="15364" spans="1:11" ht="15">
      <c r="A15364"/>
      <c r="B15364"/>
      <c r="C15364"/>
      <c r="D15364"/>
      <c r="E15364"/>
      <c r="F15364"/>
      <c r="G15364"/>
      <c r="H15364"/>
      <c r="I15364"/>
      <c r="J15364"/>
      <c r="K15364"/>
    </row>
    <row r="15365" spans="1:11" ht="15">
      <c r="A15365"/>
      <c r="B15365"/>
      <c r="C15365"/>
      <c r="D15365"/>
      <c r="E15365"/>
      <c r="F15365"/>
      <c r="G15365"/>
      <c r="H15365"/>
      <c r="I15365"/>
      <c r="J15365"/>
      <c r="K15365"/>
    </row>
    <row r="15366" spans="1:11" ht="15">
      <c r="A15366"/>
      <c r="B15366"/>
      <c r="C15366"/>
      <c r="D15366"/>
      <c r="E15366"/>
      <c r="F15366"/>
      <c r="G15366"/>
      <c r="H15366"/>
      <c r="I15366"/>
      <c r="J15366"/>
      <c r="K15366"/>
    </row>
    <row r="15367" spans="1:11" ht="15">
      <c r="A15367"/>
      <c r="B15367"/>
      <c r="C15367"/>
      <c r="D15367"/>
      <c r="E15367"/>
      <c r="F15367"/>
      <c r="G15367"/>
      <c r="H15367"/>
      <c r="I15367"/>
      <c r="J15367"/>
      <c r="K15367"/>
    </row>
    <row r="15368" spans="1:11" ht="15">
      <c r="A15368"/>
      <c r="B15368"/>
      <c r="C15368"/>
      <c r="D15368"/>
      <c r="E15368"/>
      <c r="F15368"/>
      <c r="G15368"/>
      <c r="H15368"/>
      <c r="I15368"/>
      <c r="J15368"/>
      <c r="K15368"/>
    </row>
    <row r="15369" spans="1:11" ht="15">
      <c r="A15369"/>
      <c r="B15369"/>
      <c r="C15369"/>
      <c r="D15369"/>
      <c r="E15369"/>
      <c r="F15369"/>
      <c r="G15369"/>
      <c r="H15369"/>
      <c r="I15369"/>
      <c r="J15369"/>
      <c r="K15369"/>
    </row>
    <row r="15370" spans="1:11" ht="15">
      <c r="A15370"/>
      <c r="B15370"/>
      <c r="C15370"/>
      <c r="D15370"/>
      <c r="E15370"/>
      <c r="F15370"/>
      <c r="G15370"/>
      <c r="H15370"/>
      <c r="I15370"/>
      <c r="J15370"/>
      <c r="K15370"/>
    </row>
    <row r="15371" spans="1:11" ht="15">
      <c r="A15371"/>
      <c r="B15371"/>
      <c r="C15371"/>
      <c r="D15371"/>
      <c r="E15371"/>
      <c r="F15371"/>
      <c r="G15371"/>
      <c r="H15371"/>
      <c r="I15371"/>
      <c r="J15371"/>
      <c r="K15371"/>
    </row>
    <row r="15372" spans="1:11" ht="15">
      <c r="A15372"/>
      <c r="B15372"/>
      <c r="C15372"/>
      <c r="D15372"/>
      <c r="E15372"/>
      <c r="F15372"/>
      <c r="G15372"/>
      <c r="H15372"/>
      <c r="I15372"/>
      <c r="J15372"/>
      <c r="K15372"/>
    </row>
    <row r="15373" spans="1:11" ht="15">
      <c r="A15373"/>
      <c r="B15373"/>
      <c r="C15373"/>
      <c r="D15373"/>
      <c r="E15373"/>
      <c r="F15373"/>
      <c r="G15373"/>
      <c r="H15373"/>
      <c r="I15373"/>
      <c r="J15373"/>
      <c r="K15373"/>
    </row>
    <row r="15374" spans="1:11" ht="15">
      <c r="A15374"/>
      <c r="B15374"/>
      <c r="C15374"/>
      <c r="D15374"/>
      <c r="E15374"/>
      <c r="F15374"/>
      <c r="G15374"/>
      <c r="H15374"/>
      <c r="I15374"/>
      <c r="J15374"/>
      <c r="K15374"/>
    </row>
    <row r="15375" spans="1:11" ht="15">
      <c r="A15375"/>
      <c r="B15375"/>
      <c r="C15375"/>
      <c r="D15375"/>
      <c r="E15375"/>
      <c r="F15375"/>
      <c r="G15375"/>
      <c r="H15375"/>
      <c r="I15375"/>
      <c r="J15375"/>
      <c r="K15375"/>
    </row>
    <row r="15376" spans="1:11" ht="15">
      <c r="A15376"/>
      <c r="B15376"/>
      <c r="C15376"/>
      <c r="D15376"/>
      <c r="E15376"/>
      <c r="F15376"/>
      <c r="G15376"/>
      <c r="H15376"/>
      <c r="I15376"/>
      <c r="J15376"/>
      <c r="K15376"/>
    </row>
    <row r="15377" spans="1:11" ht="15">
      <c r="A15377"/>
      <c r="B15377"/>
      <c r="C15377"/>
      <c r="D15377"/>
      <c r="E15377"/>
      <c r="F15377"/>
      <c r="G15377"/>
      <c r="H15377"/>
      <c r="I15377"/>
      <c r="J15377"/>
      <c r="K15377"/>
    </row>
    <row r="15378" spans="1:11" ht="15">
      <c r="A15378"/>
      <c r="B15378"/>
      <c r="C15378"/>
      <c r="D15378"/>
      <c r="E15378"/>
      <c r="F15378"/>
      <c r="G15378"/>
      <c r="H15378"/>
      <c r="I15378"/>
      <c r="J15378"/>
      <c r="K15378"/>
    </row>
    <row r="15379" spans="1:11" ht="15">
      <c r="A15379"/>
      <c r="B15379"/>
      <c r="C15379"/>
      <c r="D15379"/>
      <c r="E15379"/>
      <c r="F15379"/>
      <c r="G15379"/>
      <c r="H15379"/>
      <c r="I15379"/>
      <c r="J15379"/>
      <c r="K15379"/>
    </row>
    <row r="15380" spans="1:11" ht="15">
      <c r="A15380"/>
      <c r="B15380"/>
      <c r="C15380"/>
      <c r="D15380"/>
      <c r="E15380"/>
      <c r="F15380"/>
      <c r="G15380"/>
      <c r="H15380"/>
      <c r="I15380"/>
      <c r="J15380"/>
      <c r="K15380"/>
    </row>
    <row r="15381" spans="1:11" ht="15">
      <c r="A15381"/>
      <c r="B15381"/>
      <c r="C15381"/>
      <c r="D15381"/>
      <c r="E15381"/>
      <c r="F15381"/>
      <c r="G15381"/>
      <c r="H15381"/>
      <c r="I15381"/>
      <c r="J15381"/>
      <c r="K15381"/>
    </row>
    <row r="15382" spans="1:11" ht="15">
      <c r="A15382"/>
      <c r="B15382"/>
      <c r="C15382"/>
      <c r="D15382"/>
      <c r="E15382"/>
      <c r="F15382"/>
      <c r="G15382"/>
      <c r="H15382"/>
      <c r="I15382"/>
      <c r="J15382"/>
      <c r="K15382"/>
    </row>
    <row r="15383" spans="1:11" ht="15">
      <c r="A15383"/>
      <c r="B15383"/>
      <c r="C15383"/>
      <c r="D15383"/>
      <c r="E15383"/>
      <c r="F15383"/>
      <c r="G15383"/>
      <c r="H15383"/>
      <c r="I15383"/>
      <c r="J15383"/>
      <c r="K15383"/>
    </row>
    <row r="15384" spans="1:11" ht="15">
      <c r="A15384"/>
      <c r="B15384"/>
      <c r="C15384"/>
      <c r="D15384"/>
      <c r="E15384"/>
      <c r="F15384"/>
      <c r="G15384"/>
      <c r="H15384"/>
      <c r="I15384"/>
      <c r="J15384"/>
      <c r="K15384"/>
    </row>
    <row r="15385" spans="1:11" ht="15">
      <c r="A15385"/>
      <c r="B15385"/>
      <c r="C15385"/>
      <c r="D15385"/>
      <c r="E15385"/>
      <c r="F15385"/>
      <c r="G15385"/>
      <c r="H15385"/>
      <c r="I15385"/>
      <c r="J15385"/>
      <c r="K15385"/>
    </row>
    <row r="15386" spans="1:11" ht="15">
      <c r="A15386"/>
      <c r="B15386"/>
      <c r="C15386"/>
      <c r="D15386"/>
      <c r="E15386"/>
      <c r="F15386"/>
      <c r="G15386"/>
      <c r="H15386"/>
      <c r="I15386"/>
      <c r="J15386"/>
      <c r="K15386"/>
    </row>
    <row r="15387" spans="1:11" ht="15">
      <c r="A15387"/>
      <c r="B15387"/>
      <c r="C15387"/>
      <c r="D15387"/>
      <c r="E15387"/>
      <c r="F15387"/>
      <c r="G15387"/>
      <c r="H15387"/>
      <c r="I15387"/>
      <c r="J15387"/>
      <c r="K15387"/>
    </row>
    <row r="15388" spans="1:11" ht="15">
      <c r="A15388"/>
      <c r="B15388"/>
      <c r="C15388"/>
      <c r="D15388"/>
      <c r="E15388"/>
      <c r="F15388"/>
      <c r="G15388"/>
      <c r="H15388"/>
      <c r="I15388"/>
      <c r="J15388"/>
      <c r="K15388"/>
    </row>
    <row r="15389" spans="1:11" ht="15">
      <c r="A15389"/>
      <c r="B15389"/>
      <c r="C15389"/>
      <c r="D15389"/>
      <c r="E15389"/>
      <c r="F15389"/>
      <c r="G15389"/>
      <c r="H15389"/>
      <c r="I15389"/>
      <c r="J15389"/>
      <c r="K15389"/>
    </row>
    <row r="15390" spans="1:11" ht="15">
      <c r="A15390"/>
      <c r="B15390"/>
      <c r="C15390"/>
      <c r="D15390"/>
      <c r="E15390"/>
      <c r="F15390"/>
      <c r="G15390"/>
      <c r="H15390"/>
      <c r="I15390"/>
      <c r="J15390"/>
      <c r="K15390"/>
    </row>
    <row r="15391" spans="1:11" ht="15">
      <c r="A15391"/>
      <c r="B15391"/>
      <c r="C15391"/>
      <c r="D15391"/>
      <c r="E15391"/>
      <c r="F15391"/>
      <c r="G15391"/>
      <c r="H15391"/>
      <c r="I15391"/>
      <c r="J15391"/>
      <c r="K15391"/>
    </row>
    <row r="15392" spans="1:11" ht="15">
      <c r="A15392"/>
      <c r="B15392"/>
      <c r="C15392"/>
      <c r="D15392"/>
      <c r="E15392"/>
      <c r="F15392"/>
      <c r="G15392"/>
      <c r="H15392"/>
      <c r="I15392"/>
      <c r="J15392"/>
      <c r="K15392"/>
    </row>
    <row r="15393" spans="1:11" ht="15">
      <c r="A15393"/>
      <c r="B15393"/>
      <c r="C15393"/>
      <c r="D15393"/>
      <c r="E15393"/>
      <c r="F15393"/>
      <c r="G15393"/>
      <c r="H15393"/>
      <c r="I15393"/>
      <c r="J15393"/>
      <c r="K15393"/>
    </row>
    <row r="15394" spans="1:11" ht="15">
      <c r="A15394"/>
      <c r="B15394"/>
      <c r="C15394"/>
      <c r="D15394"/>
      <c r="E15394"/>
      <c r="F15394"/>
      <c r="G15394"/>
      <c r="H15394"/>
      <c r="I15394"/>
      <c r="J15394"/>
      <c r="K15394"/>
    </row>
    <row r="15395" spans="1:11" ht="15">
      <c r="A15395"/>
      <c r="B15395"/>
      <c r="C15395"/>
      <c r="D15395"/>
      <c r="E15395"/>
      <c r="F15395"/>
      <c r="G15395"/>
      <c r="H15395"/>
      <c r="I15395"/>
      <c r="J15395"/>
      <c r="K15395"/>
    </row>
    <row r="15396" spans="1:11" ht="15">
      <c r="A15396"/>
      <c r="B15396"/>
      <c r="C15396"/>
      <c r="D15396"/>
      <c r="E15396"/>
      <c r="F15396"/>
      <c r="G15396"/>
      <c r="H15396"/>
      <c r="I15396"/>
      <c r="J15396"/>
      <c r="K15396"/>
    </row>
    <row r="15397" spans="1:11" ht="15">
      <c r="A15397"/>
      <c r="B15397"/>
      <c r="C15397"/>
      <c r="D15397"/>
      <c r="E15397"/>
      <c r="F15397"/>
      <c r="G15397"/>
      <c r="H15397"/>
      <c r="I15397"/>
      <c r="J15397"/>
      <c r="K15397"/>
    </row>
    <row r="15398" spans="1:11" ht="15">
      <c r="A15398"/>
      <c r="B15398"/>
      <c r="C15398"/>
      <c r="D15398"/>
      <c r="E15398"/>
      <c r="F15398"/>
      <c r="G15398"/>
      <c r="H15398"/>
      <c r="I15398"/>
      <c r="J15398"/>
      <c r="K15398"/>
    </row>
    <row r="15399" spans="1:11" ht="15">
      <c r="A15399"/>
      <c r="B15399"/>
      <c r="C15399"/>
      <c r="D15399"/>
      <c r="E15399"/>
      <c r="F15399"/>
      <c r="G15399"/>
      <c r="H15399"/>
      <c r="I15399"/>
      <c r="J15399"/>
      <c r="K15399"/>
    </row>
    <row r="15400" spans="1:11" ht="15">
      <c r="A15400"/>
      <c r="B15400"/>
      <c r="C15400"/>
      <c r="D15400"/>
      <c r="E15400"/>
      <c r="F15400"/>
      <c r="G15400"/>
      <c r="H15400"/>
      <c r="I15400"/>
      <c r="J15400"/>
      <c r="K15400"/>
    </row>
    <row r="15401" spans="1:11" ht="15">
      <c r="A15401"/>
      <c r="B15401"/>
      <c r="C15401"/>
      <c r="D15401"/>
      <c r="E15401"/>
      <c r="F15401"/>
      <c r="G15401"/>
      <c r="H15401"/>
      <c r="I15401"/>
      <c r="J15401"/>
      <c r="K15401"/>
    </row>
    <row r="15402" spans="1:11" ht="15">
      <c r="A15402"/>
      <c r="B15402"/>
      <c r="C15402"/>
      <c r="D15402"/>
      <c r="E15402"/>
      <c r="F15402"/>
      <c r="G15402"/>
      <c r="H15402"/>
      <c r="I15402"/>
      <c r="J15402"/>
      <c r="K15402"/>
    </row>
    <row r="15403" spans="1:11" ht="15">
      <c r="A15403"/>
      <c r="B15403"/>
      <c r="C15403"/>
      <c r="D15403"/>
      <c r="E15403"/>
      <c r="F15403"/>
      <c r="G15403"/>
      <c r="H15403"/>
      <c r="I15403"/>
      <c r="J15403"/>
      <c r="K15403"/>
    </row>
    <row r="15404" spans="1:11" ht="15">
      <c r="A15404"/>
      <c r="B15404"/>
      <c r="C15404"/>
      <c r="D15404"/>
      <c r="E15404"/>
      <c r="F15404"/>
      <c r="G15404"/>
      <c r="H15404"/>
      <c r="I15404"/>
      <c r="J15404"/>
      <c r="K15404"/>
    </row>
    <row r="15405" spans="1:11" ht="15">
      <c r="A15405"/>
      <c r="B15405"/>
      <c r="C15405"/>
      <c r="D15405"/>
      <c r="E15405"/>
      <c r="F15405"/>
      <c r="G15405"/>
      <c r="H15405"/>
      <c r="I15405"/>
      <c r="J15405"/>
      <c r="K15405"/>
    </row>
    <row r="15406" spans="1:11" ht="15">
      <c r="A15406"/>
      <c r="B15406"/>
      <c r="C15406"/>
      <c r="D15406"/>
      <c r="E15406"/>
      <c r="F15406"/>
      <c r="G15406"/>
      <c r="H15406"/>
      <c r="I15406"/>
      <c r="J15406"/>
      <c r="K15406"/>
    </row>
    <row r="15407" spans="1:11" ht="15">
      <c r="A15407"/>
      <c r="B15407"/>
      <c r="C15407"/>
      <c r="D15407"/>
      <c r="E15407"/>
      <c r="F15407"/>
      <c r="G15407"/>
      <c r="H15407"/>
      <c r="I15407"/>
      <c r="J15407"/>
      <c r="K15407"/>
    </row>
    <row r="15408" spans="1:11" ht="15">
      <c r="A15408"/>
      <c r="B15408"/>
      <c r="C15408"/>
      <c r="D15408"/>
      <c r="E15408"/>
      <c r="F15408"/>
      <c r="G15408"/>
      <c r="H15408"/>
      <c r="I15408"/>
      <c r="J15408"/>
      <c r="K15408"/>
    </row>
    <row r="15409" spans="1:11" ht="15">
      <c r="A15409"/>
      <c r="B15409"/>
      <c r="C15409"/>
      <c r="D15409"/>
      <c r="E15409"/>
      <c r="F15409"/>
      <c r="G15409"/>
      <c r="H15409"/>
      <c r="I15409"/>
      <c r="J15409"/>
      <c r="K15409"/>
    </row>
    <row r="15410" spans="1:11" ht="15">
      <c r="A15410"/>
      <c r="B15410"/>
      <c r="C15410"/>
      <c r="D15410"/>
      <c r="E15410"/>
      <c r="F15410"/>
      <c r="G15410"/>
      <c r="H15410"/>
      <c r="I15410"/>
      <c r="J15410"/>
      <c r="K15410"/>
    </row>
    <row r="15411" spans="1:11" ht="15">
      <c r="A15411"/>
      <c r="B15411"/>
      <c r="C15411"/>
      <c r="D15411"/>
      <c r="E15411"/>
      <c r="F15411"/>
      <c r="G15411"/>
      <c r="H15411"/>
      <c r="I15411"/>
      <c r="J15411"/>
      <c r="K15411"/>
    </row>
    <row r="15412" spans="1:11" ht="15">
      <c r="A15412"/>
      <c r="B15412"/>
      <c r="C15412"/>
      <c r="D15412"/>
      <c r="E15412"/>
      <c r="F15412"/>
      <c r="G15412"/>
      <c r="H15412"/>
      <c r="I15412"/>
      <c r="J15412"/>
      <c r="K15412"/>
    </row>
    <row r="15413" spans="1:11" ht="15">
      <c r="A15413"/>
      <c r="B15413"/>
      <c r="C15413"/>
      <c r="D15413"/>
      <c r="E15413"/>
      <c r="F15413"/>
      <c r="G15413"/>
      <c r="H15413"/>
      <c r="I15413"/>
      <c r="J15413"/>
      <c r="K15413"/>
    </row>
    <row r="15414" spans="1:11" ht="15">
      <c r="A15414"/>
      <c r="B15414"/>
      <c r="C15414"/>
      <c r="D15414"/>
      <c r="E15414"/>
      <c r="F15414"/>
      <c r="G15414"/>
      <c r="H15414"/>
      <c r="I15414"/>
      <c r="J15414"/>
      <c r="K15414"/>
    </row>
    <row r="15415" spans="1:11" ht="15">
      <c r="A15415"/>
      <c r="B15415"/>
      <c r="C15415"/>
      <c r="D15415"/>
      <c r="E15415"/>
      <c r="F15415"/>
      <c r="G15415"/>
      <c r="H15415"/>
      <c r="I15415"/>
      <c r="J15415"/>
      <c r="K15415"/>
    </row>
    <row r="15416" spans="1:11" ht="15">
      <c r="A15416"/>
      <c r="B15416"/>
      <c r="C15416"/>
      <c r="D15416"/>
      <c r="E15416"/>
      <c r="F15416"/>
      <c r="G15416"/>
      <c r="H15416"/>
      <c r="I15416"/>
      <c r="J15416"/>
      <c r="K15416"/>
    </row>
    <row r="15417" spans="1:11" ht="15">
      <c r="A15417"/>
      <c r="B15417"/>
      <c r="C15417"/>
      <c r="D15417"/>
      <c r="E15417"/>
      <c r="F15417"/>
      <c r="G15417"/>
      <c r="H15417"/>
      <c r="I15417"/>
      <c r="J15417"/>
      <c r="K15417"/>
    </row>
    <row r="15418" spans="1:11" ht="15">
      <c r="A15418"/>
      <c r="B15418"/>
      <c r="C15418"/>
      <c r="D15418"/>
      <c r="E15418"/>
      <c r="F15418"/>
      <c r="G15418"/>
      <c r="H15418"/>
      <c r="I15418"/>
      <c r="J15418"/>
      <c r="K15418"/>
    </row>
    <row r="15419" spans="1:11" ht="15">
      <c r="A15419"/>
      <c r="B15419"/>
      <c r="C15419"/>
      <c r="D15419"/>
      <c r="E15419"/>
      <c r="F15419"/>
      <c r="G15419"/>
      <c r="H15419"/>
      <c r="I15419"/>
      <c r="J15419"/>
      <c r="K15419"/>
    </row>
    <row r="15420" spans="1:11" ht="15">
      <c r="A15420"/>
      <c r="B15420"/>
      <c r="C15420"/>
      <c r="D15420"/>
      <c r="E15420"/>
      <c r="F15420"/>
      <c r="G15420"/>
      <c r="H15420"/>
      <c r="I15420"/>
      <c r="J15420"/>
      <c r="K15420"/>
    </row>
    <row r="15421" spans="1:11" ht="15">
      <c r="A15421"/>
      <c r="B15421"/>
      <c r="C15421"/>
      <c r="D15421"/>
      <c r="E15421"/>
      <c r="F15421"/>
      <c r="G15421"/>
      <c r="H15421"/>
      <c r="I15421"/>
      <c r="J15421"/>
      <c r="K15421"/>
    </row>
    <row r="15422" spans="1:11" ht="15">
      <c r="A15422"/>
      <c r="B15422"/>
      <c r="C15422"/>
      <c r="D15422"/>
      <c r="E15422"/>
      <c r="F15422"/>
      <c r="G15422"/>
      <c r="H15422"/>
      <c r="I15422"/>
      <c r="J15422"/>
      <c r="K15422"/>
    </row>
    <row r="15423" spans="1:11" ht="15">
      <c r="A15423"/>
      <c r="B15423"/>
      <c r="C15423"/>
      <c r="D15423"/>
      <c r="E15423"/>
      <c r="F15423"/>
      <c r="G15423"/>
      <c r="H15423"/>
      <c r="I15423"/>
      <c r="J15423"/>
      <c r="K15423"/>
    </row>
    <row r="15424" spans="1:11" ht="15">
      <c r="A15424"/>
      <c r="B15424"/>
      <c r="C15424"/>
      <c r="D15424"/>
      <c r="E15424"/>
      <c r="F15424"/>
      <c r="G15424"/>
      <c r="H15424"/>
      <c r="I15424"/>
      <c r="J15424"/>
      <c r="K15424"/>
    </row>
    <row r="15425" spans="1:11" ht="15">
      <c r="A15425"/>
      <c r="B15425"/>
      <c r="C15425"/>
      <c r="D15425"/>
      <c r="E15425"/>
      <c r="F15425"/>
      <c r="G15425"/>
      <c r="H15425"/>
      <c r="I15425"/>
      <c r="J15425"/>
      <c r="K15425"/>
    </row>
    <row r="15426" spans="1:11" ht="15">
      <c r="A15426"/>
      <c r="B15426"/>
      <c r="C15426"/>
      <c r="D15426"/>
      <c r="E15426"/>
      <c r="F15426"/>
      <c r="G15426"/>
      <c r="H15426"/>
      <c r="I15426"/>
      <c r="J15426"/>
      <c r="K15426"/>
    </row>
    <row r="15427" spans="1:11" ht="15">
      <c r="A15427"/>
      <c r="B15427"/>
      <c r="C15427"/>
      <c r="D15427"/>
      <c r="E15427"/>
      <c r="F15427"/>
      <c r="G15427"/>
      <c r="H15427"/>
      <c r="I15427"/>
      <c r="J15427"/>
      <c r="K15427"/>
    </row>
    <row r="15428" spans="1:11" ht="15">
      <c r="A15428"/>
      <c r="B15428"/>
      <c r="C15428"/>
      <c r="D15428"/>
      <c r="E15428"/>
      <c r="F15428"/>
      <c r="G15428"/>
      <c r="H15428"/>
      <c r="I15428"/>
      <c r="J15428"/>
      <c r="K15428"/>
    </row>
    <row r="15429" spans="1:11" ht="15">
      <c r="A15429"/>
      <c r="B15429"/>
      <c r="C15429"/>
      <c r="D15429"/>
      <c r="E15429"/>
      <c r="F15429"/>
      <c r="G15429"/>
      <c r="H15429"/>
      <c r="I15429"/>
      <c r="J15429"/>
      <c r="K15429"/>
    </row>
    <row r="15430" spans="1:11" ht="15">
      <c r="A15430"/>
      <c r="B15430"/>
      <c r="C15430"/>
      <c r="D15430"/>
      <c r="E15430"/>
      <c r="F15430"/>
      <c r="G15430"/>
      <c r="H15430"/>
      <c r="I15430"/>
      <c r="J15430"/>
      <c r="K15430"/>
    </row>
    <row r="15431" spans="1:11" ht="15">
      <c r="A15431"/>
      <c r="B15431"/>
      <c r="C15431"/>
      <c r="D15431"/>
      <c r="E15431"/>
      <c r="F15431"/>
      <c r="G15431"/>
      <c r="H15431"/>
      <c r="I15431"/>
      <c r="J15431"/>
      <c r="K15431"/>
    </row>
    <row r="15432" spans="1:11" ht="15">
      <c r="A15432"/>
      <c r="B15432"/>
      <c r="C15432"/>
      <c r="D15432"/>
      <c r="E15432"/>
      <c r="F15432"/>
      <c r="G15432"/>
      <c r="H15432"/>
      <c r="I15432"/>
      <c r="J15432"/>
      <c r="K15432"/>
    </row>
    <row r="15433" spans="1:11" ht="15">
      <c r="A15433"/>
      <c r="B15433"/>
      <c r="C15433"/>
      <c r="D15433"/>
      <c r="E15433"/>
      <c r="F15433"/>
      <c r="G15433"/>
      <c r="H15433"/>
      <c r="I15433"/>
      <c r="J15433"/>
      <c r="K15433"/>
    </row>
    <row r="15434" spans="1:11" ht="15">
      <c r="A15434"/>
      <c r="B15434"/>
      <c r="C15434"/>
      <c r="D15434"/>
      <c r="E15434"/>
      <c r="F15434"/>
      <c r="G15434"/>
      <c r="H15434"/>
      <c r="I15434"/>
      <c r="J15434"/>
      <c r="K15434"/>
    </row>
    <row r="15435" spans="1:11" ht="15">
      <c r="A15435"/>
      <c r="B15435"/>
      <c r="C15435"/>
      <c r="D15435"/>
      <c r="E15435"/>
      <c r="F15435"/>
      <c r="G15435"/>
      <c r="H15435"/>
      <c r="I15435"/>
      <c r="J15435"/>
      <c r="K15435"/>
    </row>
    <row r="15436" spans="1:11" ht="15">
      <c r="A15436"/>
      <c r="B15436"/>
      <c r="C15436"/>
      <c r="D15436"/>
      <c r="E15436"/>
      <c r="F15436"/>
      <c r="G15436"/>
      <c r="H15436"/>
      <c r="I15436"/>
      <c r="J15436"/>
      <c r="K15436"/>
    </row>
    <row r="15437" spans="1:11" ht="15">
      <c r="A15437"/>
      <c r="B15437"/>
      <c r="C15437"/>
      <c r="D15437"/>
      <c r="E15437"/>
      <c r="F15437"/>
      <c r="G15437"/>
      <c r="H15437"/>
      <c r="I15437"/>
      <c r="J15437"/>
      <c r="K15437"/>
    </row>
    <row r="15438" spans="1:11" ht="15">
      <c r="A15438"/>
      <c r="B15438"/>
      <c r="C15438"/>
      <c r="D15438"/>
      <c r="E15438"/>
      <c r="F15438"/>
      <c r="G15438"/>
      <c r="H15438"/>
      <c r="I15438"/>
      <c r="J15438"/>
      <c r="K15438"/>
    </row>
    <row r="15439" spans="1:11" ht="15">
      <c r="A15439"/>
      <c r="B15439"/>
      <c r="C15439"/>
      <c r="D15439"/>
      <c r="E15439"/>
      <c r="F15439"/>
      <c r="G15439"/>
      <c r="H15439"/>
      <c r="I15439"/>
      <c r="J15439"/>
      <c r="K15439"/>
    </row>
    <row r="15440" spans="1:11" ht="15">
      <c r="A15440"/>
      <c r="B15440"/>
      <c r="C15440"/>
      <c r="D15440"/>
      <c r="E15440"/>
      <c r="F15440"/>
      <c r="G15440"/>
      <c r="H15440"/>
      <c r="I15440"/>
      <c r="J15440"/>
      <c r="K15440"/>
    </row>
    <row r="15441" spans="1:11" ht="15">
      <c r="A15441"/>
      <c r="B15441"/>
      <c r="C15441"/>
      <c r="D15441"/>
      <c r="E15441"/>
      <c r="F15441"/>
      <c r="G15441"/>
      <c r="H15441"/>
      <c r="I15441"/>
      <c r="J15441"/>
      <c r="K15441"/>
    </row>
    <row r="15442" spans="1:11" ht="15">
      <c r="A15442"/>
      <c r="B15442"/>
      <c r="C15442"/>
      <c r="D15442"/>
      <c r="E15442"/>
      <c r="F15442"/>
      <c r="G15442"/>
      <c r="H15442"/>
      <c r="I15442"/>
      <c r="J15442"/>
      <c r="K15442"/>
    </row>
    <row r="15443" spans="1:11" ht="15">
      <c r="A15443"/>
      <c r="B15443"/>
      <c r="C15443"/>
      <c r="D15443"/>
      <c r="E15443"/>
      <c r="F15443"/>
      <c r="G15443"/>
      <c r="H15443"/>
      <c r="I15443"/>
      <c r="J15443"/>
      <c r="K15443"/>
    </row>
    <row r="15444" spans="1:11" ht="15">
      <c r="A15444"/>
      <c r="B15444"/>
      <c r="C15444"/>
      <c r="D15444"/>
      <c r="E15444"/>
      <c r="F15444"/>
      <c r="G15444"/>
      <c r="H15444"/>
      <c r="I15444"/>
      <c r="J15444"/>
      <c r="K15444"/>
    </row>
    <row r="15445" spans="1:11" ht="15">
      <c r="A15445"/>
      <c r="B15445"/>
      <c r="C15445"/>
      <c r="D15445"/>
      <c r="E15445"/>
      <c r="F15445"/>
      <c r="G15445"/>
      <c r="H15445"/>
      <c r="I15445"/>
      <c r="J15445"/>
      <c r="K15445"/>
    </row>
    <row r="15446" spans="1:11" ht="15">
      <c r="A15446"/>
      <c r="B15446"/>
      <c r="C15446"/>
      <c r="D15446"/>
      <c r="E15446"/>
      <c r="F15446"/>
      <c r="G15446"/>
      <c r="H15446"/>
      <c r="I15446"/>
      <c r="J15446"/>
      <c r="K15446"/>
    </row>
    <row r="15447" spans="1:11" ht="15">
      <c r="A15447"/>
      <c r="B15447"/>
      <c r="C15447"/>
      <c r="D15447"/>
      <c r="E15447"/>
      <c r="F15447"/>
      <c r="G15447"/>
      <c r="H15447"/>
      <c r="I15447"/>
      <c r="J15447"/>
      <c r="K15447"/>
    </row>
    <row r="15448" spans="1:11" ht="15">
      <c r="A15448"/>
      <c r="B15448"/>
      <c r="C15448"/>
      <c r="D15448"/>
      <c r="E15448"/>
      <c r="F15448"/>
      <c r="G15448"/>
      <c r="H15448"/>
      <c r="I15448"/>
      <c r="J15448"/>
      <c r="K15448"/>
    </row>
    <row r="15449" spans="1:11" ht="15">
      <c r="A15449"/>
      <c r="B15449"/>
      <c r="C15449"/>
      <c r="D15449"/>
      <c r="E15449"/>
      <c r="F15449"/>
      <c r="G15449"/>
      <c r="H15449"/>
      <c r="I15449"/>
      <c r="J15449"/>
      <c r="K15449"/>
    </row>
    <row r="15450" spans="1:11" ht="15">
      <c r="A15450"/>
      <c r="B15450"/>
      <c r="C15450"/>
      <c r="D15450"/>
      <c r="E15450"/>
      <c r="F15450"/>
      <c r="G15450"/>
      <c r="H15450"/>
      <c r="I15450"/>
      <c r="J15450"/>
      <c r="K15450"/>
    </row>
    <row r="15451" spans="1:11" ht="15">
      <c r="A15451"/>
      <c r="B15451"/>
      <c r="C15451"/>
      <c r="D15451"/>
      <c r="E15451"/>
      <c r="F15451"/>
      <c r="G15451"/>
      <c r="H15451"/>
      <c r="I15451"/>
      <c r="J15451"/>
      <c r="K15451"/>
    </row>
    <row r="15452" spans="1:11" ht="15">
      <c r="A15452"/>
      <c r="B15452"/>
      <c r="C15452"/>
      <c r="D15452"/>
      <c r="E15452"/>
      <c r="F15452"/>
      <c r="G15452"/>
      <c r="H15452"/>
      <c r="I15452"/>
      <c r="J15452"/>
      <c r="K15452"/>
    </row>
    <row r="15453" spans="1:11" ht="15">
      <c r="A15453"/>
      <c r="B15453"/>
      <c r="C15453"/>
      <c r="D15453"/>
      <c r="E15453"/>
      <c r="F15453"/>
      <c r="G15453"/>
      <c r="H15453"/>
      <c r="I15453"/>
      <c r="J15453"/>
      <c r="K15453"/>
    </row>
    <row r="15454" spans="1:11" ht="15">
      <c r="A15454"/>
      <c r="B15454"/>
      <c r="C15454"/>
      <c r="D15454"/>
      <c r="E15454"/>
      <c r="F15454"/>
      <c r="G15454"/>
      <c r="H15454"/>
      <c r="I15454"/>
      <c r="J15454"/>
      <c r="K15454"/>
    </row>
    <row r="15455" spans="1:11" ht="15">
      <c r="A15455"/>
      <c r="B15455"/>
      <c r="C15455"/>
      <c r="D15455"/>
      <c r="E15455"/>
      <c r="F15455"/>
      <c r="G15455"/>
      <c r="H15455"/>
      <c r="I15455"/>
      <c r="J15455"/>
      <c r="K15455"/>
    </row>
    <row r="15456" spans="1:11" ht="15">
      <c r="A15456"/>
      <c r="B15456"/>
      <c r="C15456"/>
      <c r="D15456"/>
      <c r="E15456"/>
      <c r="F15456"/>
      <c r="G15456"/>
      <c r="H15456"/>
      <c r="I15456"/>
      <c r="J15456"/>
      <c r="K15456"/>
    </row>
    <row r="15457" spans="1:11" ht="15">
      <c r="A15457"/>
      <c r="B15457"/>
      <c r="C15457"/>
      <c r="D15457"/>
      <c r="E15457"/>
      <c r="F15457"/>
      <c r="G15457"/>
      <c r="H15457"/>
      <c r="I15457"/>
      <c r="J15457"/>
      <c r="K15457"/>
    </row>
    <row r="15458" spans="1:11" ht="15">
      <c r="A15458"/>
      <c r="B15458"/>
      <c r="C15458"/>
      <c r="D15458"/>
      <c r="E15458"/>
      <c r="F15458"/>
      <c r="G15458"/>
      <c r="H15458"/>
      <c r="I15458"/>
      <c r="J15458"/>
      <c r="K15458"/>
    </row>
    <row r="15459" spans="1:11" ht="15">
      <c r="A15459"/>
      <c r="B15459"/>
      <c r="C15459"/>
      <c r="D15459"/>
      <c r="E15459"/>
      <c r="F15459"/>
      <c r="G15459"/>
      <c r="H15459"/>
      <c r="I15459"/>
      <c r="J15459"/>
      <c r="K15459"/>
    </row>
    <row r="15460" spans="1:11" ht="15">
      <c r="A15460"/>
      <c r="B15460"/>
      <c r="C15460"/>
      <c r="D15460"/>
      <c r="E15460"/>
      <c r="F15460"/>
      <c r="G15460"/>
      <c r="H15460"/>
      <c r="I15460"/>
      <c r="J15460"/>
      <c r="K15460"/>
    </row>
    <row r="15461" spans="1:11" ht="15">
      <c r="A15461"/>
      <c r="B15461"/>
      <c r="C15461"/>
      <c r="D15461"/>
      <c r="E15461"/>
      <c r="F15461"/>
      <c r="G15461"/>
      <c r="H15461"/>
      <c r="I15461"/>
      <c r="J15461"/>
      <c r="K15461"/>
    </row>
    <row r="15462" spans="1:11" ht="15">
      <c r="A15462"/>
      <c r="B15462"/>
      <c r="C15462"/>
      <c r="D15462"/>
      <c r="E15462"/>
      <c r="F15462"/>
      <c r="G15462"/>
      <c r="H15462"/>
      <c r="I15462"/>
      <c r="J15462"/>
      <c r="K15462"/>
    </row>
    <row r="15463" spans="1:11" ht="15">
      <c r="A15463"/>
      <c r="B15463"/>
      <c r="C15463"/>
      <c r="D15463"/>
      <c r="E15463"/>
      <c r="F15463"/>
      <c r="G15463"/>
      <c r="H15463"/>
      <c r="I15463"/>
      <c r="J15463"/>
      <c r="K15463"/>
    </row>
    <row r="15464" spans="1:11" ht="15">
      <c r="A15464"/>
      <c r="B15464"/>
      <c r="C15464"/>
      <c r="D15464"/>
      <c r="E15464"/>
      <c r="F15464"/>
      <c r="G15464"/>
      <c r="H15464"/>
      <c r="I15464"/>
      <c r="J15464"/>
      <c r="K15464"/>
    </row>
    <row r="15465" spans="1:11" ht="15">
      <c r="A15465"/>
      <c r="B15465"/>
      <c r="C15465"/>
      <c r="D15465"/>
      <c r="E15465"/>
      <c r="F15465"/>
      <c r="G15465"/>
      <c r="H15465"/>
      <c r="I15465"/>
      <c r="J15465"/>
      <c r="K15465"/>
    </row>
    <row r="15466" spans="1:11" ht="15">
      <c r="A15466"/>
      <c r="B15466"/>
      <c r="C15466"/>
      <c r="D15466"/>
      <c r="E15466"/>
      <c r="F15466"/>
      <c r="G15466"/>
      <c r="H15466"/>
      <c r="I15466"/>
      <c r="J15466"/>
      <c r="K15466"/>
    </row>
    <row r="15467" spans="1:11" ht="15">
      <c r="A15467"/>
      <c r="B15467"/>
      <c r="C15467"/>
      <c r="D15467"/>
      <c r="E15467"/>
      <c r="F15467"/>
      <c r="G15467"/>
      <c r="H15467"/>
      <c r="I15467"/>
      <c r="J15467"/>
      <c r="K15467"/>
    </row>
    <row r="15468" spans="1:11" ht="15">
      <c r="A15468"/>
      <c r="B15468"/>
      <c r="C15468"/>
      <c r="D15468"/>
      <c r="E15468"/>
      <c r="F15468"/>
      <c r="G15468"/>
      <c r="H15468"/>
      <c r="I15468"/>
      <c r="J15468"/>
      <c r="K15468"/>
    </row>
    <row r="15469" spans="1:11" ht="15">
      <c r="A15469"/>
      <c r="B15469"/>
      <c r="C15469"/>
      <c r="D15469"/>
      <c r="E15469"/>
      <c r="F15469"/>
      <c r="G15469"/>
      <c r="H15469"/>
      <c r="I15469"/>
      <c r="J15469"/>
      <c r="K15469"/>
    </row>
    <row r="15470" spans="1:11" ht="15">
      <c r="A15470"/>
      <c r="B15470"/>
      <c r="C15470"/>
      <c r="D15470"/>
      <c r="E15470"/>
      <c r="F15470"/>
      <c r="G15470"/>
      <c r="H15470"/>
      <c r="I15470"/>
      <c r="J15470"/>
      <c r="K15470"/>
    </row>
    <row r="15471" spans="1:11" ht="15">
      <c r="A15471"/>
      <c r="B15471"/>
      <c r="C15471"/>
      <c r="D15471"/>
      <c r="E15471"/>
      <c r="F15471"/>
      <c r="G15471"/>
      <c r="H15471"/>
      <c r="I15471"/>
      <c r="J15471"/>
      <c r="K15471"/>
    </row>
    <row r="15472" spans="1:11" ht="15">
      <c r="A15472"/>
      <c r="B15472"/>
      <c r="C15472"/>
      <c r="D15472"/>
      <c r="E15472"/>
      <c r="F15472"/>
      <c r="G15472"/>
      <c r="H15472"/>
      <c r="I15472"/>
      <c r="J15472"/>
      <c r="K15472"/>
    </row>
    <row r="15473" spans="1:11" ht="15">
      <c r="A15473"/>
      <c r="B15473"/>
      <c r="C15473"/>
      <c r="D15473"/>
      <c r="E15473"/>
      <c r="F15473"/>
      <c r="G15473"/>
      <c r="H15473"/>
      <c r="I15473"/>
      <c r="J15473"/>
      <c r="K15473"/>
    </row>
    <row r="15474" spans="1:11" ht="15">
      <c r="A15474"/>
      <c r="B15474"/>
      <c r="C15474"/>
      <c r="D15474"/>
      <c r="E15474"/>
      <c r="F15474"/>
      <c r="G15474"/>
      <c r="H15474"/>
      <c r="I15474"/>
      <c r="J15474"/>
      <c r="K15474"/>
    </row>
    <row r="15475" spans="1:11" ht="15">
      <c r="A15475"/>
      <c r="B15475"/>
      <c r="C15475"/>
      <c r="D15475"/>
      <c r="E15475"/>
      <c r="F15475"/>
      <c r="G15475"/>
      <c r="H15475"/>
      <c r="I15475"/>
      <c r="J15475"/>
      <c r="K15475"/>
    </row>
    <row r="15476" spans="1:11" ht="15">
      <c r="A15476"/>
      <c r="B15476"/>
      <c r="C15476"/>
      <c r="D15476"/>
      <c r="E15476"/>
      <c r="F15476"/>
      <c r="G15476"/>
      <c r="H15476"/>
      <c r="I15476"/>
      <c r="J15476"/>
      <c r="K15476"/>
    </row>
    <row r="15477" spans="1:11" ht="15">
      <c r="A15477"/>
      <c r="B15477"/>
      <c r="C15477"/>
      <c r="D15477"/>
      <c r="E15477"/>
      <c r="F15477"/>
      <c r="G15477"/>
      <c r="H15477"/>
      <c r="I15477"/>
      <c r="J15477"/>
      <c r="K15477"/>
    </row>
    <row r="15478" spans="1:11" ht="15">
      <c r="A15478"/>
      <c r="B15478"/>
      <c r="C15478"/>
      <c r="D15478"/>
      <c r="E15478"/>
      <c r="F15478"/>
      <c r="G15478"/>
      <c r="H15478"/>
      <c r="I15478"/>
      <c r="J15478"/>
      <c r="K15478"/>
    </row>
    <row r="15479" spans="1:11" ht="15">
      <c r="A15479"/>
      <c r="B15479"/>
      <c r="C15479"/>
      <c r="D15479"/>
      <c r="E15479"/>
      <c r="F15479"/>
      <c r="G15479"/>
      <c r="H15479"/>
      <c r="I15479"/>
      <c r="J15479"/>
      <c r="K15479"/>
    </row>
    <row r="15480" spans="1:11" ht="15">
      <c r="A15480"/>
      <c r="B15480"/>
      <c r="C15480"/>
      <c r="D15480"/>
      <c r="E15480"/>
      <c r="F15480"/>
      <c r="G15480"/>
      <c r="H15480"/>
      <c r="I15480"/>
      <c r="J15480"/>
      <c r="K15480"/>
    </row>
    <row r="15481" spans="1:11" ht="15">
      <c r="A15481"/>
      <c r="B15481"/>
      <c r="C15481"/>
      <c r="D15481"/>
      <c r="E15481"/>
      <c r="F15481"/>
      <c r="G15481"/>
      <c r="H15481"/>
      <c r="I15481"/>
      <c r="J15481"/>
      <c r="K15481"/>
    </row>
    <row r="15482" spans="1:11" ht="15">
      <c r="A15482"/>
      <c r="B15482"/>
      <c r="C15482"/>
      <c r="D15482"/>
      <c r="E15482"/>
      <c r="F15482"/>
      <c r="G15482"/>
      <c r="H15482"/>
      <c r="I15482"/>
      <c r="J15482"/>
      <c r="K15482"/>
    </row>
    <row r="15483" spans="1:11" ht="15">
      <c r="A15483"/>
      <c r="B15483"/>
      <c r="C15483"/>
      <c r="D15483"/>
      <c r="E15483"/>
      <c r="F15483"/>
      <c r="G15483"/>
      <c r="H15483"/>
      <c r="I15483"/>
      <c r="J15483"/>
      <c r="K15483"/>
    </row>
    <row r="15484" spans="1:11" ht="15">
      <c r="A15484"/>
      <c r="B15484"/>
      <c r="C15484"/>
      <c r="D15484"/>
      <c r="E15484"/>
      <c r="F15484"/>
      <c r="G15484"/>
      <c r="H15484"/>
      <c r="I15484"/>
      <c r="J15484"/>
      <c r="K15484"/>
    </row>
    <row r="15485" spans="1:11" ht="15">
      <c r="A15485"/>
      <c r="B15485"/>
      <c r="C15485"/>
      <c r="D15485"/>
      <c r="E15485"/>
      <c r="F15485"/>
      <c r="G15485"/>
      <c r="H15485"/>
      <c r="I15485"/>
      <c r="J15485"/>
      <c r="K15485"/>
    </row>
    <row r="15486" spans="1:11" ht="15">
      <c r="A15486"/>
      <c r="B15486"/>
      <c r="C15486"/>
      <c r="D15486"/>
      <c r="E15486"/>
      <c r="F15486"/>
      <c r="G15486"/>
      <c r="H15486"/>
      <c r="I15486"/>
      <c r="J15486"/>
      <c r="K15486"/>
    </row>
    <row r="15487" spans="1:11" ht="15">
      <c r="A15487"/>
      <c r="B15487"/>
      <c r="C15487"/>
      <c r="D15487"/>
      <c r="E15487"/>
      <c r="F15487"/>
      <c r="G15487"/>
      <c r="H15487"/>
      <c r="I15487"/>
      <c r="J15487"/>
      <c r="K15487"/>
    </row>
    <row r="15488" spans="1:11" ht="15">
      <c r="A15488"/>
      <c r="B15488"/>
      <c r="C15488"/>
      <c r="D15488"/>
      <c r="E15488"/>
      <c r="F15488"/>
      <c r="G15488"/>
      <c r="H15488"/>
      <c r="I15488"/>
      <c r="J15488"/>
      <c r="K15488"/>
    </row>
    <row r="15489" spans="1:11" ht="15">
      <c r="A15489"/>
      <c r="B15489"/>
      <c r="C15489"/>
      <c r="D15489"/>
      <c r="E15489"/>
      <c r="F15489"/>
      <c r="G15489"/>
      <c r="H15489"/>
      <c r="I15489"/>
      <c r="J15489"/>
      <c r="K15489"/>
    </row>
    <row r="15490" spans="1:11" ht="15">
      <c r="A15490"/>
      <c r="B15490"/>
      <c r="C15490"/>
      <c r="D15490"/>
      <c r="E15490"/>
      <c r="F15490"/>
      <c r="G15490"/>
      <c r="H15490"/>
      <c r="I15490"/>
      <c r="J15490"/>
      <c r="K15490"/>
    </row>
    <row r="15491" spans="1:11" ht="15">
      <c r="A15491"/>
      <c r="B15491"/>
      <c r="C15491"/>
      <c r="D15491"/>
      <c r="E15491"/>
      <c r="F15491"/>
      <c r="G15491"/>
      <c r="H15491"/>
      <c r="I15491"/>
      <c r="J15491"/>
      <c r="K15491"/>
    </row>
    <row r="15492" spans="1:11" ht="15">
      <c r="A15492"/>
      <c r="B15492"/>
      <c r="C15492"/>
      <c r="D15492"/>
      <c r="E15492"/>
      <c r="F15492"/>
      <c r="G15492"/>
      <c r="H15492"/>
      <c r="I15492"/>
      <c r="J15492"/>
      <c r="K15492"/>
    </row>
    <row r="15493" spans="1:11" ht="15">
      <c r="A15493"/>
      <c r="B15493"/>
      <c r="C15493"/>
      <c r="D15493"/>
      <c r="E15493"/>
      <c r="F15493"/>
      <c r="G15493"/>
      <c r="H15493"/>
      <c r="I15493"/>
      <c r="J15493"/>
      <c r="K15493"/>
    </row>
    <row r="15494" spans="1:11" ht="15">
      <c r="A15494"/>
      <c r="B15494"/>
      <c r="C15494"/>
      <c r="D15494"/>
      <c r="E15494"/>
      <c r="F15494"/>
      <c r="G15494"/>
      <c r="H15494"/>
      <c r="I15494"/>
      <c r="J15494"/>
      <c r="K15494"/>
    </row>
    <row r="15495" spans="1:11" ht="15">
      <c r="A15495"/>
      <c r="B15495"/>
      <c r="C15495"/>
      <c r="D15495"/>
      <c r="E15495"/>
      <c r="F15495"/>
      <c r="G15495"/>
      <c r="H15495"/>
      <c r="I15495"/>
      <c r="J15495"/>
      <c r="K15495"/>
    </row>
    <row r="15496" spans="1:11" ht="15">
      <c r="A15496"/>
      <c r="B15496"/>
      <c r="C15496"/>
      <c r="D15496"/>
      <c r="E15496"/>
      <c r="F15496"/>
      <c r="G15496"/>
      <c r="H15496"/>
      <c r="I15496"/>
      <c r="J15496"/>
      <c r="K15496"/>
    </row>
    <row r="15497" spans="1:11" ht="15">
      <c r="A15497"/>
      <c r="B15497"/>
      <c r="C15497"/>
      <c r="D15497"/>
      <c r="E15497"/>
      <c r="F15497"/>
      <c r="G15497"/>
      <c r="H15497"/>
      <c r="I15497"/>
      <c r="J15497"/>
      <c r="K15497"/>
    </row>
    <row r="15498" spans="1:11" ht="15">
      <c r="A15498"/>
      <c r="B15498"/>
      <c r="C15498"/>
      <c r="D15498"/>
      <c r="E15498"/>
      <c r="F15498"/>
      <c r="G15498"/>
      <c r="H15498"/>
      <c r="I15498"/>
      <c r="J15498"/>
      <c r="K15498"/>
    </row>
    <row r="15499" spans="1:11" ht="15">
      <c r="A15499"/>
      <c r="B15499"/>
      <c r="C15499"/>
      <c r="D15499"/>
      <c r="E15499"/>
      <c r="F15499"/>
      <c r="G15499"/>
      <c r="H15499"/>
      <c r="I15499"/>
      <c r="J15499"/>
      <c r="K15499"/>
    </row>
    <row r="15500" spans="1:11" ht="15">
      <c r="A15500"/>
      <c r="B15500"/>
      <c r="C15500"/>
      <c r="D15500"/>
      <c r="E15500"/>
      <c r="F15500"/>
      <c r="G15500"/>
      <c r="H15500"/>
      <c r="I15500"/>
      <c r="J15500"/>
      <c r="K15500"/>
    </row>
    <row r="15501" spans="1:11" ht="15">
      <c r="A15501"/>
      <c r="B15501"/>
      <c r="C15501"/>
      <c r="D15501"/>
      <c r="E15501"/>
      <c r="F15501"/>
      <c r="G15501"/>
      <c r="H15501"/>
      <c r="I15501"/>
      <c r="J15501"/>
      <c r="K15501"/>
    </row>
    <row r="15502" spans="1:11" ht="15">
      <c r="A15502"/>
      <c r="B15502"/>
      <c r="C15502"/>
      <c r="D15502"/>
      <c r="E15502"/>
      <c r="F15502"/>
      <c r="G15502"/>
      <c r="H15502"/>
      <c r="I15502"/>
      <c r="J15502"/>
      <c r="K15502"/>
    </row>
    <row r="15503" spans="1:11" ht="15">
      <c r="A15503"/>
      <c r="B15503"/>
      <c r="C15503"/>
      <c r="D15503"/>
      <c r="E15503"/>
      <c r="F15503"/>
      <c r="G15503"/>
      <c r="H15503"/>
      <c r="I15503"/>
      <c r="J15503"/>
      <c r="K15503"/>
    </row>
    <row r="15504" spans="1:11" ht="15">
      <c r="A15504"/>
      <c r="B15504"/>
      <c r="C15504"/>
      <c r="D15504"/>
      <c r="E15504"/>
      <c r="F15504"/>
      <c r="G15504"/>
      <c r="H15504"/>
      <c r="I15504"/>
      <c r="J15504"/>
      <c r="K15504"/>
    </row>
    <row r="15505" spans="1:11" ht="15">
      <c r="A15505"/>
      <c r="B15505"/>
      <c r="C15505"/>
      <c r="D15505"/>
      <c r="E15505"/>
      <c r="F15505"/>
      <c r="G15505"/>
      <c r="H15505"/>
      <c r="I15505"/>
      <c r="J15505"/>
      <c r="K15505"/>
    </row>
    <row r="15506" spans="1:11" ht="15">
      <c r="A15506"/>
      <c r="B15506"/>
      <c r="C15506"/>
      <c r="D15506"/>
      <c r="E15506"/>
      <c r="F15506"/>
      <c r="G15506"/>
      <c r="H15506"/>
      <c r="I15506"/>
      <c r="J15506"/>
      <c r="K15506"/>
    </row>
    <row r="15507" spans="1:11" ht="15">
      <c r="A15507"/>
      <c r="B15507"/>
      <c r="C15507"/>
      <c r="D15507"/>
      <c r="E15507"/>
      <c r="F15507"/>
      <c r="G15507"/>
      <c r="H15507"/>
      <c r="I15507"/>
      <c r="J15507"/>
      <c r="K15507"/>
    </row>
    <row r="15508" spans="1:11" ht="15">
      <c r="A15508"/>
      <c r="B15508"/>
      <c r="C15508"/>
      <c r="D15508"/>
      <c r="E15508"/>
      <c r="F15508"/>
      <c r="G15508"/>
      <c r="H15508"/>
      <c r="I15508"/>
      <c r="J15508"/>
      <c r="K15508"/>
    </row>
    <row r="15509" spans="1:11" ht="15">
      <c r="A15509"/>
      <c r="B15509"/>
      <c r="C15509"/>
      <c r="D15509"/>
      <c r="E15509"/>
      <c r="F15509"/>
      <c r="G15509"/>
      <c r="H15509"/>
      <c r="I15509"/>
      <c r="J15509"/>
      <c r="K15509"/>
    </row>
    <row r="15510" spans="1:11" ht="15">
      <c r="A15510"/>
      <c r="B15510"/>
      <c r="C15510"/>
      <c r="D15510"/>
      <c r="E15510"/>
      <c r="F15510"/>
      <c r="G15510"/>
      <c r="H15510"/>
      <c r="I15510"/>
      <c r="J15510"/>
      <c r="K15510"/>
    </row>
    <row r="15511" spans="1:11" ht="15">
      <c r="A15511"/>
      <c r="B15511"/>
      <c r="C15511"/>
      <c r="D15511"/>
      <c r="E15511"/>
      <c r="F15511"/>
      <c r="G15511"/>
      <c r="H15511"/>
      <c r="I15511"/>
      <c r="J15511"/>
      <c r="K15511"/>
    </row>
    <row r="15512" spans="1:11" ht="15">
      <c r="A15512"/>
      <c r="B15512"/>
      <c r="C15512"/>
      <c r="D15512"/>
      <c r="E15512"/>
      <c r="F15512"/>
      <c r="G15512"/>
      <c r="H15512"/>
      <c r="I15512"/>
      <c r="J15512"/>
      <c r="K15512"/>
    </row>
    <row r="15513" spans="1:11" ht="15">
      <c r="A15513"/>
      <c r="B15513"/>
      <c r="C15513"/>
      <c r="D15513"/>
      <c r="E15513"/>
      <c r="F15513"/>
      <c r="G15513"/>
      <c r="H15513"/>
      <c r="I15513"/>
      <c r="J15513"/>
      <c r="K15513"/>
    </row>
    <row r="15514" spans="1:11" ht="15">
      <c r="A15514"/>
      <c r="B15514"/>
      <c r="C15514"/>
      <c r="D15514"/>
      <c r="E15514"/>
      <c r="F15514"/>
      <c r="G15514"/>
      <c r="H15514"/>
      <c r="I15514"/>
      <c r="J15514"/>
      <c r="K15514"/>
    </row>
    <row r="15515" spans="1:11" ht="15">
      <c r="A15515"/>
      <c r="B15515"/>
      <c r="C15515"/>
      <c r="D15515"/>
      <c r="E15515"/>
      <c r="F15515"/>
      <c r="G15515"/>
      <c r="H15515"/>
      <c r="I15515"/>
      <c r="J15515"/>
      <c r="K15515"/>
    </row>
    <row r="15516" spans="1:11" ht="15">
      <c r="A15516"/>
      <c r="B15516"/>
      <c r="C15516"/>
      <c r="D15516"/>
      <c r="E15516"/>
      <c r="F15516"/>
      <c r="G15516"/>
      <c r="H15516"/>
      <c r="I15516"/>
      <c r="J15516"/>
      <c r="K15516"/>
    </row>
    <row r="15517" spans="1:11" ht="15">
      <c r="A15517"/>
      <c r="B15517"/>
      <c r="C15517"/>
      <c r="D15517"/>
      <c r="E15517"/>
      <c r="F15517"/>
      <c r="G15517"/>
      <c r="H15517"/>
      <c r="I15517"/>
      <c r="J15517"/>
      <c r="K15517"/>
    </row>
    <row r="15518" spans="1:11" ht="15">
      <c r="A15518"/>
      <c r="B15518"/>
      <c r="C15518"/>
      <c r="D15518"/>
      <c r="E15518"/>
      <c r="F15518"/>
      <c r="G15518"/>
      <c r="H15518"/>
      <c r="I15518"/>
      <c r="J15518"/>
      <c r="K15518"/>
    </row>
    <row r="15519" spans="1:11" ht="15">
      <c r="A15519"/>
      <c r="B15519"/>
      <c r="C15519"/>
      <c r="D15519"/>
      <c r="E15519"/>
      <c r="F15519"/>
      <c r="G15519"/>
      <c r="H15519"/>
      <c r="I15519"/>
      <c r="J15519"/>
      <c r="K15519"/>
    </row>
    <row r="15520" spans="1:11" ht="15">
      <c r="A15520"/>
      <c r="B15520"/>
      <c r="C15520"/>
      <c r="D15520"/>
      <c r="E15520"/>
      <c r="F15520"/>
      <c r="G15520"/>
      <c r="H15520"/>
      <c r="I15520"/>
      <c r="J15520"/>
      <c r="K15520"/>
    </row>
    <row r="15521" spans="1:11" ht="15">
      <c r="A15521"/>
      <c r="B15521"/>
      <c r="C15521"/>
      <c r="D15521"/>
      <c r="E15521"/>
      <c r="F15521"/>
      <c r="G15521"/>
      <c r="H15521"/>
      <c r="I15521"/>
      <c r="J15521"/>
      <c r="K15521"/>
    </row>
    <row r="15522" spans="1:11" ht="15">
      <c r="A15522"/>
      <c r="B15522"/>
      <c r="C15522"/>
      <c r="D15522"/>
      <c r="E15522"/>
      <c r="F15522"/>
      <c r="G15522"/>
      <c r="H15522"/>
      <c r="I15522"/>
      <c r="J15522"/>
      <c r="K15522"/>
    </row>
    <row r="15523" spans="1:11" ht="15">
      <c r="A15523"/>
      <c r="B15523"/>
      <c r="C15523"/>
      <c r="D15523"/>
      <c r="E15523"/>
      <c r="F15523"/>
      <c r="G15523"/>
      <c r="H15523"/>
      <c r="I15523"/>
      <c r="J15523"/>
      <c r="K15523"/>
    </row>
    <row r="15524" spans="1:11" ht="15">
      <c r="A15524"/>
      <c r="B15524"/>
      <c r="C15524"/>
      <c r="D15524"/>
      <c r="E15524"/>
      <c r="F15524"/>
      <c r="G15524"/>
      <c r="H15524"/>
      <c r="I15524"/>
      <c r="J15524"/>
      <c r="K15524"/>
    </row>
    <row r="15525" spans="1:11" ht="15">
      <c r="A15525"/>
      <c r="B15525"/>
      <c r="C15525"/>
      <c r="D15525"/>
      <c r="E15525"/>
      <c r="F15525"/>
      <c r="G15525"/>
      <c r="H15525"/>
      <c r="I15525"/>
      <c r="J15525"/>
      <c r="K15525"/>
    </row>
    <row r="15526" spans="1:11" ht="15">
      <c r="A15526"/>
      <c r="B15526"/>
      <c r="C15526"/>
      <c r="D15526"/>
      <c r="E15526"/>
      <c r="F15526"/>
      <c r="G15526"/>
      <c r="H15526"/>
      <c r="I15526"/>
      <c r="J15526"/>
      <c r="K15526"/>
    </row>
    <row r="15527" spans="1:11" ht="15">
      <c r="A15527"/>
      <c r="B15527"/>
      <c r="C15527"/>
      <c r="D15527"/>
      <c r="E15527"/>
      <c r="F15527"/>
      <c r="G15527"/>
      <c r="H15527"/>
      <c r="I15527"/>
      <c r="J15527"/>
      <c r="K15527"/>
    </row>
    <row r="15528" spans="1:11" ht="15">
      <c r="A15528"/>
      <c r="B15528"/>
      <c r="C15528"/>
      <c r="D15528"/>
      <c r="E15528"/>
      <c r="F15528"/>
      <c r="G15528"/>
      <c r="H15528"/>
      <c r="I15528"/>
      <c r="J15528"/>
      <c r="K15528"/>
    </row>
    <row r="15529" spans="1:11" ht="15">
      <c r="A15529"/>
      <c r="B15529"/>
      <c r="C15529"/>
      <c r="D15529"/>
      <c r="E15529"/>
      <c r="F15529"/>
      <c r="G15529"/>
      <c r="H15529"/>
      <c r="I15529"/>
      <c r="J15529"/>
      <c r="K15529"/>
    </row>
    <row r="15530" spans="1:11" ht="15">
      <c r="A15530"/>
      <c r="B15530"/>
      <c r="C15530"/>
      <c r="D15530"/>
      <c r="E15530"/>
      <c r="F15530"/>
      <c r="G15530"/>
      <c r="H15530"/>
      <c r="I15530"/>
      <c r="J15530"/>
      <c r="K15530"/>
    </row>
    <row r="15531" spans="1:11" ht="15">
      <c r="A15531"/>
      <c r="B15531"/>
      <c r="C15531"/>
      <c r="D15531"/>
      <c r="E15531"/>
      <c r="F15531"/>
      <c r="G15531"/>
      <c r="H15531"/>
      <c r="I15531"/>
      <c r="J15531"/>
      <c r="K15531"/>
    </row>
    <row r="15532" spans="1:11" ht="15">
      <c r="A15532"/>
      <c r="B15532"/>
      <c r="C15532"/>
      <c r="D15532"/>
      <c r="E15532"/>
      <c r="F15532"/>
      <c r="G15532"/>
      <c r="H15532"/>
      <c r="I15532"/>
      <c r="J15532"/>
      <c r="K15532"/>
    </row>
    <row r="15533" spans="1:11" ht="15">
      <c r="A15533"/>
      <c r="B15533"/>
      <c r="C15533"/>
      <c r="D15533"/>
      <c r="E15533"/>
      <c r="F15533"/>
      <c r="G15533"/>
      <c r="H15533"/>
      <c r="I15533"/>
      <c r="J15533"/>
      <c r="K15533"/>
    </row>
    <row r="15534" spans="1:11" ht="15">
      <c r="A15534"/>
      <c r="B15534"/>
      <c r="C15534"/>
      <c r="D15534"/>
      <c r="E15534"/>
      <c r="F15534"/>
      <c r="G15534"/>
      <c r="H15534"/>
      <c r="I15534"/>
      <c r="J15534"/>
      <c r="K15534"/>
    </row>
    <row r="15535" spans="1:11" ht="15">
      <c r="A15535"/>
      <c r="B15535"/>
      <c r="C15535"/>
      <c r="D15535"/>
      <c r="E15535"/>
      <c r="F15535"/>
      <c r="G15535"/>
      <c r="H15535"/>
      <c r="I15535"/>
      <c r="J15535"/>
      <c r="K15535"/>
    </row>
    <row r="15536" spans="1:11" ht="15">
      <c r="A15536"/>
      <c r="B15536"/>
      <c r="C15536"/>
      <c r="D15536"/>
      <c r="E15536"/>
      <c r="F15536"/>
      <c r="G15536"/>
      <c r="H15536"/>
      <c r="I15536"/>
      <c r="J15536"/>
      <c r="K15536"/>
    </row>
    <row r="15537" spans="1:11" ht="15">
      <c r="A15537"/>
      <c r="B15537"/>
      <c r="C15537"/>
      <c r="D15537"/>
      <c r="E15537"/>
      <c r="F15537"/>
      <c r="G15537"/>
      <c r="H15537"/>
      <c r="I15537"/>
      <c r="J15537"/>
      <c r="K15537"/>
    </row>
    <row r="15538" spans="1:11" ht="15">
      <c r="A15538"/>
      <c r="B15538"/>
      <c r="C15538"/>
      <c r="D15538"/>
      <c r="E15538"/>
      <c r="F15538"/>
      <c r="G15538"/>
      <c r="H15538"/>
      <c r="I15538"/>
      <c r="J15538"/>
      <c r="K15538"/>
    </row>
    <row r="15539" spans="1:11" ht="15">
      <c r="A15539"/>
      <c r="B15539"/>
      <c r="C15539"/>
      <c r="D15539"/>
      <c r="E15539"/>
      <c r="F15539"/>
      <c r="G15539"/>
      <c r="H15539"/>
      <c r="I15539"/>
      <c r="J15539"/>
      <c r="K15539"/>
    </row>
    <row r="15540" spans="1:11" ht="15">
      <c r="A15540"/>
      <c r="B15540"/>
      <c r="C15540"/>
      <c r="D15540"/>
      <c r="E15540"/>
      <c r="F15540"/>
      <c r="G15540"/>
      <c r="H15540"/>
      <c r="I15540"/>
      <c r="J15540"/>
      <c r="K15540"/>
    </row>
    <row r="15541" spans="1:11" ht="15">
      <c r="A15541"/>
      <c r="B15541"/>
      <c r="C15541"/>
      <c r="D15541"/>
      <c r="E15541"/>
      <c r="F15541"/>
      <c r="G15541"/>
      <c r="H15541"/>
      <c r="I15541"/>
      <c r="J15541"/>
      <c r="K15541"/>
    </row>
    <row r="15542" spans="1:11" ht="15">
      <c r="A15542"/>
      <c r="B15542"/>
      <c r="C15542"/>
      <c r="D15542"/>
      <c r="E15542"/>
      <c r="F15542"/>
      <c r="G15542"/>
      <c r="H15542"/>
      <c r="I15542"/>
      <c r="J15542"/>
      <c r="K15542"/>
    </row>
    <row r="15543" spans="1:11" ht="15">
      <c r="A15543"/>
      <c r="B15543"/>
      <c r="C15543"/>
      <c r="D15543"/>
      <c r="E15543"/>
      <c r="F15543"/>
      <c r="G15543"/>
      <c r="H15543"/>
      <c r="I15543"/>
      <c r="J15543"/>
      <c r="K15543"/>
    </row>
    <row r="15544" spans="1:11" ht="15">
      <c r="A15544"/>
      <c r="B15544"/>
      <c r="C15544"/>
      <c r="D15544"/>
      <c r="E15544"/>
      <c r="F15544"/>
      <c r="G15544"/>
      <c r="H15544"/>
      <c r="I15544"/>
      <c r="J15544"/>
      <c r="K15544"/>
    </row>
    <row r="15545" spans="1:11" ht="15">
      <c r="A15545"/>
      <c r="B15545"/>
      <c r="C15545"/>
      <c r="D15545"/>
      <c r="E15545"/>
      <c r="F15545"/>
      <c r="G15545"/>
      <c r="H15545"/>
      <c r="I15545"/>
      <c r="J15545"/>
      <c r="K15545"/>
    </row>
    <row r="15546" spans="1:11" ht="15">
      <c r="A15546"/>
      <c r="B15546"/>
      <c r="C15546"/>
      <c r="D15546"/>
      <c r="E15546"/>
      <c r="F15546"/>
      <c r="G15546"/>
      <c r="H15546"/>
      <c r="I15546"/>
      <c r="J15546"/>
      <c r="K15546"/>
    </row>
    <row r="15547" spans="1:11" ht="15">
      <c r="A15547"/>
      <c r="B15547"/>
      <c r="C15547"/>
      <c r="D15547"/>
      <c r="E15547"/>
      <c r="F15547"/>
      <c r="G15547"/>
      <c r="H15547"/>
      <c r="I15547"/>
      <c r="J15547"/>
      <c r="K15547"/>
    </row>
    <row r="15548" spans="1:11" ht="15">
      <c r="A15548"/>
      <c r="B15548"/>
      <c r="C15548"/>
      <c r="D15548"/>
      <c r="E15548"/>
      <c r="F15548"/>
      <c r="G15548"/>
      <c r="H15548"/>
      <c r="I15548"/>
      <c r="J15548"/>
      <c r="K15548"/>
    </row>
    <row r="15549" spans="1:11" ht="15">
      <c r="A15549"/>
      <c r="B15549"/>
      <c r="C15549"/>
      <c r="D15549"/>
      <c r="E15549"/>
      <c r="F15549"/>
      <c r="G15549"/>
      <c r="H15549"/>
      <c r="I15549"/>
      <c r="J15549"/>
      <c r="K15549"/>
    </row>
    <row r="15550" spans="1:11" ht="15">
      <c r="A15550"/>
      <c r="B15550"/>
      <c r="C15550"/>
      <c r="D15550"/>
      <c r="E15550"/>
      <c r="F15550"/>
      <c r="G15550"/>
      <c r="H15550"/>
      <c r="I15550"/>
      <c r="J15550"/>
      <c r="K15550"/>
    </row>
    <row r="15551" spans="1:11" ht="15">
      <c r="A15551"/>
      <c r="B15551"/>
      <c r="C15551"/>
      <c r="D15551"/>
      <c r="E15551"/>
      <c r="F15551"/>
      <c r="G15551"/>
      <c r="H15551"/>
      <c r="I15551"/>
      <c r="J15551"/>
      <c r="K15551"/>
    </row>
    <row r="15552" spans="1:11" ht="15">
      <c r="A15552"/>
      <c r="B15552"/>
      <c r="C15552"/>
      <c r="D15552"/>
      <c r="E15552"/>
      <c r="F15552"/>
      <c r="G15552"/>
      <c r="H15552"/>
      <c r="I15552"/>
      <c r="J15552"/>
      <c r="K15552"/>
    </row>
    <row r="15553" spans="1:11" ht="15">
      <c r="A15553"/>
      <c r="B15553"/>
      <c r="C15553"/>
      <c r="D15553"/>
      <c r="E15553"/>
      <c r="F15553"/>
      <c r="G15553"/>
      <c r="H15553"/>
      <c r="I15553"/>
      <c r="J15553"/>
      <c r="K15553"/>
    </row>
    <row r="15554" spans="1:11" ht="15">
      <c r="A15554"/>
      <c r="B15554"/>
      <c r="C15554"/>
      <c r="D15554"/>
      <c r="E15554"/>
      <c r="F15554"/>
      <c r="G15554"/>
      <c r="H15554"/>
      <c r="I15554"/>
      <c r="J15554"/>
      <c r="K15554"/>
    </row>
    <row r="15555" spans="1:11" ht="15">
      <c r="A15555"/>
      <c r="B15555"/>
      <c r="C15555"/>
      <c r="D15555"/>
      <c r="E15555"/>
      <c r="F15555"/>
      <c r="G15555"/>
      <c r="H15555"/>
      <c r="I15555"/>
      <c r="J15555"/>
      <c r="K15555"/>
    </row>
    <row r="15556" spans="1:11" ht="15">
      <c r="A15556"/>
      <c r="B15556"/>
      <c r="C15556"/>
      <c r="D15556"/>
      <c r="E15556"/>
      <c r="F15556"/>
      <c r="G15556"/>
      <c r="H15556"/>
      <c r="I15556"/>
      <c r="J15556"/>
      <c r="K15556"/>
    </row>
    <row r="15557" spans="1:11" ht="15">
      <c r="A15557"/>
      <c r="B15557"/>
      <c r="C15557"/>
      <c r="D15557"/>
      <c r="E15557"/>
      <c r="F15557"/>
      <c r="G15557"/>
      <c r="H15557"/>
      <c r="I15557"/>
      <c r="J15557"/>
      <c r="K15557"/>
    </row>
    <row r="15558" spans="1:11" ht="15">
      <c r="A15558"/>
      <c r="B15558"/>
      <c r="C15558"/>
      <c r="D15558"/>
      <c r="E15558"/>
      <c r="F15558"/>
      <c r="G15558"/>
      <c r="H15558"/>
      <c r="I15558"/>
      <c r="J15558"/>
      <c r="K15558"/>
    </row>
    <row r="15559" spans="1:11" ht="15">
      <c r="A15559"/>
      <c r="B15559"/>
      <c r="C15559"/>
      <c r="D15559"/>
      <c r="E15559"/>
      <c r="F15559"/>
      <c r="G15559"/>
      <c r="H15559"/>
      <c r="I15559"/>
      <c r="J15559"/>
      <c r="K15559"/>
    </row>
    <row r="15560" spans="1:11" ht="15">
      <c r="A15560"/>
      <c r="B15560"/>
      <c r="C15560"/>
      <c r="D15560"/>
      <c r="E15560"/>
      <c r="F15560"/>
      <c r="G15560"/>
      <c r="H15560"/>
      <c r="I15560"/>
      <c r="J15560"/>
      <c r="K15560"/>
    </row>
    <row r="15561" spans="1:11" ht="15">
      <c r="A15561"/>
      <c r="B15561"/>
      <c r="C15561"/>
      <c r="D15561"/>
      <c r="E15561"/>
      <c r="F15561"/>
      <c r="G15561"/>
      <c r="H15561"/>
      <c r="I15561"/>
      <c r="J15561"/>
      <c r="K15561"/>
    </row>
    <row r="15562" spans="1:11" ht="15">
      <c r="A15562"/>
      <c r="B15562"/>
      <c r="C15562"/>
      <c r="D15562"/>
      <c r="E15562"/>
      <c r="F15562"/>
      <c r="G15562"/>
      <c r="H15562"/>
      <c r="I15562"/>
      <c r="J15562"/>
      <c r="K15562"/>
    </row>
    <row r="15563" spans="1:11" ht="15">
      <c r="A15563"/>
      <c r="B15563"/>
      <c r="C15563"/>
      <c r="D15563"/>
      <c r="E15563"/>
      <c r="F15563"/>
      <c r="G15563"/>
      <c r="H15563"/>
      <c r="I15563"/>
      <c r="J15563"/>
      <c r="K15563"/>
    </row>
    <row r="15564" spans="1:11" ht="15">
      <c r="A15564"/>
      <c r="B15564"/>
      <c r="C15564"/>
      <c r="D15564"/>
      <c r="E15564"/>
      <c r="F15564"/>
      <c r="G15564"/>
      <c r="H15564"/>
      <c r="I15564"/>
      <c r="J15564"/>
      <c r="K15564"/>
    </row>
    <row r="15565" spans="1:11" ht="15">
      <c r="A15565"/>
      <c r="B15565"/>
      <c r="C15565"/>
      <c r="D15565"/>
      <c r="E15565"/>
      <c r="F15565"/>
      <c r="G15565"/>
      <c r="H15565"/>
      <c r="I15565"/>
      <c r="J15565"/>
      <c r="K15565"/>
    </row>
    <row r="15566" spans="1:11" ht="15">
      <c r="A15566"/>
      <c r="B15566"/>
      <c r="C15566"/>
      <c r="D15566"/>
      <c r="E15566"/>
      <c r="F15566"/>
      <c r="G15566"/>
      <c r="H15566"/>
      <c r="I15566"/>
      <c r="J15566"/>
      <c r="K15566"/>
    </row>
    <row r="15567" spans="1:11" ht="15">
      <c r="A15567"/>
      <c r="B15567"/>
      <c r="C15567"/>
      <c r="D15567"/>
      <c r="E15567"/>
      <c r="F15567"/>
      <c r="G15567"/>
      <c r="H15567"/>
      <c r="I15567"/>
      <c r="J15567"/>
      <c r="K15567"/>
    </row>
    <row r="15568" spans="1:11" ht="15">
      <c r="A15568"/>
      <c r="B15568"/>
      <c r="C15568"/>
      <c r="D15568"/>
      <c r="E15568"/>
      <c r="F15568"/>
      <c r="G15568"/>
      <c r="H15568"/>
      <c r="I15568"/>
      <c r="J15568"/>
      <c r="K15568"/>
    </row>
    <row r="15569" spans="1:11" ht="15">
      <c r="A15569"/>
      <c r="B15569"/>
      <c r="C15569"/>
      <c r="D15569"/>
      <c r="E15569"/>
      <c r="F15569"/>
      <c r="G15569"/>
      <c r="H15569"/>
      <c r="I15569"/>
      <c r="J15569"/>
      <c r="K15569"/>
    </row>
    <row r="15570" spans="1:11" ht="15">
      <c r="A15570"/>
      <c r="B15570"/>
      <c r="C15570"/>
      <c r="D15570"/>
      <c r="E15570"/>
      <c r="F15570"/>
      <c r="G15570"/>
      <c r="H15570"/>
      <c r="I15570"/>
      <c r="J15570"/>
      <c r="K15570"/>
    </row>
    <row r="15571" spans="1:11" ht="15">
      <c r="A15571"/>
      <c r="B15571"/>
      <c r="C15571"/>
      <c r="D15571"/>
      <c r="E15571"/>
      <c r="F15571"/>
      <c r="G15571"/>
      <c r="H15571"/>
      <c r="I15571"/>
      <c r="J15571"/>
      <c r="K15571"/>
    </row>
    <row r="15572" spans="1:11" ht="15">
      <c r="A15572"/>
      <c r="B15572"/>
      <c r="C15572"/>
      <c r="D15572"/>
      <c r="E15572"/>
      <c r="F15572"/>
      <c r="G15572"/>
      <c r="H15572"/>
      <c r="I15572"/>
      <c r="J15572"/>
      <c r="K15572"/>
    </row>
    <row r="15573" spans="1:11" ht="15">
      <c r="A15573"/>
      <c r="B15573"/>
      <c r="C15573"/>
      <c r="D15573"/>
      <c r="E15573"/>
      <c r="F15573"/>
      <c r="G15573"/>
      <c r="H15573"/>
      <c r="I15573"/>
      <c r="J15573"/>
      <c r="K15573"/>
    </row>
    <row r="15574" spans="1:11" ht="15">
      <c r="A15574"/>
      <c r="B15574"/>
      <c r="C15574"/>
      <c r="D15574"/>
      <c r="E15574"/>
      <c r="F15574"/>
      <c r="G15574"/>
      <c r="H15574"/>
      <c r="I15574"/>
      <c r="J15574"/>
      <c r="K15574"/>
    </row>
    <row r="15575" spans="1:11" ht="15">
      <c r="A15575"/>
      <c r="B15575"/>
      <c r="C15575"/>
      <c r="D15575"/>
      <c r="E15575"/>
      <c r="F15575"/>
      <c r="G15575"/>
      <c r="H15575"/>
      <c r="I15575"/>
      <c r="J15575"/>
      <c r="K15575"/>
    </row>
    <row r="15576" spans="1:11" ht="15">
      <c r="A15576"/>
      <c r="B15576"/>
      <c r="C15576"/>
      <c r="D15576"/>
      <c r="E15576"/>
      <c r="F15576"/>
      <c r="G15576"/>
      <c r="H15576"/>
      <c r="I15576"/>
      <c r="J15576"/>
      <c r="K15576"/>
    </row>
    <row r="15577" spans="1:11" ht="15">
      <c r="A15577"/>
      <c r="B15577"/>
      <c r="C15577"/>
      <c r="D15577"/>
      <c r="E15577"/>
      <c r="F15577"/>
      <c r="G15577"/>
      <c r="H15577"/>
      <c r="I15577"/>
      <c r="J15577"/>
      <c r="K15577"/>
    </row>
    <row r="15578" spans="1:11" ht="15">
      <c r="A15578"/>
      <c r="B15578"/>
      <c r="C15578"/>
      <c r="D15578"/>
      <c r="E15578"/>
      <c r="F15578"/>
      <c r="G15578"/>
      <c r="H15578"/>
      <c r="I15578"/>
      <c r="J15578"/>
      <c r="K15578"/>
    </row>
    <row r="15579" spans="1:11" ht="15">
      <c r="A15579"/>
      <c r="B15579"/>
      <c r="C15579"/>
      <c r="D15579"/>
      <c r="E15579"/>
      <c r="F15579"/>
      <c r="G15579"/>
      <c r="H15579"/>
      <c r="I15579"/>
      <c r="J15579"/>
      <c r="K15579"/>
    </row>
    <row r="15580" spans="1:11" ht="15">
      <c r="A15580"/>
      <c r="B15580"/>
      <c r="C15580"/>
      <c r="D15580"/>
      <c r="E15580"/>
      <c r="F15580"/>
      <c r="G15580"/>
      <c r="H15580"/>
      <c r="I15580"/>
      <c r="J15580"/>
      <c r="K15580"/>
    </row>
    <row r="15581" spans="1:11" ht="15">
      <c r="A15581"/>
      <c r="B15581"/>
      <c r="C15581"/>
      <c r="D15581"/>
      <c r="E15581"/>
      <c r="F15581"/>
      <c r="G15581"/>
      <c r="H15581"/>
      <c r="I15581"/>
      <c r="J15581"/>
      <c r="K15581"/>
    </row>
    <row r="15582" spans="1:11" ht="15">
      <c r="A15582"/>
      <c r="B15582"/>
      <c r="C15582"/>
      <c r="D15582"/>
      <c r="E15582"/>
      <c r="F15582"/>
      <c r="G15582"/>
      <c r="H15582"/>
      <c r="I15582"/>
      <c r="J15582"/>
      <c r="K15582"/>
    </row>
    <row r="15583" spans="1:11" ht="15">
      <c r="A15583"/>
      <c r="B15583"/>
      <c r="C15583"/>
      <c r="D15583"/>
      <c r="E15583"/>
      <c r="F15583"/>
      <c r="G15583"/>
      <c r="H15583"/>
      <c r="I15583"/>
      <c r="J15583"/>
      <c r="K15583"/>
    </row>
    <row r="15584" spans="1:11" ht="15">
      <c r="A15584"/>
      <c r="B15584"/>
      <c r="C15584"/>
      <c r="D15584"/>
      <c r="E15584"/>
      <c r="F15584"/>
      <c r="G15584"/>
      <c r="H15584"/>
      <c r="I15584"/>
      <c r="J15584"/>
      <c r="K15584"/>
    </row>
    <row r="15585" spans="1:11" ht="15">
      <c r="A15585"/>
      <c r="B15585"/>
      <c r="C15585"/>
      <c r="D15585"/>
      <c r="E15585"/>
      <c r="F15585"/>
      <c r="G15585"/>
      <c r="H15585"/>
      <c r="I15585"/>
      <c r="J15585"/>
      <c r="K15585"/>
    </row>
    <row r="15586" spans="1:11" ht="15">
      <c r="A15586"/>
      <c r="B15586"/>
      <c r="C15586"/>
      <c r="D15586"/>
      <c r="E15586"/>
      <c r="F15586"/>
      <c r="G15586"/>
      <c r="H15586"/>
      <c r="I15586"/>
      <c r="J15586"/>
      <c r="K15586"/>
    </row>
    <row r="15587" spans="1:11" ht="15">
      <c r="A15587"/>
      <c r="B15587"/>
      <c r="C15587"/>
      <c r="D15587"/>
      <c r="E15587"/>
      <c r="F15587"/>
      <c r="G15587"/>
      <c r="H15587"/>
      <c r="I15587"/>
      <c r="J15587"/>
      <c r="K15587"/>
    </row>
    <row r="15588" spans="1:11" ht="15">
      <c r="A15588"/>
      <c r="B15588"/>
      <c r="C15588"/>
      <c r="D15588"/>
      <c r="E15588"/>
      <c r="F15588"/>
      <c r="G15588"/>
      <c r="H15588"/>
      <c r="I15588"/>
      <c r="J15588"/>
      <c r="K15588"/>
    </row>
    <row r="15589" spans="1:11" ht="15">
      <c r="A15589"/>
      <c r="B15589"/>
      <c r="C15589"/>
      <c r="D15589"/>
      <c r="E15589"/>
      <c r="F15589"/>
      <c r="G15589"/>
      <c r="H15589"/>
      <c r="I15589"/>
      <c r="J15589"/>
      <c r="K15589"/>
    </row>
    <row r="15590" spans="1:11" ht="15">
      <c r="A15590"/>
      <c r="B15590"/>
      <c r="C15590"/>
      <c r="D15590"/>
      <c r="E15590"/>
      <c r="F15590"/>
      <c r="G15590"/>
      <c r="H15590"/>
      <c r="I15590"/>
      <c r="J15590"/>
      <c r="K15590"/>
    </row>
    <row r="15591" spans="1:11" ht="15">
      <c r="A15591"/>
      <c r="B15591"/>
      <c r="C15591"/>
      <c r="D15591"/>
      <c r="E15591"/>
      <c r="F15591"/>
      <c r="G15591"/>
      <c r="H15591"/>
      <c r="I15591"/>
      <c r="J15591"/>
      <c r="K15591"/>
    </row>
    <row r="15592" spans="1:11" ht="15">
      <c r="A15592"/>
      <c r="B15592"/>
      <c r="C15592"/>
      <c r="D15592"/>
      <c r="E15592"/>
      <c r="F15592"/>
      <c r="G15592"/>
      <c r="H15592"/>
      <c r="I15592"/>
      <c r="J15592"/>
      <c r="K15592"/>
    </row>
    <row r="15593" spans="1:11" ht="15">
      <c r="A15593"/>
      <c r="B15593"/>
      <c r="C15593"/>
      <c r="D15593"/>
      <c r="E15593"/>
      <c r="F15593"/>
      <c r="G15593"/>
      <c r="H15593"/>
      <c r="I15593"/>
      <c r="J15593"/>
      <c r="K15593"/>
    </row>
    <row r="15594" spans="1:11" ht="15">
      <c r="A15594"/>
      <c r="B15594"/>
      <c r="C15594"/>
      <c r="D15594"/>
      <c r="E15594"/>
      <c r="F15594"/>
      <c r="G15594"/>
      <c r="H15594"/>
      <c r="I15594"/>
      <c r="J15594"/>
      <c r="K15594"/>
    </row>
    <row r="15595" spans="1:11" ht="15">
      <c r="A15595"/>
      <c r="B15595"/>
      <c r="C15595"/>
      <c r="D15595"/>
      <c r="E15595"/>
      <c r="F15595"/>
      <c r="G15595"/>
      <c r="H15595"/>
      <c r="I15595"/>
      <c r="J15595"/>
      <c r="K15595"/>
    </row>
    <row r="15596" spans="1:11" ht="15">
      <c r="A15596"/>
      <c r="B15596"/>
      <c r="C15596"/>
      <c r="D15596"/>
      <c r="E15596"/>
      <c r="F15596"/>
      <c r="G15596"/>
      <c r="H15596"/>
      <c r="I15596"/>
      <c r="J15596"/>
      <c r="K15596"/>
    </row>
    <row r="15597" spans="1:11" ht="15">
      <c r="A15597"/>
      <c r="B15597"/>
      <c r="C15597"/>
      <c r="D15597"/>
      <c r="E15597"/>
      <c r="F15597"/>
      <c r="G15597"/>
      <c r="H15597"/>
      <c r="I15597"/>
      <c r="J15597"/>
      <c r="K15597"/>
    </row>
    <row r="15598" spans="1:11" ht="15">
      <c r="A15598"/>
      <c r="B15598"/>
      <c r="C15598"/>
      <c r="D15598"/>
      <c r="E15598"/>
      <c r="F15598"/>
      <c r="G15598"/>
      <c r="H15598"/>
      <c r="I15598"/>
      <c r="J15598"/>
      <c r="K15598"/>
    </row>
    <row r="15599" spans="1:11" ht="15">
      <c r="A15599"/>
      <c r="B15599"/>
      <c r="C15599"/>
      <c r="D15599"/>
      <c r="E15599"/>
      <c r="F15599"/>
      <c r="G15599"/>
      <c r="H15599"/>
      <c r="I15599"/>
      <c r="J15599"/>
      <c r="K15599"/>
    </row>
    <row r="15600" spans="1:11" ht="15">
      <c r="A15600"/>
      <c r="B15600"/>
      <c r="C15600"/>
      <c r="D15600"/>
      <c r="E15600"/>
      <c r="F15600"/>
      <c r="G15600"/>
      <c r="H15600"/>
      <c r="I15600"/>
      <c r="J15600"/>
      <c r="K15600"/>
    </row>
    <row r="15601" spans="1:11" ht="15">
      <c r="A15601"/>
      <c r="B15601"/>
      <c r="C15601"/>
      <c r="D15601"/>
      <c r="E15601"/>
      <c r="F15601"/>
      <c r="G15601"/>
      <c r="H15601"/>
      <c r="I15601"/>
      <c r="J15601"/>
      <c r="K15601"/>
    </row>
    <row r="15602" spans="1:11" ht="15">
      <c r="A15602"/>
      <c r="B15602"/>
      <c r="C15602"/>
      <c r="D15602"/>
      <c r="E15602"/>
      <c r="F15602"/>
      <c r="G15602"/>
      <c r="H15602"/>
      <c r="I15602"/>
      <c r="J15602"/>
      <c r="K15602"/>
    </row>
    <row r="15603" spans="1:11" ht="15">
      <c r="A15603"/>
      <c r="B15603"/>
      <c r="C15603"/>
      <c r="D15603"/>
      <c r="E15603"/>
      <c r="F15603"/>
      <c r="G15603"/>
      <c r="H15603"/>
      <c r="I15603"/>
      <c r="J15603"/>
      <c r="K15603"/>
    </row>
    <row r="15604" spans="1:11" ht="15">
      <c r="A15604"/>
      <c r="B15604"/>
      <c r="C15604"/>
      <c r="D15604"/>
      <c r="E15604"/>
      <c r="F15604"/>
      <c r="G15604"/>
      <c r="H15604"/>
      <c r="I15604"/>
      <c r="J15604"/>
      <c r="K15604"/>
    </row>
    <row r="15605" spans="1:11" ht="15">
      <c r="A15605"/>
      <c r="B15605"/>
      <c r="C15605"/>
      <c r="D15605"/>
      <c r="E15605"/>
      <c r="F15605"/>
      <c r="G15605"/>
      <c r="H15605"/>
      <c r="I15605"/>
      <c r="J15605"/>
      <c r="K15605"/>
    </row>
    <row r="15606" spans="1:11" ht="15">
      <c r="A15606"/>
      <c r="B15606"/>
      <c r="C15606"/>
      <c r="D15606"/>
      <c r="E15606"/>
      <c r="F15606"/>
      <c r="G15606"/>
      <c r="H15606"/>
      <c r="I15606"/>
      <c r="J15606"/>
      <c r="K15606"/>
    </row>
    <row r="15607" spans="1:11" ht="15">
      <c r="A15607"/>
      <c r="B15607"/>
      <c r="C15607"/>
      <c r="D15607"/>
      <c r="E15607"/>
      <c r="F15607"/>
      <c r="G15607"/>
      <c r="H15607"/>
      <c r="I15607"/>
      <c r="J15607"/>
      <c r="K15607"/>
    </row>
    <row r="15608" spans="1:11" ht="15">
      <c r="A15608"/>
      <c r="B15608"/>
      <c r="C15608"/>
      <c r="D15608"/>
      <c r="E15608"/>
      <c r="F15608"/>
      <c r="G15608"/>
      <c r="H15608"/>
      <c r="I15608"/>
      <c r="J15608"/>
      <c r="K15608"/>
    </row>
    <row r="15609" spans="1:11" ht="15">
      <c r="A15609"/>
      <c r="B15609"/>
      <c r="C15609"/>
      <c r="D15609"/>
      <c r="E15609"/>
      <c r="F15609"/>
      <c r="G15609"/>
      <c r="H15609"/>
      <c r="I15609"/>
      <c r="J15609"/>
      <c r="K15609"/>
    </row>
    <row r="15610" spans="1:11" ht="15">
      <c r="A15610"/>
      <c r="B15610"/>
      <c r="C15610"/>
      <c r="D15610"/>
      <c r="E15610"/>
      <c r="F15610"/>
      <c r="G15610"/>
      <c r="H15610"/>
      <c r="I15610"/>
      <c r="J15610"/>
      <c r="K15610"/>
    </row>
    <row r="15611" spans="1:11" ht="15">
      <c r="A15611"/>
      <c r="B15611"/>
      <c r="C15611"/>
      <c r="D15611"/>
      <c r="E15611"/>
      <c r="F15611"/>
      <c r="G15611"/>
      <c r="H15611"/>
      <c r="I15611"/>
      <c r="J15611"/>
      <c r="K15611"/>
    </row>
    <row r="15612" spans="1:11" ht="15">
      <c r="A15612"/>
      <c r="B15612"/>
      <c r="C15612"/>
      <c r="D15612"/>
      <c r="E15612"/>
      <c r="F15612"/>
      <c r="G15612"/>
      <c r="H15612"/>
      <c r="I15612"/>
      <c r="J15612"/>
      <c r="K15612"/>
    </row>
    <row r="15613" spans="1:11" ht="15">
      <c r="A15613"/>
      <c r="B15613"/>
      <c r="C15613"/>
      <c r="D15613"/>
      <c r="E15613"/>
      <c r="F15613"/>
      <c r="G15613"/>
      <c r="H15613"/>
      <c r="I15613"/>
      <c r="J15613"/>
      <c r="K15613"/>
    </row>
    <row r="15614" spans="1:11" ht="15">
      <c r="A15614"/>
      <c r="B15614"/>
      <c r="C15614"/>
      <c r="D15614"/>
      <c r="E15614"/>
      <c r="F15614"/>
      <c r="G15614"/>
      <c r="H15614"/>
      <c r="I15614"/>
      <c r="J15614"/>
      <c r="K15614"/>
    </row>
    <row r="15615" spans="1:11" ht="15">
      <c r="A15615"/>
      <c r="B15615"/>
      <c r="C15615"/>
      <c r="D15615"/>
      <c r="E15615"/>
      <c r="F15615"/>
      <c r="G15615"/>
      <c r="H15615"/>
      <c r="I15615"/>
      <c r="J15615"/>
      <c r="K15615"/>
    </row>
    <row r="15616" spans="1:11" ht="15">
      <c r="A15616"/>
      <c r="B15616"/>
      <c r="C15616"/>
      <c r="D15616"/>
      <c r="E15616"/>
      <c r="F15616"/>
      <c r="G15616"/>
      <c r="H15616"/>
      <c r="I15616"/>
      <c r="J15616"/>
      <c r="K15616"/>
    </row>
    <row r="15617" spans="1:11" ht="15">
      <c r="A15617"/>
      <c r="B15617"/>
      <c r="C15617"/>
      <c r="D15617"/>
      <c r="E15617"/>
      <c r="F15617"/>
      <c r="G15617"/>
      <c r="H15617"/>
      <c r="I15617"/>
      <c r="J15617"/>
      <c r="K15617"/>
    </row>
    <row r="15618" spans="1:11" ht="15">
      <c r="A15618"/>
      <c r="B15618"/>
      <c r="C15618"/>
      <c r="D15618"/>
      <c r="E15618"/>
      <c r="F15618"/>
      <c r="G15618"/>
      <c r="H15618"/>
      <c r="I15618"/>
      <c r="J15618"/>
      <c r="K15618"/>
    </row>
    <row r="15619" spans="1:11" ht="15">
      <c r="A15619"/>
      <c r="B15619"/>
      <c r="C15619"/>
      <c r="D15619"/>
      <c r="E15619"/>
      <c r="F15619"/>
      <c r="G15619"/>
      <c r="H15619"/>
      <c r="I15619"/>
      <c r="J15619"/>
      <c r="K15619"/>
    </row>
    <row r="15620" spans="1:11" ht="15">
      <c r="A15620"/>
      <c r="B15620"/>
      <c r="C15620"/>
      <c r="D15620"/>
      <c r="E15620"/>
      <c r="F15620"/>
      <c r="G15620"/>
      <c r="H15620"/>
      <c r="I15620"/>
      <c r="J15620"/>
      <c r="K15620"/>
    </row>
    <row r="15621" spans="1:11" ht="15">
      <c r="A15621"/>
      <c r="B15621"/>
      <c r="C15621"/>
      <c r="D15621"/>
      <c r="E15621"/>
      <c r="F15621"/>
      <c r="G15621"/>
      <c r="H15621"/>
      <c r="I15621"/>
      <c r="J15621"/>
      <c r="K15621"/>
    </row>
    <row r="15622" spans="1:11" ht="15">
      <c r="A15622"/>
      <c r="B15622"/>
      <c r="C15622"/>
      <c r="D15622"/>
      <c r="E15622"/>
      <c r="F15622"/>
      <c r="G15622"/>
      <c r="H15622"/>
      <c r="I15622"/>
      <c r="J15622"/>
      <c r="K15622"/>
    </row>
    <row r="15623" spans="1:11" ht="15">
      <c r="A15623"/>
      <c r="B15623"/>
      <c r="C15623"/>
      <c r="D15623"/>
      <c r="E15623"/>
      <c r="F15623"/>
      <c r="G15623"/>
      <c r="H15623"/>
      <c r="I15623"/>
      <c r="J15623"/>
      <c r="K15623"/>
    </row>
    <row r="15624" spans="1:11" ht="15">
      <c r="A15624"/>
      <c r="B15624"/>
      <c r="C15624"/>
      <c r="D15624"/>
      <c r="E15624"/>
      <c r="F15624"/>
      <c r="G15624"/>
      <c r="H15624"/>
      <c r="I15624"/>
      <c r="J15624"/>
      <c r="K15624"/>
    </row>
    <row r="15625" spans="1:11" ht="15">
      <c r="A15625"/>
      <c r="B15625"/>
      <c r="C15625"/>
      <c r="D15625"/>
      <c r="E15625"/>
      <c r="F15625"/>
      <c r="G15625"/>
      <c r="H15625"/>
      <c r="I15625"/>
      <c r="J15625"/>
      <c r="K15625"/>
    </row>
    <row r="15626" spans="1:11" ht="15">
      <c r="A15626"/>
      <c r="B15626"/>
      <c r="C15626"/>
      <c r="D15626"/>
      <c r="E15626"/>
      <c r="F15626"/>
      <c r="G15626"/>
      <c r="H15626"/>
      <c r="I15626"/>
      <c r="J15626"/>
      <c r="K15626"/>
    </row>
    <row r="15627" spans="1:11" ht="15">
      <c r="A15627"/>
      <c r="B15627"/>
      <c r="C15627"/>
      <c r="D15627"/>
      <c r="E15627"/>
      <c r="F15627"/>
      <c r="G15627"/>
      <c r="H15627"/>
      <c r="I15627"/>
      <c r="J15627"/>
      <c r="K15627"/>
    </row>
    <row r="15628" spans="1:11" ht="15">
      <c r="A15628"/>
      <c r="B15628"/>
      <c r="C15628"/>
      <c r="D15628"/>
      <c r="E15628"/>
      <c r="F15628"/>
      <c r="G15628"/>
      <c r="H15628"/>
      <c r="I15628"/>
      <c r="J15628"/>
      <c r="K15628"/>
    </row>
    <row r="15629" spans="1:11" ht="15">
      <c r="A15629"/>
      <c r="B15629"/>
      <c r="C15629"/>
      <c r="D15629"/>
      <c r="E15629"/>
      <c r="F15629"/>
      <c r="G15629"/>
      <c r="H15629"/>
      <c r="I15629"/>
      <c r="J15629"/>
      <c r="K15629"/>
    </row>
    <row r="15630" spans="1:11" ht="15">
      <c r="A15630"/>
      <c r="B15630"/>
      <c r="C15630"/>
      <c r="D15630"/>
      <c r="E15630"/>
      <c r="F15630"/>
      <c r="G15630"/>
      <c r="H15630"/>
      <c r="I15630"/>
      <c r="J15630"/>
      <c r="K15630"/>
    </row>
    <row r="15631" spans="1:11" ht="15">
      <c r="A15631"/>
      <c r="B15631"/>
      <c r="C15631"/>
      <c r="D15631"/>
      <c r="E15631"/>
      <c r="F15631"/>
      <c r="G15631"/>
      <c r="H15631"/>
      <c r="I15631"/>
      <c r="J15631"/>
      <c r="K15631"/>
    </row>
    <row r="15632" spans="1:11" ht="15">
      <c r="A15632"/>
      <c r="B15632"/>
      <c r="C15632"/>
      <c r="D15632"/>
      <c r="E15632"/>
      <c r="F15632"/>
      <c r="G15632"/>
      <c r="H15632"/>
      <c r="I15632"/>
      <c r="J15632"/>
      <c r="K15632"/>
    </row>
    <row r="15633" spans="1:11" ht="15">
      <c r="A15633"/>
      <c r="B15633"/>
      <c r="C15633"/>
      <c r="D15633"/>
      <c r="E15633"/>
      <c r="F15633"/>
      <c r="G15633"/>
      <c r="H15633"/>
      <c r="I15633"/>
      <c r="J15633"/>
      <c r="K15633"/>
    </row>
    <row r="15634" spans="1:11" ht="15">
      <c r="A15634"/>
      <c r="B15634"/>
      <c r="C15634"/>
      <c r="D15634"/>
      <c r="E15634"/>
      <c r="F15634"/>
      <c r="G15634"/>
      <c r="H15634"/>
      <c r="I15634"/>
      <c r="J15634"/>
      <c r="K15634"/>
    </row>
    <row r="15635" spans="1:11" ht="15">
      <c r="A15635"/>
      <c r="B15635"/>
      <c r="C15635"/>
      <c r="D15635"/>
      <c r="E15635"/>
      <c r="F15635"/>
      <c r="G15635"/>
      <c r="H15635"/>
      <c r="I15635"/>
      <c r="J15635"/>
      <c r="K15635"/>
    </row>
    <row r="15636" spans="1:11" ht="15">
      <c r="A15636"/>
      <c r="B15636"/>
      <c r="C15636"/>
      <c r="D15636"/>
      <c r="E15636"/>
      <c r="F15636"/>
      <c r="G15636"/>
      <c r="H15636"/>
      <c r="I15636"/>
      <c r="J15636"/>
      <c r="K15636"/>
    </row>
    <row r="15637" spans="1:11" ht="15">
      <c r="A15637"/>
      <c r="B15637"/>
      <c r="C15637"/>
      <c r="D15637"/>
      <c r="E15637"/>
      <c r="F15637"/>
      <c r="G15637"/>
      <c r="H15637"/>
      <c r="I15637"/>
      <c r="J15637"/>
      <c r="K15637"/>
    </row>
    <row r="15638" spans="1:11" ht="15">
      <c r="A15638"/>
      <c r="B15638"/>
      <c r="C15638"/>
      <c r="D15638"/>
      <c r="E15638"/>
      <c r="F15638"/>
      <c r="G15638"/>
      <c r="H15638"/>
      <c r="I15638"/>
      <c r="J15638"/>
      <c r="K15638"/>
    </row>
    <row r="15639" spans="1:11" ht="15">
      <c r="A15639"/>
      <c r="B15639"/>
      <c r="C15639"/>
      <c r="D15639"/>
      <c r="E15639"/>
      <c r="F15639"/>
      <c r="G15639"/>
      <c r="H15639"/>
      <c r="I15639"/>
      <c r="J15639"/>
      <c r="K15639"/>
    </row>
    <row r="15640" spans="1:11" ht="15">
      <c r="A15640"/>
      <c r="B15640"/>
      <c r="C15640"/>
      <c r="D15640"/>
      <c r="E15640"/>
      <c r="F15640"/>
      <c r="G15640"/>
      <c r="H15640"/>
      <c r="I15640"/>
      <c r="J15640"/>
      <c r="K15640"/>
    </row>
    <row r="15641" spans="1:11" ht="15">
      <c r="A15641"/>
      <c r="B15641"/>
      <c r="C15641"/>
      <c r="D15641"/>
      <c r="E15641"/>
      <c r="F15641"/>
      <c r="G15641"/>
      <c r="H15641"/>
      <c r="I15641"/>
      <c r="J15641"/>
      <c r="K15641"/>
    </row>
    <row r="15642" spans="1:11" ht="15">
      <c r="A15642"/>
      <c r="B15642"/>
      <c r="C15642"/>
      <c r="D15642"/>
      <c r="E15642"/>
      <c r="F15642"/>
      <c r="G15642"/>
      <c r="H15642"/>
      <c r="I15642"/>
      <c r="J15642"/>
      <c r="K15642"/>
    </row>
    <row r="15643" spans="1:11" ht="15">
      <c r="A15643"/>
      <c r="B15643"/>
      <c r="C15643"/>
      <c r="D15643"/>
      <c r="E15643"/>
      <c r="F15643"/>
      <c r="G15643"/>
      <c r="H15643"/>
      <c r="I15643"/>
      <c r="J15643"/>
      <c r="K15643"/>
    </row>
    <row r="15644" spans="1:11" ht="15">
      <c r="A15644"/>
      <c r="B15644"/>
      <c r="C15644"/>
      <c r="D15644"/>
      <c r="E15644"/>
      <c r="F15644"/>
      <c r="G15644"/>
      <c r="H15644"/>
      <c r="I15644"/>
      <c r="J15644"/>
      <c r="K15644"/>
    </row>
    <row r="15645" spans="1:11" ht="15">
      <c r="A15645"/>
      <c r="B15645"/>
      <c r="C15645"/>
      <c r="D15645"/>
      <c r="E15645"/>
      <c r="F15645"/>
      <c r="G15645"/>
      <c r="H15645"/>
      <c r="I15645"/>
      <c r="J15645"/>
      <c r="K15645"/>
    </row>
    <row r="15646" spans="1:11" ht="15">
      <c r="A15646"/>
      <c r="B15646"/>
      <c r="C15646"/>
      <c r="D15646"/>
      <c r="E15646"/>
      <c r="F15646"/>
      <c r="G15646"/>
      <c r="H15646"/>
      <c r="I15646"/>
      <c r="J15646"/>
      <c r="K15646"/>
    </row>
    <row r="15647" spans="1:11" ht="15">
      <c r="A15647"/>
      <c r="B15647"/>
      <c r="C15647"/>
      <c r="D15647"/>
      <c r="E15647"/>
      <c r="F15647"/>
      <c r="G15647"/>
      <c r="H15647"/>
      <c r="I15647"/>
      <c r="J15647"/>
      <c r="K15647"/>
    </row>
    <row r="15648" spans="1:11" ht="15">
      <c r="A15648"/>
      <c r="B15648"/>
      <c r="C15648"/>
      <c r="D15648"/>
      <c r="E15648"/>
      <c r="F15648"/>
      <c r="G15648"/>
      <c r="H15648"/>
      <c r="I15648"/>
      <c r="J15648"/>
      <c r="K15648"/>
    </row>
    <row r="15649" spans="1:11" ht="15">
      <c r="A15649"/>
      <c r="B15649"/>
      <c r="C15649"/>
      <c r="D15649"/>
      <c r="E15649"/>
      <c r="F15649"/>
      <c r="G15649"/>
      <c r="H15649"/>
      <c r="I15649"/>
      <c r="J15649"/>
      <c r="K15649"/>
    </row>
    <row r="15650" spans="1:11" ht="15">
      <c r="A15650"/>
      <c r="B15650"/>
      <c r="C15650"/>
      <c r="D15650"/>
      <c r="E15650"/>
      <c r="F15650"/>
      <c r="G15650"/>
      <c r="H15650"/>
      <c r="I15650"/>
      <c r="J15650"/>
      <c r="K15650"/>
    </row>
    <row r="15651" spans="1:11" ht="15">
      <c r="A15651"/>
      <c r="B15651"/>
      <c r="C15651"/>
      <c r="D15651"/>
      <c r="E15651"/>
      <c r="F15651"/>
      <c r="G15651"/>
      <c r="H15651"/>
      <c r="I15651"/>
      <c r="J15651"/>
      <c r="K15651"/>
    </row>
    <row r="15652" spans="1:11" ht="15">
      <c r="A15652"/>
      <c r="B15652"/>
      <c r="C15652"/>
      <c r="D15652"/>
      <c r="E15652"/>
      <c r="F15652"/>
      <c r="G15652"/>
      <c r="H15652"/>
      <c r="I15652"/>
      <c r="J15652"/>
      <c r="K15652"/>
    </row>
    <row r="15653" spans="1:11" ht="15">
      <c r="A15653"/>
      <c r="B15653"/>
      <c r="C15653"/>
      <c r="D15653"/>
      <c r="E15653"/>
      <c r="F15653"/>
      <c r="G15653"/>
      <c r="H15653"/>
      <c r="I15653"/>
      <c r="J15653"/>
      <c r="K15653"/>
    </row>
    <row r="15654" spans="1:11" ht="15">
      <c r="A15654"/>
      <c r="B15654"/>
      <c r="C15654"/>
      <c r="D15654"/>
      <c r="E15654"/>
      <c r="F15654"/>
      <c r="G15654"/>
      <c r="H15654"/>
      <c r="I15654"/>
      <c r="J15654"/>
      <c r="K15654"/>
    </row>
    <row r="15655" spans="1:11" ht="15">
      <c r="A15655"/>
      <c r="B15655"/>
      <c r="C15655"/>
      <c r="D15655"/>
      <c r="E15655"/>
      <c r="F15655"/>
      <c r="G15655"/>
      <c r="H15655"/>
      <c r="I15655"/>
      <c r="J15655"/>
      <c r="K15655"/>
    </row>
    <row r="15656" spans="1:11" ht="15">
      <c r="A15656"/>
      <c r="B15656"/>
      <c r="C15656"/>
      <c r="D15656"/>
      <c r="E15656"/>
      <c r="F15656"/>
      <c r="G15656"/>
      <c r="H15656"/>
      <c r="I15656"/>
      <c r="J15656"/>
      <c r="K15656"/>
    </row>
    <row r="15657" spans="1:11" ht="15">
      <c r="A15657"/>
      <c r="B15657"/>
      <c r="C15657"/>
      <c r="D15657"/>
      <c r="E15657"/>
      <c r="F15657"/>
      <c r="G15657"/>
      <c r="H15657"/>
      <c r="I15657"/>
      <c r="J15657"/>
      <c r="K15657"/>
    </row>
    <row r="15658" spans="1:11" ht="15">
      <c r="A15658"/>
      <c r="B15658"/>
      <c r="C15658"/>
      <c r="D15658"/>
      <c r="E15658"/>
      <c r="F15658"/>
      <c r="G15658"/>
      <c r="H15658"/>
      <c r="I15658"/>
      <c r="J15658"/>
      <c r="K15658"/>
    </row>
    <row r="15659" spans="1:11" ht="15">
      <c r="A15659"/>
      <c r="B15659"/>
      <c r="C15659"/>
      <c r="D15659"/>
      <c r="E15659"/>
      <c r="F15659"/>
      <c r="G15659"/>
      <c r="H15659"/>
      <c r="I15659"/>
      <c r="J15659"/>
      <c r="K15659"/>
    </row>
    <row r="15660" spans="1:11" ht="15">
      <c r="A15660"/>
      <c r="B15660"/>
      <c r="C15660"/>
      <c r="D15660"/>
      <c r="E15660"/>
      <c r="F15660"/>
      <c r="G15660"/>
      <c r="H15660"/>
      <c r="I15660"/>
      <c r="J15660"/>
      <c r="K15660"/>
    </row>
    <row r="15661" spans="1:11" ht="15">
      <c r="A15661"/>
      <c r="B15661"/>
      <c r="C15661"/>
      <c r="D15661"/>
      <c r="E15661"/>
      <c r="F15661"/>
      <c r="G15661"/>
      <c r="H15661"/>
      <c r="I15661"/>
      <c r="J15661"/>
      <c r="K15661"/>
    </row>
    <row r="15662" spans="1:11" ht="15">
      <c r="A15662"/>
      <c r="B15662"/>
      <c r="C15662"/>
      <c r="D15662"/>
      <c r="E15662"/>
      <c r="F15662"/>
      <c r="G15662"/>
      <c r="H15662"/>
      <c r="I15662"/>
      <c r="J15662"/>
      <c r="K15662"/>
    </row>
    <row r="15663" spans="1:11" ht="15">
      <c r="A15663"/>
      <c r="B15663"/>
      <c r="C15663"/>
      <c r="D15663"/>
      <c r="E15663"/>
      <c r="F15663"/>
      <c r="G15663"/>
      <c r="H15663"/>
      <c r="I15663"/>
      <c r="J15663"/>
      <c r="K15663"/>
    </row>
    <row r="15664" spans="1:11" ht="15">
      <c r="A15664"/>
      <c r="B15664"/>
      <c r="C15664"/>
      <c r="D15664"/>
      <c r="E15664"/>
      <c r="F15664"/>
      <c r="G15664"/>
      <c r="H15664"/>
      <c r="I15664"/>
      <c r="J15664"/>
      <c r="K15664"/>
    </row>
    <row r="15665" spans="1:11" ht="15">
      <c r="A15665"/>
      <c r="B15665"/>
      <c r="C15665"/>
      <c r="D15665"/>
      <c r="E15665"/>
      <c r="F15665"/>
      <c r="G15665"/>
      <c r="H15665"/>
      <c r="I15665"/>
      <c r="J15665"/>
      <c r="K15665"/>
    </row>
    <row r="15666" spans="1:11" ht="15">
      <c r="A15666"/>
      <c r="B15666"/>
      <c r="C15666"/>
      <c r="D15666"/>
      <c r="E15666"/>
      <c r="F15666"/>
      <c r="G15666"/>
      <c r="H15666"/>
      <c r="I15666"/>
      <c r="J15666"/>
      <c r="K15666"/>
    </row>
    <row r="15667" spans="1:11" ht="15">
      <c r="A15667"/>
      <c r="B15667"/>
      <c r="C15667"/>
      <c r="D15667"/>
      <c r="E15667"/>
      <c r="F15667"/>
      <c r="G15667"/>
      <c r="H15667"/>
      <c r="I15667"/>
      <c r="J15667"/>
      <c r="K15667"/>
    </row>
    <row r="15668" spans="1:11" ht="15">
      <c r="A15668"/>
      <c r="B15668"/>
      <c r="C15668"/>
      <c r="D15668"/>
      <c r="E15668"/>
      <c r="F15668"/>
      <c r="G15668"/>
      <c r="H15668"/>
      <c r="I15668"/>
      <c r="J15668"/>
      <c r="K15668"/>
    </row>
    <row r="15669" spans="1:11" ht="15">
      <c r="A15669"/>
      <c r="B15669"/>
      <c r="C15669"/>
      <c r="D15669"/>
      <c r="E15669"/>
      <c r="F15669"/>
      <c r="G15669"/>
      <c r="H15669"/>
      <c r="I15669"/>
      <c r="J15669"/>
      <c r="K15669"/>
    </row>
    <row r="15670" spans="1:11" ht="15">
      <c r="A15670"/>
      <c r="B15670"/>
      <c r="C15670"/>
      <c r="D15670"/>
      <c r="E15670"/>
      <c r="F15670"/>
      <c r="G15670"/>
      <c r="H15670"/>
      <c r="I15670"/>
      <c r="J15670"/>
      <c r="K15670"/>
    </row>
    <row r="15671" spans="1:11" ht="15">
      <c r="A15671"/>
      <c r="B15671"/>
      <c r="C15671"/>
      <c r="D15671"/>
      <c r="E15671"/>
      <c r="F15671"/>
      <c r="G15671"/>
      <c r="H15671"/>
      <c r="I15671"/>
      <c r="J15671"/>
      <c r="K15671"/>
    </row>
    <row r="15672" spans="1:11" ht="15">
      <c r="A15672"/>
      <c r="B15672"/>
      <c r="C15672"/>
      <c r="D15672"/>
      <c r="E15672"/>
      <c r="F15672"/>
      <c r="G15672"/>
      <c r="H15672"/>
      <c r="I15672"/>
      <c r="J15672"/>
      <c r="K15672"/>
    </row>
    <row r="15673" spans="1:11" ht="15">
      <c r="A15673"/>
      <c r="B15673"/>
      <c r="C15673"/>
      <c r="D15673"/>
      <c r="E15673"/>
      <c r="F15673"/>
      <c r="G15673"/>
      <c r="H15673"/>
      <c r="I15673"/>
      <c r="J15673"/>
      <c r="K15673"/>
    </row>
    <row r="15674" spans="1:11" ht="15">
      <c r="A15674"/>
      <c r="B15674"/>
      <c r="C15674"/>
      <c r="D15674"/>
      <c r="E15674"/>
      <c r="F15674"/>
      <c r="G15674"/>
      <c r="H15674"/>
      <c r="I15674"/>
      <c r="J15674"/>
      <c r="K15674"/>
    </row>
    <row r="15675" spans="1:11" ht="15">
      <c r="A15675"/>
      <c r="B15675"/>
      <c r="C15675"/>
      <c r="D15675"/>
      <c r="E15675"/>
      <c r="F15675"/>
      <c r="G15675"/>
      <c r="H15675"/>
      <c r="I15675"/>
      <c r="J15675"/>
      <c r="K15675"/>
    </row>
    <row r="15676" spans="1:11" ht="15">
      <c r="A15676"/>
      <c r="B15676"/>
      <c r="C15676"/>
      <c r="D15676"/>
      <c r="E15676"/>
      <c r="F15676"/>
      <c r="G15676"/>
      <c r="H15676"/>
      <c r="I15676"/>
      <c r="J15676"/>
      <c r="K15676"/>
    </row>
    <row r="15677" spans="1:11" ht="15">
      <c r="A15677"/>
      <c r="B15677"/>
      <c r="C15677"/>
      <c r="D15677"/>
      <c r="E15677"/>
      <c r="F15677"/>
      <c r="G15677"/>
      <c r="H15677"/>
      <c r="I15677"/>
      <c r="J15677"/>
      <c r="K15677"/>
    </row>
    <row r="15678" spans="1:11" ht="15">
      <c r="A15678"/>
      <c r="B15678"/>
      <c r="C15678"/>
      <c r="D15678"/>
      <c r="E15678"/>
      <c r="F15678"/>
      <c r="G15678"/>
      <c r="H15678"/>
      <c r="I15678"/>
      <c r="J15678"/>
      <c r="K15678"/>
    </row>
    <row r="15679" spans="1:11" ht="15">
      <c r="A15679"/>
      <c r="B15679"/>
      <c r="C15679"/>
      <c r="D15679"/>
      <c r="E15679"/>
      <c r="F15679"/>
      <c r="G15679"/>
      <c r="H15679"/>
      <c r="I15679"/>
      <c r="J15679"/>
      <c r="K15679"/>
    </row>
    <row r="15680" spans="1:11" ht="15">
      <c r="A15680"/>
      <c r="B15680"/>
      <c r="C15680"/>
      <c r="D15680"/>
      <c r="E15680"/>
      <c r="F15680"/>
      <c r="G15680"/>
      <c r="H15680"/>
      <c r="I15680"/>
      <c r="J15680"/>
      <c r="K15680"/>
    </row>
    <row r="15681" spans="1:11" ht="15">
      <c r="A15681"/>
      <c r="B15681"/>
      <c r="C15681"/>
      <c r="D15681"/>
      <c r="E15681"/>
      <c r="F15681"/>
      <c r="G15681"/>
      <c r="H15681"/>
      <c r="I15681"/>
      <c r="J15681"/>
      <c r="K15681"/>
    </row>
    <row r="15682" spans="1:11" ht="15">
      <c r="A15682"/>
      <c r="B15682"/>
      <c r="C15682"/>
      <c r="D15682"/>
      <c r="E15682"/>
      <c r="F15682"/>
      <c r="G15682"/>
      <c r="H15682"/>
      <c r="I15682"/>
      <c r="J15682"/>
      <c r="K15682"/>
    </row>
    <row r="15683" spans="1:11" ht="15">
      <c r="A15683"/>
      <c r="B15683"/>
      <c r="C15683"/>
      <c r="D15683"/>
      <c r="E15683"/>
      <c r="F15683"/>
      <c r="G15683"/>
      <c r="H15683"/>
      <c r="I15683"/>
      <c r="J15683"/>
      <c r="K15683"/>
    </row>
    <row r="15684" spans="1:11" ht="15">
      <c r="A15684"/>
      <c r="B15684"/>
      <c r="C15684"/>
      <c r="D15684"/>
      <c r="E15684"/>
      <c r="F15684"/>
      <c r="G15684"/>
      <c r="H15684"/>
      <c r="I15684"/>
      <c r="J15684"/>
      <c r="K15684"/>
    </row>
    <row r="15685" spans="1:11" ht="15">
      <c r="A15685"/>
      <c r="B15685"/>
      <c r="C15685"/>
      <c r="D15685"/>
      <c r="E15685"/>
      <c r="F15685"/>
      <c r="G15685"/>
      <c r="H15685"/>
      <c r="I15685"/>
      <c r="J15685"/>
      <c r="K15685"/>
    </row>
    <row r="15686" spans="1:11" ht="15">
      <c r="A15686"/>
      <c r="B15686"/>
      <c r="C15686"/>
      <c r="D15686"/>
      <c r="E15686"/>
      <c r="F15686"/>
      <c r="G15686"/>
      <c r="H15686"/>
      <c r="I15686"/>
      <c r="J15686"/>
      <c r="K15686"/>
    </row>
    <row r="15687" spans="1:11" ht="15">
      <c r="A15687"/>
      <c r="B15687"/>
      <c r="C15687"/>
      <c r="D15687"/>
      <c r="E15687"/>
      <c r="F15687"/>
      <c r="G15687"/>
      <c r="H15687"/>
      <c r="I15687"/>
      <c r="J15687"/>
      <c r="K15687"/>
    </row>
    <row r="15688" spans="1:11" ht="15">
      <c r="A15688"/>
      <c r="B15688"/>
      <c r="C15688"/>
      <c r="D15688"/>
      <c r="E15688"/>
      <c r="F15688"/>
      <c r="G15688"/>
      <c r="H15688"/>
      <c r="I15688"/>
      <c r="J15688"/>
      <c r="K15688"/>
    </row>
    <row r="15689" spans="1:11" ht="15">
      <c r="A15689"/>
      <c r="B15689"/>
      <c r="C15689"/>
      <c r="D15689"/>
      <c r="E15689"/>
      <c r="F15689"/>
      <c r="G15689"/>
      <c r="H15689"/>
      <c r="I15689"/>
      <c r="J15689"/>
      <c r="K15689"/>
    </row>
    <row r="15690" spans="1:11" ht="15">
      <c r="A15690"/>
      <c r="B15690"/>
      <c r="C15690"/>
      <c r="D15690"/>
      <c r="E15690"/>
      <c r="F15690"/>
      <c r="G15690"/>
      <c r="H15690"/>
      <c r="I15690"/>
      <c r="J15690"/>
      <c r="K15690"/>
    </row>
    <row r="15691" spans="1:11" ht="15">
      <c r="A15691"/>
      <c r="B15691"/>
      <c r="C15691"/>
      <c r="D15691"/>
      <c r="E15691"/>
      <c r="F15691"/>
      <c r="G15691"/>
      <c r="H15691"/>
      <c r="I15691"/>
      <c r="J15691"/>
      <c r="K15691"/>
    </row>
    <row r="15692" spans="1:11" ht="15">
      <c r="A15692"/>
      <c r="B15692"/>
      <c r="C15692"/>
      <c r="D15692"/>
      <c r="E15692"/>
      <c r="F15692"/>
      <c r="G15692"/>
      <c r="H15692"/>
      <c r="I15692"/>
      <c r="J15692"/>
      <c r="K15692"/>
    </row>
    <row r="15693" spans="1:11" ht="15">
      <c r="A15693"/>
      <c r="B15693"/>
      <c r="C15693"/>
      <c r="D15693"/>
      <c r="E15693"/>
      <c r="F15693"/>
      <c r="G15693"/>
      <c r="H15693"/>
      <c r="I15693"/>
      <c r="J15693"/>
      <c r="K15693"/>
    </row>
    <row r="15694" spans="1:11" ht="15">
      <c r="A15694"/>
      <c r="B15694"/>
      <c r="C15694"/>
      <c r="D15694"/>
      <c r="E15694"/>
      <c r="F15694"/>
      <c r="G15694"/>
      <c r="H15694"/>
      <c r="I15694"/>
      <c r="J15694"/>
      <c r="K15694"/>
    </row>
    <row r="15695" spans="1:11" ht="15">
      <c r="A15695"/>
      <c r="B15695"/>
      <c r="C15695"/>
      <c r="D15695"/>
      <c r="E15695"/>
      <c r="F15695"/>
      <c r="G15695"/>
      <c r="H15695"/>
      <c r="I15695"/>
      <c r="J15695"/>
      <c r="K15695"/>
    </row>
    <row r="15696" spans="1:11" ht="15">
      <c r="A15696"/>
      <c r="B15696"/>
      <c r="C15696"/>
      <c r="D15696"/>
      <c r="E15696"/>
      <c r="F15696"/>
      <c r="G15696"/>
      <c r="H15696"/>
      <c r="I15696"/>
      <c r="J15696"/>
      <c r="K15696"/>
    </row>
    <row r="15697" spans="1:11" ht="15">
      <c r="A15697"/>
      <c r="B15697"/>
      <c r="C15697"/>
      <c r="D15697"/>
      <c r="E15697"/>
      <c r="F15697"/>
      <c r="G15697"/>
      <c r="H15697"/>
      <c r="I15697"/>
      <c r="J15697"/>
      <c r="K15697"/>
    </row>
    <row r="15698" spans="1:11" ht="15">
      <c r="A15698"/>
      <c r="B15698"/>
      <c r="C15698"/>
      <c r="D15698"/>
      <c r="E15698"/>
      <c r="F15698"/>
      <c r="G15698"/>
      <c r="H15698"/>
      <c r="I15698"/>
      <c r="J15698"/>
      <c r="K15698"/>
    </row>
    <row r="15699" spans="1:11" ht="15">
      <c r="A15699"/>
      <c r="B15699"/>
      <c r="C15699"/>
      <c r="D15699"/>
      <c r="E15699"/>
      <c r="F15699"/>
      <c r="G15699"/>
      <c r="H15699"/>
      <c r="I15699"/>
      <c r="J15699"/>
      <c r="K15699"/>
    </row>
    <row r="15700" spans="1:11" ht="15">
      <c r="A15700"/>
      <c r="B15700"/>
      <c r="C15700"/>
      <c r="D15700"/>
      <c r="E15700"/>
      <c r="F15700"/>
      <c r="G15700"/>
      <c r="H15700"/>
      <c r="I15700"/>
      <c r="J15700"/>
      <c r="K15700"/>
    </row>
    <row r="15701" spans="1:11" ht="15">
      <c r="A15701"/>
      <c r="B15701"/>
      <c r="C15701"/>
      <c r="D15701"/>
      <c r="E15701"/>
      <c r="F15701"/>
      <c r="G15701"/>
      <c r="H15701"/>
      <c r="I15701"/>
      <c r="J15701"/>
      <c r="K15701"/>
    </row>
    <row r="15702" spans="1:11" ht="15">
      <c r="A15702"/>
      <c r="B15702"/>
      <c r="C15702"/>
      <c r="D15702"/>
      <c r="E15702"/>
      <c r="F15702"/>
      <c r="G15702"/>
      <c r="H15702"/>
      <c r="I15702"/>
      <c r="J15702"/>
      <c r="K15702"/>
    </row>
    <row r="15703" spans="1:11" ht="15">
      <c r="A15703"/>
      <c r="B15703"/>
      <c r="C15703"/>
      <c r="D15703"/>
      <c r="E15703"/>
      <c r="F15703"/>
      <c r="G15703"/>
      <c r="H15703"/>
      <c r="I15703"/>
      <c r="J15703"/>
      <c r="K15703"/>
    </row>
    <row r="15704" spans="1:11" ht="15">
      <c r="A15704"/>
      <c r="B15704"/>
      <c r="C15704"/>
      <c r="D15704"/>
      <c r="E15704"/>
      <c r="F15704"/>
      <c r="G15704"/>
      <c r="H15704"/>
      <c r="I15704"/>
      <c r="J15704"/>
      <c r="K15704"/>
    </row>
    <row r="15705" spans="1:11" ht="15">
      <c r="A15705"/>
      <c r="B15705"/>
      <c r="C15705"/>
      <c r="D15705"/>
      <c r="E15705"/>
      <c r="F15705"/>
      <c r="G15705"/>
      <c r="H15705"/>
      <c r="I15705"/>
      <c r="J15705"/>
      <c r="K15705"/>
    </row>
    <row r="15706" spans="1:11" ht="15">
      <c r="A15706"/>
      <c r="B15706"/>
      <c r="C15706"/>
      <c r="D15706"/>
      <c r="E15706"/>
      <c r="F15706"/>
      <c r="G15706"/>
      <c r="H15706"/>
      <c r="I15706"/>
      <c r="J15706"/>
      <c r="K15706"/>
    </row>
    <row r="15707" spans="1:11" ht="15">
      <c r="A15707"/>
      <c r="B15707"/>
      <c r="C15707"/>
      <c r="D15707"/>
      <c r="E15707"/>
      <c r="F15707"/>
      <c r="G15707"/>
      <c r="H15707"/>
      <c r="I15707"/>
      <c r="J15707"/>
      <c r="K15707"/>
    </row>
    <row r="15708" spans="1:11" ht="15">
      <c r="A15708"/>
      <c r="B15708"/>
      <c r="C15708"/>
      <c r="D15708"/>
      <c r="E15708"/>
      <c r="F15708"/>
      <c r="G15708"/>
      <c r="H15708"/>
      <c r="I15708"/>
      <c r="J15708"/>
      <c r="K15708"/>
    </row>
    <row r="15709" spans="1:11" ht="15">
      <c r="A15709"/>
      <c r="B15709"/>
      <c r="C15709"/>
      <c r="D15709"/>
      <c r="E15709"/>
      <c r="F15709"/>
      <c r="G15709"/>
      <c r="H15709"/>
      <c r="I15709"/>
      <c r="J15709"/>
      <c r="K15709"/>
    </row>
    <row r="15710" spans="1:11" ht="15">
      <c r="A15710"/>
      <c r="B15710"/>
      <c r="C15710"/>
      <c r="D15710"/>
      <c r="E15710"/>
      <c r="F15710"/>
      <c r="G15710"/>
      <c r="H15710"/>
      <c r="I15710"/>
      <c r="J15710"/>
      <c r="K15710"/>
    </row>
    <row r="15711" spans="1:11" ht="15">
      <c r="A15711"/>
      <c r="B15711"/>
      <c r="C15711"/>
      <c r="D15711"/>
      <c r="E15711"/>
      <c r="F15711"/>
      <c r="G15711"/>
      <c r="H15711"/>
      <c r="I15711"/>
      <c r="J15711"/>
      <c r="K15711"/>
    </row>
    <row r="15712" spans="1:11" ht="15">
      <c r="A15712"/>
      <c r="B15712"/>
      <c r="C15712"/>
      <c r="D15712"/>
      <c r="E15712"/>
      <c r="F15712"/>
      <c r="G15712"/>
      <c r="H15712"/>
      <c r="I15712"/>
      <c r="J15712"/>
      <c r="K15712"/>
    </row>
    <row r="15713" spans="1:11" ht="15">
      <c r="A15713"/>
      <c r="B15713"/>
      <c r="C15713"/>
      <c r="D15713"/>
      <c r="E15713"/>
      <c r="F15713"/>
      <c r="G15713"/>
      <c r="H15713"/>
      <c r="I15713"/>
      <c r="J15713"/>
      <c r="K15713"/>
    </row>
    <row r="15714" spans="1:11" ht="15">
      <c r="A15714"/>
      <c r="B15714"/>
      <c r="C15714"/>
      <c r="D15714"/>
      <c r="E15714"/>
      <c r="F15714"/>
      <c r="G15714"/>
      <c r="H15714"/>
      <c r="I15714"/>
      <c r="J15714"/>
      <c r="K15714"/>
    </row>
    <row r="15715" spans="1:11" ht="15">
      <c r="A15715"/>
      <c r="B15715"/>
      <c r="C15715"/>
      <c r="D15715"/>
      <c r="E15715"/>
      <c r="F15715"/>
      <c r="G15715"/>
      <c r="H15715"/>
      <c r="I15715"/>
      <c r="J15715"/>
      <c r="K15715"/>
    </row>
    <row r="15716" spans="1:11" ht="15">
      <c r="A15716"/>
      <c r="B15716"/>
      <c r="C15716"/>
      <c r="D15716"/>
      <c r="E15716"/>
      <c r="F15716"/>
      <c r="G15716"/>
      <c r="H15716"/>
      <c r="I15716"/>
      <c r="J15716"/>
      <c r="K15716"/>
    </row>
    <row r="15717" spans="1:11" ht="15">
      <c r="A15717"/>
      <c r="B15717"/>
      <c r="C15717"/>
      <c r="D15717"/>
      <c r="E15717"/>
      <c r="F15717"/>
      <c r="G15717"/>
      <c r="H15717"/>
      <c r="I15717"/>
      <c r="J15717"/>
      <c r="K15717"/>
    </row>
    <row r="15718" spans="1:11" ht="15">
      <c r="A15718"/>
      <c r="B15718"/>
      <c r="C15718"/>
      <c r="D15718"/>
      <c r="E15718"/>
      <c r="F15718"/>
      <c r="G15718"/>
      <c r="H15718"/>
      <c r="I15718"/>
      <c r="J15718"/>
      <c r="K15718"/>
    </row>
    <row r="15719" spans="1:11" ht="15">
      <c r="A15719"/>
      <c r="B15719"/>
      <c r="C15719"/>
      <c r="D15719"/>
      <c r="E15719"/>
      <c r="F15719"/>
      <c r="G15719"/>
      <c r="H15719"/>
      <c r="I15719"/>
      <c r="J15719"/>
      <c r="K15719"/>
    </row>
    <row r="15720" spans="1:11" ht="15">
      <c r="A15720"/>
      <c r="B15720"/>
      <c r="C15720"/>
      <c r="D15720"/>
      <c r="E15720"/>
      <c r="F15720"/>
      <c r="G15720"/>
      <c r="H15720"/>
      <c r="I15720"/>
      <c r="J15720"/>
      <c r="K15720"/>
    </row>
    <row r="15721" spans="1:11" ht="15">
      <c r="A15721"/>
      <c r="B15721"/>
      <c r="C15721"/>
      <c r="D15721"/>
      <c r="E15721"/>
      <c r="F15721"/>
      <c r="G15721"/>
      <c r="H15721"/>
      <c r="I15721"/>
      <c r="J15721"/>
      <c r="K15721"/>
    </row>
    <row r="15722" spans="1:11" ht="15">
      <c r="A15722"/>
      <c r="B15722"/>
      <c r="C15722"/>
      <c r="D15722"/>
      <c r="E15722"/>
      <c r="F15722"/>
      <c r="G15722"/>
      <c r="H15722"/>
      <c r="I15722"/>
      <c r="J15722"/>
      <c r="K15722"/>
    </row>
    <row r="15723" spans="1:11" ht="15">
      <c r="A15723"/>
      <c r="B15723"/>
      <c r="C15723"/>
      <c r="D15723"/>
      <c r="E15723"/>
      <c r="F15723"/>
      <c r="G15723"/>
      <c r="H15723"/>
      <c r="I15723"/>
      <c r="J15723"/>
      <c r="K15723"/>
    </row>
    <row r="15724" spans="1:11" ht="15">
      <c r="A15724"/>
      <c r="B15724"/>
      <c r="C15724"/>
      <c r="D15724"/>
      <c r="E15724"/>
      <c r="F15724"/>
      <c r="G15724"/>
      <c r="H15724"/>
      <c r="I15724"/>
      <c r="J15724"/>
      <c r="K15724"/>
    </row>
    <row r="15725" spans="1:11" ht="15">
      <c r="A15725"/>
      <c r="B15725"/>
      <c r="C15725"/>
      <c r="D15725"/>
      <c r="E15725"/>
      <c r="F15725"/>
      <c r="G15725"/>
      <c r="H15725"/>
      <c r="I15725"/>
      <c r="J15725"/>
      <c r="K15725"/>
    </row>
    <row r="15726" spans="1:11" ht="15">
      <c r="A15726"/>
      <c r="B15726"/>
      <c r="C15726"/>
      <c r="D15726"/>
      <c r="E15726"/>
      <c r="F15726"/>
      <c r="G15726"/>
      <c r="H15726"/>
      <c r="I15726"/>
      <c r="J15726"/>
      <c r="K15726"/>
    </row>
    <row r="15727" spans="1:11" ht="15">
      <c r="A15727"/>
      <c r="B15727"/>
      <c r="C15727"/>
      <c r="D15727"/>
      <c r="E15727"/>
      <c r="F15727"/>
      <c r="G15727"/>
      <c r="H15727"/>
      <c r="I15727"/>
      <c r="J15727"/>
      <c r="K15727"/>
    </row>
    <row r="15728" spans="1:11" ht="15">
      <c r="A15728"/>
      <c r="B15728"/>
      <c r="C15728"/>
      <c r="D15728"/>
      <c r="E15728"/>
      <c r="F15728"/>
      <c r="G15728"/>
      <c r="H15728"/>
      <c r="I15728"/>
      <c r="J15728"/>
      <c r="K15728"/>
    </row>
    <row r="15729" spans="1:11" ht="15">
      <c r="A15729"/>
      <c r="B15729"/>
      <c r="C15729"/>
      <c r="D15729"/>
      <c r="E15729"/>
      <c r="F15729"/>
      <c r="G15729"/>
      <c r="H15729"/>
      <c r="I15729"/>
      <c r="J15729"/>
      <c r="K15729"/>
    </row>
    <row r="15730" spans="1:11" ht="15">
      <c r="A15730"/>
      <c r="B15730"/>
      <c r="C15730"/>
      <c r="D15730"/>
      <c r="E15730"/>
      <c r="F15730"/>
      <c r="G15730"/>
      <c r="H15730"/>
      <c r="I15730"/>
      <c r="J15730"/>
      <c r="K15730"/>
    </row>
    <row r="15731" spans="1:11" ht="15">
      <c r="A15731"/>
      <c r="B15731"/>
      <c r="C15731"/>
      <c r="D15731"/>
      <c r="E15731"/>
      <c r="F15731"/>
      <c r="G15731"/>
      <c r="H15731"/>
      <c r="I15731"/>
      <c r="J15731"/>
      <c r="K15731"/>
    </row>
    <row r="15732" spans="1:11" ht="15">
      <c r="A15732"/>
      <c r="B15732"/>
      <c r="C15732"/>
      <c r="D15732"/>
      <c r="E15732"/>
      <c r="F15732"/>
      <c r="G15732"/>
      <c r="H15732"/>
      <c r="I15732"/>
      <c r="J15732"/>
      <c r="K15732"/>
    </row>
    <row r="15733" spans="1:11" ht="15">
      <c r="A15733"/>
      <c r="B15733"/>
      <c r="C15733"/>
      <c r="D15733"/>
      <c r="E15733"/>
      <c r="F15733"/>
      <c r="G15733"/>
      <c r="H15733"/>
      <c r="I15733"/>
      <c r="J15733"/>
      <c r="K15733"/>
    </row>
    <row r="15734" spans="1:11" ht="15">
      <c r="A15734"/>
      <c r="B15734"/>
      <c r="C15734"/>
      <c r="D15734"/>
      <c r="E15734"/>
      <c r="F15734"/>
      <c r="G15734"/>
      <c r="H15734"/>
      <c r="I15734"/>
      <c r="J15734"/>
      <c r="K15734"/>
    </row>
    <row r="15735" spans="1:11" ht="15">
      <c r="A15735"/>
      <c r="B15735"/>
      <c r="C15735"/>
      <c r="D15735"/>
      <c r="E15735"/>
      <c r="F15735"/>
      <c r="G15735"/>
      <c r="H15735"/>
      <c r="I15735"/>
      <c r="J15735"/>
      <c r="K15735"/>
    </row>
    <row r="15736" spans="1:11" ht="15">
      <c r="A15736"/>
      <c r="B15736"/>
      <c r="C15736"/>
      <c r="D15736"/>
      <c r="E15736"/>
      <c r="F15736"/>
      <c r="G15736"/>
      <c r="H15736"/>
      <c r="I15736"/>
      <c r="J15736"/>
      <c r="K15736"/>
    </row>
    <row r="15737" spans="1:11" ht="15">
      <c r="A15737"/>
      <c r="B15737"/>
      <c r="C15737"/>
      <c r="D15737"/>
      <c r="E15737"/>
      <c r="F15737"/>
      <c r="G15737"/>
      <c r="H15737"/>
      <c r="I15737"/>
      <c r="J15737"/>
      <c r="K15737"/>
    </row>
    <row r="15738" spans="1:11" ht="15">
      <c r="A15738"/>
      <c r="B15738"/>
      <c r="C15738"/>
      <c r="D15738"/>
      <c r="E15738"/>
      <c r="F15738"/>
      <c r="G15738"/>
      <c r="H15738"/>
      <c r="I15738"/>
      <c r="J15738"/>
      <c r="K15738"/>
    </row>
    <row r="15739" spans="1:11" ht="15">
      <c r="A15739"/>
      <c r="B15739"/>
      <c r="C15739"/>
      <c r="D15739"/>
      <c r="E15739"/>
      <c r="F15739"/>
      <c r="G15739"/>
      <c r="H15739"/>
      <c r="I15739"/>
      <c r="J15739"/>
      <c r="K15739"/>
    </row>
    <row r="15740" spans="1:11" ht="15">
      <c r="A15740"/>
      <c r="B15740"/>
      <c r="C15740"/>
      <c r="D15740"/>
      <c r="E15740"/>
      <c r="F15740"/>
      <c r="G15740"/>
      <c r="H15740"/>
      <c r="I15740"/>
      <c r="J15740"/>
      <c r="K15740"/>
    </row>
    <row r="15741" spans="1:11" ht="15">
      <c r="A15741"/>
      <c r="B15741"/>
      <c r="C15741"/>
      <c r="D15741"/>
      <c r="E15741"/>
      <c r="F15741"/>
      <c r="G15741"/>
      <c r="H15741"/>
      <c r="I15741"/>
      <c r="J15741"/>
      <c r="K15741"/>
    </row>
    <row r="15742" spans="1:11" ht="15">
      <c r="A15742"/>
      <c r="B15742"/>
      <c r="C15742"/>
      <c r="D15742"/>
      <c r="E15742"/>
      <c r="F15742"/>
      <c r="G15742"/>
      <c r="H15742"/>
      <c r="I15742"/>
      <c r="J15742"/>
      <c r="K15742"/>
    </row>
    <row r="15743" spans="1:11" ht="15">
      <c r="A15743"/>
      <c r="B15743"/>
      <c r="C15743"/>
      <c r="D15743"/>
      <c r="E15743"/>
      <c r="F15743"/>
      <c r="G15743"/>
      <c r="H15743"/>
      <c r="I15743"/>
      <c r="J15743"/>
      <c r="K15743"/>
    </row>
    <row r="15744" spans="1:11" ht="15">
      <c r="A15744"/>
      <c r="B15744"/>
      <c r="C15744"/>
      <c r="D15744"/>
      <c r="E15744"/>
      <c r="F15744"/>
      <c r="G15744"/>
      <c r="H15744"/>
      <c r="I15744"/>
      <c r="J15744"/>
      <c r="K15744"/>
    </row>
    <row r="15745" spans="1:11" ht="15">
      <c r="A15745"/>
      <c r="B15745"/>
      <c r="C15745"/>
      <c r="D15745"/>
      <c r="E15745"/>
      <c r="F15745"/>
      <c r="G15745"/>
      <c r="H15745"/>
      <c r="I15745"/>
      <c r="J15745"/>
      <c r="K15745"/>
    </row>
    <row r="15746" spans="1:11" ht="15">
      <c r="A15746"/>
      <c r="B15746"/>
      <c r="C15746"/>
      <c r="D15746"/>
      <c r="E15746"/>
      <c r="F15746"/>
      <c r="G15746"/>
      <c r="H15746"/>
      <c r="I15746"/>
      <c r="J15746"/>
      <c r="K15746"/>
    </row>
    <row r="15747" spans="1:11" ht="15">
      <c r="A15747"/>
      <c r="B15747"/>
      <c r="C15747"/>
      <c r="D15747"/>
      <c r="E15747"/>
      <c r="F15747"/>
      <c r="G15747"/>
      <c r="H15747"/>
      <c r="I15747"/>
      <c r="J15747"/>
      <c r="K15747"/>
    </row>
    <row r="15748" spans="1:11" ht="15">
      <c r="A15748"/>
      <c r="B15748"/>
      <c r="C15748"/>
      <c r="D15748"/>
      <c r="E15748"/>
      <c r="F15748"/>
      <c r="G15748"/>
      <c r="H15748"/>
      <c r="I15748"/>
      <c r="J15748"/>
      <c r="K15748"/>
    </row>
    <row r="15749" spans="1:11" ht="15">
      <c r="A15749"/>
      <c r="B15749"/>
      <c r="C15749"/>
      <c r="D15749"/>
      <c r="E15749"/>
      <c r="F15749"/>
      <c r="G15749"/>
      <c r="H15749"/>
      <c r="I15749"/>
      <c r="J15749"/>
      <c r="K15749"/>
    </row>
    <row r="15750" spans="1:11" ht="15">
      <c r="A15750"/>
      <c r="B15750"/>
      <c r="C15750"/>
      <c r="D15750"/>
      <c r="E15750"/>
      <c r="F15750"/>
      <c r="G15750"/>
      <c r="H15750"/>
      <c r="I15750"/>
      <c r="J15750"/>
      <c r="K15750"/>
    </row>
    <row r="15751" spans="1:11" ht="15">
      <c r="A15751"/>
      <c r="B15751"/>
      <c r="C15751"/>
      <c r="D15751"/>
      <c r="E15751"/>
      <c r="F15751"/>
      <c r="G15751"/>
      <c r="H15751"/>
      <c r="I15751"/>
      <c r="J15751"/>
      <c r="K15751"/>
    </row>
    <row r="15752" spans="1:11" ht="15">
      <c r="A15752"/>
      <c r="B15752"/>
      <c r="C15752"/>
      <c r="D15752"/>
      <c r="E15752"/>
      <c r="F15752"/>
      <c r="G15752"/>
      <c r="H15752"/>
      <c r="I15752"/>
      <c r="J15752"/>
      <c r="K15752"/>
    </row>
    <row r="15753" spans="1:11" ht="15">
      <c r="A15753"/>
      <c r="B15753"/>
      <c r="C15753"/>
      <c r="D15753"/>
      <c r="E15753"/>
      <c r="F15753"/>
      <c r="G15753"/>
      <c r="H15753"/>
      <c r="I15753"/>
      <c r="J15753"/>
      <c r="K15753"/>
    </row>
    <row r="15754" spans="1:11" ht="15">
      <c r="A15754"/>
      <c r="B15754"/>
      <c r="C15754"/>
      <c r="D15754"/>
      <c r="E15754"/>
      <c r="F15754"/>
      <c r="G15754"/>
      <c r="H15754"/>
      <c r="I15754"/>
      <c r="J15754"/>
      <c r="K15754"/>
    </row>
    <row r="15755" spans="1:11" ht="15">
      <c r="A15755"/>
      <c r="B15755"/>
      <c r="C15755"/>
      <c r="D15755"/>
      <c r="E15755"/>
      <c r="F15755"/>
      <c r="G15755"/>
      <c r="H15755"/>
      <c r="I15755"/>
      <c r="J15755"/>
      <c r="K15755"/>
    </row>
    <row r="15756" spans="1:11" ht="15">
      <c r="A15756"/>
      <c r="B15756"/>
      <c r="C15756"/>
      <c r="D15756"/>
      <c r="E15756"/>
      <c r="F15756"/>
      <c r="G15756"/>
      <c r="H15756"/>
      <c r="I15756"/>
      <c r="J15756"/>
      <c r="K15756"/>
    </row>
    <row r="15757" spans="1:11" ht="15">
      <c r="A15757"/>
      <c r="B15757"/>
      <c r="C15757"/>
      <c r="D15757"/>
      <c r="E15757"/>
      <c r="F15757"/>
      <c r="G15757"/>
      <c r="H15757"/>
      <c r="I15757"/>
      <c r="J15757"/>
      <c r="K15757"/>
    </row>
    <row r="15758" spans="1:11" ht="15">
      <c r="A15758"/>
      <c r="B15758"/>
      <c r="C15758"/>
      <c r="D15758"/>
      <c r="E15758"/>
      <c r="F15758"/>
      <c r="G15758"/>
      <c r="H15758"/>
      <c r="I15758"/>
      <c r="J15758"/>
      <c r="K15758"/>
    </row>
    <row r="15759" spans="1:11" ht="15">
      <c r="A15759"/>
      <c r="B15759"/>
      <c r="C15759"/>
      <c r="D15759"/>
      <c r="E15759"/>
      <c r="F15759"/>
      <c r="G15759"/>
      <c r="H15759"/>
      <c r="I15759"/>
      <c r="J15759"/>
      <c r="K15759"/>
    </row>
    <row r="15760" spans="1:11" ht="15">
      <c r="A15760"/>
      <c r="B15760"/>
      <c r="C15760"/>
      <c r="D15760"/>
      <c r="E15760"/>
      <c r="F15760"/>
      <c r="G15760"/>
      <c r="H15760"/>
      <c r="I15760"/>
      <c r="J15760"/>
      <c r="K15760"/>
    </row>
    <row r="15761" spans="1:11" ht="15">
      <c r="A15761"/>
      <c r="B15761"/>
      <c r="C15761"/>
      <c r="D15761"/>
      <c r="E15761"/>
      <c r="F15761"/>
      <c r="G15761"/>
      <c r="H15761"/>
      <c r="I15761"/>
      <c r="J15761"/>
      <c r="K15761"/>
    </row>
    <row r="15762" spans="1:11" ht="15">
      <c r="A15762"/>
      <c r="B15762"/>
      <c r="C15762"/>
      <c r="D15762"/>
      <c r="E15762"/>
      <c r="F15762"/>
      <c r="G15762"/>
      <c r="H15762"/>
      <c r="I15762"/>
      <c r="J15762"/>
      <c r="K15762"/>
    </row>
    <row r="15763" spans="1:11" ht="15">
      <c r="A15763"/>
      <c r="B15763"/>
      <c r="C15763"/>
      <c r="D15763"/>
      <c r="E15763"/>
      <c r="F15763"/>
      <c r="G15763"/>
      <c r="H15763"/>
      <c r="I15763"/>
      <c r="J15763"/>
      <c r="K15763"/>
    </row>
    <row r="15764" spans="1:11" ht="15">
      <c r="A15764"/>
      <c r="B15764"/>
      <c r="C15764"/>
      <c r="D15764"/>
      <c r="E15764"/>
      <c r="F15764"/>
      <c r="G15764"/>
      <c r="H15764"/>
      <c r="I15764"/>
      <c r="J15764"/>
      <c r="K15764"/>
    </row>
    <row r="15765" spans="1:11" ht="15">
      <c r="A15765"/>
      <c r="B15765"/>
      <c r="C15765"/>
      <c r="D15765"/>
      <c r="E15765"/>
      <c r="F15765"/>
      <c r="G15765"/>
      <c r="H15765"/>
      <c r="I15765"/>
      <c r="J15765"/>
      <c r="K15765"/>
    </row>
    <row r="15766" spans="1:11" ht="15">
      <c r="A15766"/>
      <c r="B15766"/>
      <c r="C15766"/>
      <c r="D15766"/>
      <c r="E15766"/>
      <c r="F15766"/>
      <c r="G15766"/>
      <c r="H15766"/>
      <c r="I15766"/>
      <c r="J15766"/>
      <c r="K15766"/>
    </row>
    <row r="15767" spans="1:11" ht="15">
      <c r="A15767"/>
      <c r="B15767"/>
      <c r="C15767"/>
      <c r="D15767"/>
      <c r="E15767"/>
      <c r="F15767"/>
      <c r="G15767"/>
      <c r="H15767"/>
      <c r="I15767"/>
      <c r="J15767"/>
      <c r="K15767"/>
    </row>
    <row r="15768" spans="1:11" ht="15">
      <c r="A15768"/>
      <c r="B15768"/>
      <c r="C15768"/>
      <c r="D15768"/>
      <c r="E15768"/>
      <c r="F15768"/>
      <c r="G15768"/>
      <c r="H15768"/>
      <c r="I15768"/>
      <c r="J15768"/>
      <c r="K15768"/>
    </row>
    <row r="15769" spans="1:11" ht="15">
      <c r="A15769"/>
      <c r="B15769"/>
      <c r="C15769"/>
      <c r="D15769"/>
      <c r="E15769"/>
      <c r="F15769"/>
      <c r="G15769"/>
      <c r="H15769"/>
      <c r="I15769"/>
      <c r="J15769"/>
      <c r="K15769"/>
    </row>
    <row r="15770" spans="1:11" ht="15">
      <c r="A15770"/>
      <c r="B15770"/>
      <c r="C15770"/>
      <c r="D15770"/>
      <c r="E15770"/>
      <c r="F15770"/>
      <c r="G15770"/>
      <c r="H15770"/>
      <c r="I15770"/>
      <c r="J15770"/>
      <c r="K15770"/>
    </row>
    <row r="15771" spans="1:11" ht="15">
      <c r="A15771"/>
      <c r="B15771"/>
      <c r="C15771"/>
      <c r="D15771"/>
      <c r="E15771"/>
      <c r="F15771"/>
      <c r="G15771"/>
      <c r="H15771"/>
      <c r="I15771"/>
      <c r="J15771"/>
      <c r="K15771"/>
    </row>
    <row r="15772" spans="1:11" ht="15">
      <c r="A15772"/>
      <c r="B15772"/>
      <c r="C15772"/>
      <c r="D15772"/>
      <c r="E15772"/>
      <c r="F15772"/>
      <c r="G15772"/>
      <c r="H15772"/>
      <c r="I15772"/>
      <c r="J15772"/>
      <c r="K15772"/>
    </row>
    <row r="15773" spans="1:11" ht="15">
      <c r="A15773"/>
      <c r="B15773"/>
      <c r="C15773"/>
      <c r="D15773"/>
      <c r="E15773"/>
      <c r="F15773"/>
      <c r="G15773"/>
      <c r="H15773"/>
      <c r="I15773"/>
      <c r="J15773"/>
      <c r="K15773"/>
    </row>
    <row r="15774" spans="1:11" ht="15">
      <c r="A15774"/>
      <c r="B15774"/>
      <c r="C15774"/>
      <c r="D15774"/>
      <c r="E15774"/>
      <c r="F15774"/>
      <c r="G15774"/>
      <c r="H15774"/>
      <c r="I15774"/>
      <c r="J15774"/>
      <c r="K15774"/>
    </row>
    <row r="15775" spans="1:11" ht="15">
      <c r="A15775"/>
      <c r="B15775"/>
      <c r="C15775"/>
      <c r="D15775"/>
      <c r="E15775"/>
      <c r="F15775"/>
      <c r="G15775"/>
      <c r="H15775"/>
      <c r="I15775"/>
      <c r="J15775"/>
      <c r="K15775"/>
    </row>
    <row r="15776" spans="1:11" ht="15">
      <c r="A15776"/>
      <c r="B15776"/>
      <c r="C15776"/>
      <c r="D15776"/>
      <c r="E15776"/>
      <c r="F15776"/>
      <c r="G15776"/>
      <c r="H15776"/>
      <c r="I15776"/>
      <c r="J15776"/>
      <c r="K15776"/>
    </row>
    <row r="15777" spans="1:11" ht="15">
      <c r="A15777"/>
      <c r="B15777"/>
      <c r="C15777"/>
      <c r="D15777"/>
      <c r="E15777"/>
      <c r="F15777"/>
      <c r="G15777"/>
      <c r="H15777"/>
      <c r="I15777"/>
      <c r="J15777"/>
      <c r="K15777"/>
    </row>
    <row r="15778" spans="1:11" ht="15">
      <c r="A15778"/>
      <c r="B15778"/>
      <c r="C15778"/>
      <c r="D15778"/>
      <c r="E15778"/>
      <c r="F15778"/>
      <c r="G15778"/>
      <c r="H15778"/>
      <c r="I15778"/>
      <c r="J15778"/>
      <c r="K15778"/>
    </row>
    <row r="15779" spans="1:11" ht="15">
      <c r="A15779"/>
      <c r="B15779"/>
      <c r="C15779"/>
      <c r="D15779"/>
      <c r="E15779"/>
      <c r="F15779"/>
      <c r="G15779"/>
      <c r="H15779"/>
      <c r="I15779"/>
      <c r="J15779"/>
      <c r="K15779"/>
    </row>
    <row r="15780" spans="1:11" ht="15">
      <c r="A15780"/>
      <c r="B15780"/>
      <c r="C15780"/>
      <c r="D15780"/>
      <c r="E15780"/>
      <c r="F15780"/>
      <c r="G15780"/>
      <c r="H15780"/>
      <c r="I15780"/>
      <c r="J15780"/>
      <c r="K15780"/>
    </row>
    <row r="15781" spans="1:11" ht="15">
      <c r="A15781"/>
      <c r="B15781"/>
      <c r="C15781"/>
      <c r="D15781"/>
      <c r="E15781"/>
      <c r="F15781"/>
      <c r="G15781"/>
      <c r="H15781"/>
      <c r="I15781"/>
      <c r="J15781"/>
      <c r="K15781"/>
    </row>
    <row r="15782" spans="1:11" ht="15">
      <c r="A15782"/>
      <c r="B15782"/>
      <c r="C15782"/>
      <c r="D15782"/>
      <c r="E15782"/>
      <c r="F15782"/>
      <c r="G15782"/>
      <c r="H15782"/>
      <c r="I15782"/>
      <c r="J15782"/>
      <c r="K15782"/>
    </row>
    <row r="15783" spans="1:11" ht="15">
      <c r="A15783"/>
      <c r="B15783"/>
      <c r="C15783"/>
      <c r="D15783"/>
      <c r="E15783"/>
      <c r="F15783"/>
      <c r="G15783"/>
      <c r="H15783"/>
      <c r="I15783"/>
      <c r="J15783"/>
      <c r="K15783"/>
    </row>
    <row r="15784" spans="1:11" ht="15">
      <c r="A15784"/>
      <c r="B15784"/>
      <c r="C15784"/>
      <c r="D15784"/>
      <c r="E15784"/>
      <c r="F15784"/>
      <c r="G15784"/>
      <c r="H15784"/>
      <c r="I15784"/>
      <c r="J15784"/>
      <c r="K15784"/>
    </row>
    <row r="15785" spans="1:11" ht="15">
      <c r="A15785"/>
      <c r="B15785"/>
      <c r="C15785"/>
      <c r="D15785"/>
      <c r="E15785"/>
      <c r="F15785"/>
      <c r="G15785"/>
      <c r="H15785"/>
      <c r="I15785"/>
      <c r="J15785"/>
      <c r="K15785"/>
    </row>
    <row r="15786" spans="1:11" ht="15">
      <c r="A15786"/>
      <c r="B15786"/>
      <c r="C15786"/>
      <c r="D15786"/>
      <c r="E15786"/>
      <c r="F15786"/>
      <c r="G15786"/>
      <c r="H15786"/>
      <c r="I15786"/>
      <c r="J15786"/>
      <c r="K15786"/>
    </row>
    <row r="15787" spans="1:11" ht="15">
      <c r="A15787"/>
      <c r="B15787"/>
      <c r="C15787"/>
      <c r="D15787"/>
      <c r="E15787"/>
      <c r="F15787"/>
      <c r="G15787"/>
      <c r="H15787"/>
      <c r="I15787"/>
      <c r="J15787"/>
      <c r="K15787"/>
    </row>
    <row r="15788" spans="1:11" ht="15">
      <c r="A15788"/>
      <c r="B15788"/>
      <c r="C15788"/>
      <c r="D15788"/>
      <c r="E15788"/>
      <c r="F15788"/>
      <c r="G15788"/>
      <c r="H15788"/>
      <c r="I15788"/>
      <c r="J15788"/>
      <c r="K15788"/>
    </row>
    <row r="15789" spans="1:11" ht="15">
      <c r="A15789"/>
      <c r="B15789"/>
      <c r="C15789"/>
      <c r="D15789"/>
      <c r="E15789"/>
      <c r="F15789"/>
      <c r="G15789"/>
      <c r="H15789"/>
      <c r="I15789"/>
      <c r="J15789"/>
      <c r="K15789"/>
    </row>
    <row r="15790" spans="1:11" ht="15">
      <c r="A15790"/>
      <c r="B15790"/>
      <c r="C15790"/>
      <c r="D15790"/>
      <c r="E15790"/>
      <c r="F15790"/>
      <c r="G15790"/>
      <c r="H15790"/>
      <c r="I15790"/>
      <c r="J15790"/>
      <c r="K15790"/>
    </row>
    <row r="15791" spans="1:11" ht="15">
      <c r="A15791"/>
      <c r="B15791"/>
      <c r="C15791"/>
      <c r="D15791"/>
      <c r="E15791"/>
      <c r="F15791"/>
      <c r="G15791"/>
      <c r="H15791"/>
      <c r="I15791"/>
      <c r="J15791"/>
      <c r="K15791"/>
    </row>
    <row r="15792" spans="1:11" ht="15">
      <c r="A15792"/>
      <c r="B15792"/>
      <c r="C15792"/>
      <c r="D15792"/>
      <c r="E15792"/>
      <c r="F15792"/>
      <c r="G15792"/>
      <c r="H15792"/>
      <c r="I15792"/>
      <c r="J15792"/>
      <c r="K15792"/>
    </row>
    <row r="15793" spans="1:11" ht="15">
      <c r="A15793"/>
      <c r="B15793"/>
      <c r="C15793"/>
      <c r="D15793"/>
      <c r="E15793"/>
      <c r="F15793"/>
      <c r="G15793"/>
      <c r="H15793"/>
      <c r="I15793"/>
      <c r="J15793"/>
      <c r="K15793"/>
    </row>
    <row r="15794" spans="1:11" ht="15">
      <c r="A15794"/>
      <c r="B15794"/>
      <c r="C15794"/>
      <c r="D15794"/>
      <c r="E15794"/>
      <c r="F15794"/>
      <c r="G15794"/>
      <c r="H15794"/>
      <c r="I15794"/>
      <c r="J15794"/>
      <c r="K15794"/>
    </row>
    <row r="15795" spans="1:11" ht="15">
      <c r="A15795"/>
      <c r="B15795"/>
      <c r="C15795"/>
      <c r="D15795"/>
      <c r="E15795"/>
      <c r="F15795"/>
      <c r="G15795"/>
      <c r="H15795"/>
      <c r="I15795"/>
      <c r="J15795"/>
      <c r="K15795"/>
    </row>
    <row r="15796" spans="1:11" ht="15">
      <c r="A15796"/>
      <c r="B15796"/>
      <c r="C15796"/>
      <c r="D15796"/>
      <c r="E15796"/>
      <c r="F15796"/>
      <c r="G15796"/>
      <c r="H15796"/>
      <c r="I15796"/>
      <c r="J15796"/>
      <c r="K15796"/>
    </row>
    <row r="15797" spans="1:11" ht="15">
      <c r="A15797"/>
      <c r="B15797"/>
      <c r="C15797"/>
      <c r="D15797"/>
      <c r="E15797"/>
      <c r="F15797"/>
      <c r="G15797"/>
      <c r="H15797"/>
      <c r="I15797"/>
      <c r="J15797"/>
      <c r="K15797"/>
    </row>
    <row r="15798" spans="1:11" ht="15">
      <c r="A15798"/>
      <c r="B15798"/>
      <c r="C15798"/>
      <c r="D15798"/>
      <c r="E15798"/>
      <c r="F15798"/>
      <c r="G15798"/>
      <c r="H15798"/>
      <c r="I15798"/>
      <c r="J15798"/>
      <c r="K15798"/>
    </row>
    <row r="15799" spans="1:11" ht="15">
      <c r="A15799"/>
      <c r="B15799"/>
      <c r="C15799"/>
      <c r="D15799"/>
      <c r="E15799"/>
      <c r="F15799"/>
      <c r="G15799"/>
      <c r="H15799"/>
      <c r="I15799"/>
      <c r="J15799"/>
      <c r="K15799"/>
    </row>
    <row r="15800" spans="1:11" ht="15">
      <c r="A15800"/>
      <c r="B15800"/>
      <c r="C15800"/>
      <c r="D15800"/>
      <c r="E15800"/>
      <c r="F15800"/>
      <c r="G15800"/>
      <c r="H15800"/>
      <c r="I15800"/>
      <c r="J15800"/>
      <c r="K15800"/>
    </row>
    <row r="15801" spans="1:11" ht="15">
      <c r="A15801"/>
      <c r="B15801"/>
      <c r="C15801"/>
      <c r="D15801"/>
      <c r="E15801"/>
      <c r="F15801"/>
      <c r="G15801"/>
      <c r="H15801"/>
      <c r="I15801"/>
      <c r="J15801"/>
      <c r="K15801"/>
    </row>
    <row r="15802" spans="1:11" ht="15">
      <c r="A15802"/>
      <c r="B15802"/>
      <c r="C15802"/>
      <c r="D15802"/>
      <c r="E15802"/>
      <c r="F15802"/>
      <c r="G15802"/>
      <c r="H15802"/>
      <c r="I15802"/>
      <c r="J15802"/>
      <c r="K15802"/>
    </row>
    <row r="15803" spans="1:11" ht="15">
      <c r="A15803"/>
      <c r="B15803"/>
      <c r="C15803"/>
      <c r="D15803"/>
      <c r="E15803"/>
      <c r="F15803"/>
      <c r="G15803"/>
      <c r="H15803"/>
      <c r="I15803"/>
      <c r="J15803"/>
      <c r="K15803"/>
    </row>
    <row r="15804" spans="1:11" ht="15">
      <c r="A15804"/>
      <c r="B15804"/>
      <c r="C15804"/>
      <c r="D15804"/>
      <c r="E15804"/>
      <c r="F15804"/>
      <c r="G15804"/>
      <c r="H15804"/>
      <c r="I15804"/>
      <c r="J15804"/>
      <c r="K15804"/>
    </row>
    <row r="15805" spans="1:11" ht="15">
      <c r="A15805"/>
      <c r="B15805"/>
      <c r="C15805"/>
      <c r="D15805"/>
      <c r="E15805"/>
      <c r="F15805"/>
      <c r="G15805"/>
      <c r="H15805"/>
      <c r="I15805"/>
      <c r="J15805"/>
      <c r="K15805"/>
    </row>
    <row r="15806" spans="1:11" ht="15">
      <c r="A15806"/>
      <c r="B15806"/>
      <c r="C15806"/>
      <c r="D15806"/>
      <c r="E15806"/>
      <c r="F15806"/>
      <c r="G15806"/>
      <c r="H15806"/>
      <c r="I15806"/>
      <c r="J15806"/>
      <c r="K15806"/>
    </row>
    <row r="15807" spans="1:11" ht="15">
      <c r="A15807"/>
      <c r="B15807"/>
      <c r="C15807"/>
      <c r="D15807"/>
      <c r="E15807"/>
      <c r="F15807"/>
      <c r="G15807"/>
      <c r="H15807"/>
      <c r="I15807"/>
      <c r="J15807"/>
      <c r="K15807"/>
    </row>
    <row r="15808" spans="1:11" ht="15">
      <c r="A15808"/>
      <c r="B15808"/>
      <c r="C15808"/>
      <c r="D15808"/>
      <c r="E15808"/>
      <c r="F15808"/>
      <c r="G15808"/>
      <c r="H15808"/>
      <c r="I15808"/>
      <c r="J15808"/>
      <c r="K15808"/>
    </row>
    <row r="15809" spans="1:11" ht="15">
      <c r="A15809"/>
      <c r="B15809"/>
      <c r="C15809"/>
      <c r="D15809"/>
      <c r="E15809"/>
      <c r="F15809"/>
      <c r="G15809"/>
      <c r="H15809"/>
      <c r="I15809"/>
      <c r="J15809"/>
      <c r="K15809"/>
    </row>
    <row r="15810" spans="1:11" ht="15">
      <c r="A15810"/>
      <c r="B15810"/>
      <c r="C15810"/>
      <c r="D15810"/>
      <c r="E15810"/>
      <c r="F15810"/>
      <c r="G15810"/>
      <c r="H15810"/>
      <c r="I15810"/>
      <c r="J15810"/>
      <c r="K15810"/>
    </row>
    <row r="15811" spans="1:11" ht="15">
      <c r="A15811"/>
      <c r="B15811"/>
      <c r="C15811"/>
      <c r="D15811"/>
      <c r="E15811"/>
      <c r="F15811"/>
      <c r="G15811"/>
      <c r="H15811"/>
      <c r="I15811"/>
      <c r="J15811"/>
      <c r="K15811"/>
    </row>
    <row r="15812" spans="1:11" ht="15">
      <c r="A15812"/>
      <c r="B15812"/>
      <c r="C15812"/>
      <c r="D15812"/>
      <c r="E15812"/>
      <c r="F15812"/>
      <c r="G15812"/>
      <c r="H15812"/>
      <c r="I15812"/>
      <c r="J15812"/>
      <c r="K15812"/>
    </row>
    <row r="15813" spans="1:11" ht="15">
      <c r="A15813"/>
      <c r="B15813"/>
      <c r="C15813"/>
      <c r="D15813"/>
      <c r="E15813"/>
      <c r="F15813"/>
      <c r="G15813"/>
      <c r="H15813"/>
      <c r="I15813"/>
      <c r="J15813"/>
      <c r="K15813"/>
    </row>
    <row r="15814" spans="1:11" ht="15">
      <c r="A15814"/>
      <c r="B15814"/>
      <c r="C15814"/>
      <c r="D15814"/>
      <c r="E15814"/>
      <c r="F15814"/>
      <c r="G15814"/>
      <c r="H15814"/>
      <c r="I15814"/>
      <c r="J15814"/>
      <c r="K15814"/>
    </row>
    <row r="15815" spans="1:11" ht="15">
      <c r="A15815"/>
      <c r="B15815"/>
      <c r="C15815"/>
      <c r="D15815"/>
      <c r="E15815"/>
      <c r="F15815"/>
      <c r="G15815"/>
      <c r="H15815"/>
      <c r="I15815"/>
      <c r="J15815"/>
      <c r="K15815"/>
    </row>
    <row r="15816" spans="1:11" ht="15">
      <c r="A15816"/>
      <c r="B15816"/>
      <c r="C15816"/>
      <c r="D15816"/>
      <c r="E15816"/>
      <c r="F15816"/>
      <c r="G15816"/>
      <c r="H15816"/>
      <c r="I15816"/>
      <c r="J15816"/>
      <c r="K15816"/>
    </row>
    <row r="15817" spans="1:11" ht="15">
      <c r="A15817"/>
      <c r="B15817"/>
      <c r="C15817"/>
      <c r="D15817"/>
      <c r="E15817"/>
      <c r="F15817"/>
      <c r="G15817"/>
      <c r="H15817"/>
      <c r="I15817"/>
      <c r="J15817"/>
      <c r="K15817"/>
    </row>
    <row r="15818" spans="1:11" ht="15">
      <c r="A15818"/>
      <c r="B15818"/>
      <c r="C15818"/>
      <c r="D15818"/>
      <c r="E15818"/>
      <c r="F15818"/>
      <c r="G15818"/>
      <c r="H15818"/>
      <c r="I15818"/>
      <c r="J15818"/>
      <c r="K15818"/>
    </row>
    <row r="15819" spans="1:11" ht="15">
      <c r="A15819"/>
      <c r="B15819"/>
      <c r="C15819"/>
      <c r="D15819"/>
      <c r="E15819"/>
      <c r="F15819"/>
      <c r="G15819"/>
      <c r="H15819"/>
      <c r="I15819"/>
      <c r="J15819"/>
      <c r="K15819"/>
    </row>
    <row r="15820" spans="1:11" ht="15">
      <c r="A15820"/>
      <c r="B15820"/>
      <c r="C15820"/>
      <c r="D15820"/>
      <c r="E15820"/>
      <c r="F15820"/>
      <c r="G15820"/>
      <c r="H15820"/>
      <c r="I15820"/>
      <c r="J15820"/>
      <c r="K15820"/>
    </row>
    <row r="15821" spans="1:11" ht="15">
      <c r="A15821"/>
      <c r="B15821"/>
      <c r="C15821"/>
      <c r="D15821"/>
      <c r="E15821"/>
      <c r="F15821"/>
      <c r="G15821"/>
      <c r="H15821"/>
      <c r="I15821"/>
      <c r="J15821"/>
      <c r="K15821"/>
    </row>
    <row r="15822" spans="1:11" ht="15">
      <c r="A15822"/>
      <c r="B15822"/>
      <c r="C15822"/>
      <c r="D15822"/>
      <c r="E15822"/>
      <c r="F15822"/>
      <c r="G15822"/>
      <c r="H15822"/>
      <c r="I15822"/>
      <c r="J15822"/>
      <c r="K15822"/>
    </row>
    <row r="15823" spans="1:11" ht="15">
      <c r="A15823"/>
      <c r="B15823"/>
      <c r="C15823"/>
      <c r="D15823"/>
      <c r="E15823"/>
      <c r="F15823"/>
      <c r="G15823"/>
      <c r="H15823"/>
      <c r="I15823"/>
      <c r="J15823"/>
      <c r="K15823"/>
    </row>
    <row r="15824" spans="1:11" ht="15">
      <c r="A15824"/>
      <c r="B15824"/>
      <c r="C15824"/>
      <c r="D15824"/>
      <c r="E15824"/>
      <c r="F15824"/>
      <c r="G15824"/>
      <c r="H15824"/>
      <c r="I15824"/>
      <c r="J15824"/>
      <c r="K15824"/>
    </row>
    <row r="15825" spans="1:11" ht="15">
      <c r="A15825"/>
      <c r="B15825"/>
      <c r="C15825"/>
      <c r="D15825"/>
      <c r="E15825"/>
      <c r="F15825"/>
      <c r="G15825"/>
      <c r="H15825"/>
      <c r="I15825"/>
      <c r="J15825"/>
      <c r="K15825"/>
    </row>
    <row r="15826" spans="1:11" ht="15">
      <c r="A15826"/>
      <c r="B15826"/>
      <c r="C15826"/>
      <c r="D15826"/>
      <c r="E15826"/>
      <c r="F15826"/>
      <c r="G15826"/>
      <c r="H15826"/>
      <c r="I15826"/>
      <c r="J15826"/>
      <c r="K15826"/>
    </row>
    <row r="15827" spans="1:11" ht="15">
      <c r="A15827"/>
      <c r="B15827"/>
      <c r="C15827"/>
      <c r="D15827"/>
      <c r="E15827"/>
      <c r="F15827"/>
      <c r="G15827"/>
      <c r="H15827"/>
      <c r="I15827"/>
      <c r="J15827"/>
      <c r="K15827"/>
    </row>
    <row r="15828" spans="1:11" ht="15">
      <c r="A15828"/>
      <c r="B15828"/>
      <c r="C15828"/>
      <c r="D15828"/>
      <c r="E15828"/>
      <c r="F15828"/>
      <c r="G15828"/>
      <c r="H15828"/>
      <c r="I15828"/>
      <c r="J15828"/>
      <c r="K15828"/>
    </row>
    <row r="15829" spans="1:11" ht="15">
      <c r="A15829"/>
      <c r="B15829"/>
      <c r="C15829"/>
      <c r="D15829"/>
      <c r="E15829"/>
      <c r="F15829"/>
      <c r="G15829"/>
      <c r="H15829"/>
      <c r="I15829"/>
      <c r="J15829"/>
      <c r="K15829"/>
    </row>
    <row r="15830" spans="1:11" ht="15">
      <c r="A15830"/>
      <c r="B15830"/>
      <c r="C15830"/>
      <c r="D15830"/>
      <c r="E15830"/>
      <c r="F15830"/>
      <c r="G15830"/>
      <c r="H15830"/>
      <c r="I15830"/>
      <c r="J15830"/>
      <c r="K15830"/>
    </row>
    <row r="15831" spans="1:11" ht="15">
      <c r="A15831"/>
      <c r="B15831"/>
      <c r="C15831"/>
      <c r="D15831"/>
      <c r="E15831"/>
      <c r="F15831"/>
      <c r="G15831"/>
      <c r="H15831"/>
      <c r="I15831"/>
      <c r="J15831"/>
      <c r="K15831"/>
    </row>
    <row r="15832" spans="1:11" ht="15">
      <c r="A15832"/>
      <c r="B15832"/>
      <c r="C15832"/>
      <c r="D15832"/>
      <c r="E15832"/>
      <c r="F15832"/>
      <c r="G15832"/>
      <c r="H15832"/>
      <c r="I15832"/>
      <c r="J15832"/>
      <c r="K15832"/>
    </row>
    <row r="15833" spans="1:11" ht="15">
      <c r="A15833"/>
      <c r="B15833"/>
      <c r="C15833"/>
      <c r="D15833"/>
      <c r="E15833"/>
      <c r="F15833"/>
      <c r="G15833"/>
      <c r="H15833"/>
      <c r="I15833"/>
      <c r="J15833"/>
      <c r="K15833"/>
    </row>
    <row r="15834" spans="1:11" ht="15">
      <c r="A15834"/>
      <c r="B15834"/>
      <c r="C15834"/>
      <c r="D15834"/>
      <c r="E15834"/>
      <c r="F15834"/>
      <c r="G15834"/>
      <c r="H15834"/>
      <c r="I15834"/>
      <c r="J15834"/>
      <c r="K15834"/>
    </row>
    <row r="15835" spans="1:11" ht="15">
      <c r="A15835"/>
      <c r="B15835"/>
      <c r="C15835"/>
      <c r="D15835"/>
      <c r="E15835"/>
      <c r="F15835"/>
      <c r="G15835"/>
      <c r="H15835"/>
      <c r="I15835"/>
      <c r="J15835"/>
      <c r="K15835"/>
    </row>
    <row r="15836" spans="1:11" ht="15">
      <c r="A15836"/>
      <c r="B15836"/>
      <c r="C15836"/>
      <c r="D15836"/>
      <c r="E15836"/>
      <c r="F15836"/>
      <c r="G15836"/>
      <c r="H15836"/>
      <c r="I15836"/>
      <c r="J15836"/>
      <c r="K15836"/>
    </row>
    <row r="15837" spans="1:11" ht="15">
      <c r="A15837"/>
      <c r="B15837"/>
      <c r="C15837"/>
      <c r="D15837"/>
      <c r="E15837"/>
      <c r="F15837"/>
      <c r="G15837"/>
      <c r="H15837"/>
      <c r="I15837"/>
      <c r="J15837"/>
      <c r="K15837"/>
    </row>
    <row r="15838" spans="1:11" ht="15">
      <c r="A15838"/>
      <c r="B15838"/>
      <c r="C15838"/>
      <c r="D15838"/>
      <c r="E15838"/>
      <c r="F15838"/>
      <c r="G15838"/>
      <c r="H15838"/>
      <c r="I15838"/>
      <c r="J15838"/>
      <c r="K15838"/>
    </row>
    <row r="15839" spans="1:11" ht="15">
      <c r="A15839"/>
      <c r="B15839"/>
      <c r="C15839"/>
      <c r="D15839"/>
      <c r="E15839"/>
      <c r="F15839"/>
      <c r="G15839"/>
      <c r="H15839"/>
      <c r="I15839"/>
      <c r="J15839"/>
      <c r="K15839"/>
    </row>
    <row r="15840" spans="1:11" ht="15">
      <c r="A15840"/>
      <c r="B15840"/>
      <c r="C15840"/>
      <c r="D15840"/>
      <c r="E15840"/>
      <c r="F15840"/>
      <c r="G15840"/>
      <c r="H15840"/>
      <c r="I15840"/>
      <c r="J15840"/>
      <c r="K15840"/>
    </row>
    <row r="15841" spans="1:11" ht="15">
      <c r="A15841"/>
      <c r="B15841"/>
      <c r="C15841"/>
      <c r="D15841"/>
      <c r="E15841"/>
      <c r="F15841"/>
      <c r="G15841"/>
      <c r="H15841"/>
      <c r="I15841"/>
      <c r="J15841"/>
      <c r="K15841"/>
    </row>
    <row r="15842" spans="1:11" ht="15">
      <c r="A15842"/>
      <c r="B15842"/>
      <c r="C15842"/>
      <c r="D15842"/>
      <c r="E15842"/>
      <c r="F15842"/>
      <c r="G15842"/>
      <c r="H15842"/>
      <c r="I15842"/>
      <c r="J15842"/>
      <c r="K15842"/>
    </row>
    <row r="15843" spans="1:11" ht="15">
      <c r="A15843"/>
      <c r="B15843"/>
      <c r="C15843"/>
      <c r="D15843"/>
      <c r="E15843"/>
      <c r="F15843"/>
      <c r="G15843"/>
      <c r="H15843"/>
      <c r="I15843"/>
      <c r="J15843"/>
      <c r="K15843"/>
    </row>
    <row r="15844" spans="1:11" ht="15">
      <c r="A15844"/>
      <c r="B15844"/>
      <c r="C15844"/>
      <c r="D15844"/>
      <c r="E15844"/>
      <c r="F15844"/>
      <c r="G15844"/>
      <c r="H15844"/>
      <c r="I15844"/>
      <c r="J15844"/>
      <c r="K15844"/>
    </row>
    <row r="15845" spans="1:11" ht="15">
      <c r="A15845"/>
      <c r="B15845"/>
      <c r="C15845"/>
      <c r="D15845"/>
      <c r="E15845"/>
      <c r="F15845"/>
      <c r="G15845"/>
      <c r="H15845"/>
      <c r="I15845"/>
      <c r="J15845"/>
      <c r="K15845"/>
    </row>
    <row r="15846" spans="1:11" ht="15">
      <c r="A15846"/>
      <c r="B15846"/>
      <c r="C15846"/>
      <c r="D15846"/>
      <c r="E15846"/>
      <c r="F15846"/>
      <c r="G15846"/>
      <c r="H15846"/>
      <c r="I15846"/>
      <c r="J15846"/>
      <c r="K15846"/>
    </row>
    <row r="15847" spans="1:11" ht="15">
      <c r="A15847"/>
      <c r="B15847"/>
      <c r="C15847"/>
      <c r="D15847"/>
      <c r="E15847"/>
      <c r="F15847"/>
      <c r="G15847"/>
      <c r="H15847"/>
      <c r="I15847"/>
      <c r="J15847"/>
      <c r="K15847"/>
    </row>
    <row r="15848" spans="1:11" ht="15">
      <c r="A15848"/>
      <c r="B15848"/>
      <c r="C15848"/>
      <c r="D15848"/>
      <c r="E15848"/>
      <c r="F15848"/>
      <c r="G15848"/>
      <c r="H15848"/>
      <c r="I15848"/>
      <c r="J15848"/>
      <c r="K15848"/>
    </row>
    <row r="15849" spans="1:11" ht="15">
      <c r="A15849"/>
      <c r="B15849"/>
      <c r="C15849"/>
      <c r="D15849"/>
      <c r="E15849"/>
      <c r="F15849"/>
      <c r="G15849"/>
      <c r="H15849"/>
      <c r="I15849"/>
      <c r="J15849"/>
      <c r="K15849"/>
    </row>
    <row r="15850" spans="1:11" ht="15">
      <c r="A15850"/>
      <c r="B15850"/>
      <c r="C15850"/>
      <c r="D15850"/>
      <c r="E15850"/>
      <c r="F15850"/>
      <c r="G15850"/>
      <c r="H15850"/>
      <c r="I15850"/>
      <c r="J15850"/>
      <c r="K15850"/>
    </row>
    <row r="15851" spans="1:11" ht="15">
      <c r="A15851"/>
      <c r="B15851"/>
      <c r="C15851"/>
      <c r="D15851"/>
      <c r="E15851"/>
      <c r="F15851"/>
      <c r="G15851"/>
      <c r="H15851"/>
      <c r="I15851"/>
      <c r="J15851"/>
      <c r="K15851"/>
    </row>
    <row r="15852" spans="1:11" ht="15">
      <c r="A15852"/>
      <c r="B15852"/>
      <c r="C15852"/>
      <c r="D15852"/>
      <c r="E15852"/>
      <c r="F15852"/>
      <c r="G15852"/>
      <c r="H15852"/>
      <c r="I15852"/>
      <c r="J15852"/>
      <c r="K15852"/>
    </row>
    <row r="15853" spans="1:11" ht="15">
      <c r="A15853"/>
      <c r="B15853"/>
      <c r="C15853"/>
      <c r="D15853"/>
      <c r="E15853"/>
      <c r="F15853"/>
      <c r="G15853"/>
      <c r="H15853"/>
      <c r="I15853"/>
      <c r="J15853"/>
      <c r="K15853"/>
    </row>
    <row r="15854" spans="1:11" ht="15">
      <c r="A15854"/>
      <c r="B15854"/>
      <c r="C15854"/>
      <c r="D15854"/>
      <c r="E15854"/>
      <c r="F15854"/>
      <c r="G15854"/>
      <c r="H15854"/>
      <c r="I15854"/>
      <c r="J15854"/>
      <c r="K15854"/>
    </row>
    <row r="15855" spans="1:11" ht="15">
      <c r="A15855"/>
      <c r="B15855"/>
      <c r="C15855"/>
      <c r="D15855"/>
      <c r="E15855"/>
      <c r="F15855"/>
      <c r="G15855"/>
      <c r="H15855"/>
      <c r="I15855"/>
      <c r="J15855"/>
      <c r="K15855"/>
    </row>
    <row r="15856" spans="1:11" ht="15">
      <c r="A15856"/>
      <c r="B15856"/>
      <c r="C15856"/>
      <c r="D15856"/>
      <c r="E15856"/>
      <c r="F15856"/>
      <c r="G15856"/>
      <c r="H15856"/>
      <c r="I15856"/>
      <c r="J15856"/>
      <c r="K15856"/>
    </row>
    <row r="15857" spans="1:11" ht="15">
      <c r="A15857"/>
      <c r="B15857"/>
      <c r="C15857"/>
      <c r="D15857"/>
      <c r="E15857"/>
      <c r="F15857"/>
      <c r="G15857"/>
      <c r="H15857"/>
      <c r="I15857"/>
      <c r="J15857"/>
      <c r="K15857"/>
    </row>
    <row r="15858" spans="1:11" ht="15">
      <c r="A15858"/>
      <c r="B15858"/>
      <c r="C15858"/>
      <c r="D15858"/>
      <c r="E15858"/>
      <c r="F15858"/>
      <c r="G15858"/>
      <c r="H15858"/>
      <c r="I15858"/>
      <c r="J15858"/>
      <c r="K15858"/>
    </row>
    <row r="15859" spans="1:11" ht="15">
      <c r="A15859"/>
      <c r="B15859"/>
      <c r="C15859"/>
      <c r="D15859"/>
      <c r="E15859"/>
      <c r="F15859"/>
      <c r="G15859"/>
      <c r="H15859"/>
      <c r="I15859"/>
      <c r="J15859"/>
      <c r="K15859"/>
    </row>
    <row r="15860" spans="1:11" ht="15">
      <c r="A15860"/>
      <c r="B15860"/>
      <c r="C15860"/>
      <c r="D15860"/>
      <c r="E15860"/>
      <c r="F15860"/>
      <c r="G15860"/>
      <c r="H15860"/>
      <c r="I15860"/>
      <c r="J15860"/>
      <c r="K15860"/>
    </row>
    <row r="15861" spans="1:11" ht="15">
      <c r="A15861"/>
      <c r="B15861"/>
      <c r="C15861"/>
      <c r="D15861"/>
      <c r="E15861"/>
      <c r="F15861"/>
      <c r="G15861"/>
      <c r="H15861"/>
      <c r="I15861"/>
      <c r="J15861"/>
      <c r="K15861"/>
    </row>
    <row r="15862" spans="1:11" ht="15">
      <c r="A15862"/>
      <c r="B15862"/>
      <c r="C15862"/>
      <c r="D15862"/>
      <c r="E15862"/>
      <c r="F15862"/>
      <c r="G15862"/>
      <c r="H15862"/>
      <c r="I15862"/>
      <c r="J15862"/>
      <c r="K15862"/>
    </row>
    <row r="15863" spans="1:11" ht="15">
      <c r="A15863"/>
      <c r="B15863"/>
      <c r="C15863"/>
      <c r="D15863"/>
      <c r="E15863"/>
      <c r="F15863"/>
      <c r="G15863"/>
      <c r="H15863"/>
      <c r="I15863"/>
      <c r="J15863"/>
      <c r="K15863"/>
    </row>
    <row r="15864" spans="1:11" ht="15">
      <c r="A15864"/>
      <c r="B15864"/>
      <c r="C15864"/>
      <c r="D15864"/>
      <c r="E15864"/>
      <c r="F15864"/>
      <c r="G15864"/>
      <c r="H15864"/>
      <c r="I15864"/>
      <c r="J15864"/>
      <c r="K15864"/>
    </row>
    <row r="15865" spans="1:11" ht="15">
      <c r="A15865"/>
      <c r="B15865"/>
      <c r="C15865"/>
      <c r="D15865"/>
      <c r="E15865"/>
      <c r="F15865"/>
      <c r="G15865"/>
      <c r="H15865"/>
      <c r="I15865"/>
      <c r="J15865"/>
      <c r="K15865"/>
    </row>
    <row r="15866" spans="1:11" ht="15">
      <c r="A15866"/>
      <c r="B15866"/>
      <c r="C15866"/>
      <c r="D15866"/>
      <c r="E15866"/>
      <c r="F15866"/>
      <c r="G15866"/>
      <c r="H15866"/>
      <c r="I15866"/>
      <c r="J15866"/>
      <c r="K15866"/>
    </row>
    <row r="15867" spans="1:11" ht="15">
      <c r="A15867"/>
      <c r="B15867"/>
      <c r="C15867"/>
      <c r="D15867"/>
      <c r="E15867"/>
      <c r="F15867"/>
      <c r="G15867"/>
      <c r="H15867"/>
      <c r="I15867"/>
      <c r="J15867"/>
      <c r="K15867"/>
    </row>
    <row r="15868" spans="1:11" ht="15">
      <c r="A15868"/>
      <c r="B15868"/>
      <c r="C15868"/>
      <c r="D15868"/>
      <c r="E15868"/>
      <c r="F15868"/>
      <c r="G15868"/>
      <c r="H15868"/>
      <c r="I15868"/>
      <c r="J15868"/>
      <c r="K15868"/>
    </row>
    <row r="15869" spans="1:11" ht="15">
      <c r="A15869"/>
      <c r="B15869"/>
      <c r="C15869"/>
      <c r="D15869"/>
      <c r="E15869"/>
      <c r="F15869"/>
      <c r="G15869"/>
      <c r="H15869"/>
      <c r="I15869"/>
      <c r="J15869"/>
      <c r="K15869"/>
    </row>
    <row r="15870" spans="1:11" ht="15">
      <c r="A15870"/>
      <c r="B15870"/>
      <c r="C15870"/>
      <c r="D15870"/>
      <c r="E15870"/>
      <c r="F15870"/>
      <c r="G15870"/>
      <c r="H15870"/>
      <c r="I15870"/>
      <c r="J15870"/>
      <c r="K15870"/>
    </row>
    <row r="15871" spans="1:11" ht="15">
      <c r="A15871"/>
      <c r="B15871"/>
      <c r="C15871"/>
      <c r="D15871"/>
      <c r="E15871"/>
      <c r="F15871"/>
      <c r="G15871"/>
      <c r="H15871"/>
      <c r="I15871"/>
      <c r="J15871"/>
      <c r="K15871"/>
    </row>
    <row r="15872" spans="1:11" ht="15">
      <c r="A15872"/>
      <c r="B15872"/>
      <c r="C15872"/>
      <c r="D15872"/>
      <c r="E15872"/>
      <c r="F15872"/>
      <c r="G15872"/>
      <c r="H15872"/>
      <c r="I15872"/>
      <c r="J15872"/>
      <c r="K15872"/>
    </row>
    <row r="15873" spans="1:11" ht="15">
      <c r="A15873"/>
      <c r="B15873"/>
      <c r="C15873"/>
      <c r="D15873"/>
      <c r="E15873"/>
      <c r="F15873"/>
      <c r="G15873"/>
      <c r="H15873"/>
      <c r="I15873"/>
      <c r="J15873"/>
      <c r="K15873"/>
    </row>
    <row r="15874" spans="1:11" ht="15">
      <c r="A15874"/>
      <c r="B15874"/>
      <c r="C15874"/>
      <c r="D15874"/>
      <c r="E15874"/>
      <c r="F15874"/>
      <c r="G15874"/>
      <c r="H15874"/>
      <c r="I15874"/>
      <c r="J15874"/>
      <c r="K15874"/>
    </row>
    <row r="15875" spans="1:11" ht="15">
      <c r="A15875"/>
      <c r="B15875"/>
      <c r="C15875"/>
      <c r="D15875"/>
      <c r="E15875"/>
      <c r="F15875"/>
      <c r="G15875"/>
      <c r="H15875"/>
      <c r="I15875"/>
      <c r="J15875"/>
      <c r="K15875"/>
    </row>
    <row r="15876" spans="1:11" ht="15">
      <c r="A15876"/>
      <c r="B15876"/>
      <c r="C15876"/>
      <c r="D15876"/>
      <c r="E15876"/>
      <c r="F15876"/>
      <c r="G15876"/>
      <c r="H15876"/>
      <c r="I15876"/>
      <c r="J15876"/>
      <c r="K15876"/>
    </row>
    <row r="15877" spans="1:11" ht="15">
      <c r="A15877"/>
      <c r="B15877"/>
      <c r="C15877"/>
      <c r="D15877"/>
      <c r="E15877"/>
      <c r="F15877"/>
      <c r="G15877"/>
      <c r="H15877"/>
      <c r="I15877"/>
      <c r="J15877"/>
      <c r="K15877"/>
    </row>
    <row r="15878" spans="1:11" ht="15">
      <c r="A15878"/>
      <c r="B15878"/>
      <c r="C15878"/>
      <c r="D15878"/>
      <c r="E15878"/>
      <c r="F15878"/>
      <c r="G15878"/>
      <c r="H15878"/>
      <c r="I15878"/>
      <c r="J15878"/>
      <c r="K15878"/>
    </row>
    <row r="15879" spans="1:11" ht="15">
      <c r="A15879"/>
      <c r="B15879"/>
      <c r="C15879"/>
      <c r="D15879"/>
      <c r="E15879"/>
      <c r="F15879"/>
      <c r="G15879"/>
      <c r="H15879"/>
      <c r="I15879"/>
      <c r="J15879"/>
      <c r="K15879"/>
    </row>
    <row r="15880" spans="1:11" ht="15">
      <c r="A15880"/>
      <c r="B15880"/>
      <c r="C15880"/>
      <c r="D15880"/>
      <c r="E15880"/>
      <c r="F15880"/>
      <c r="G15880"/>
      <c r="H15880"/>
      <c r="I15880"/>
      <c r="J15880"/>
      <c r="K15880"/>
    </row>
    <row r="15881" spans="1:11" ht="15">
      <c r="A15881"/>
      <c r="B15881"/>
      <c r="C15881"/>
      <c r="D15881"/>
      <c r="E15881"/>
      <c r="F15881"/>
      <c r="G15881"/>
      <c r="H15881"/>
      <c r="I15881"/>
      <c r="J15881"/>
      <c r="K15881"/>
    </row>
    <row r="15882" spans="1:11" ht="15">
      <c r="A15882"/>
      <c r="B15882"/>
      <c r="C15882"/>
      <c r="D15882"/>
      <c r="E15882"/>
      <c r="F15882"/>
      <c r="G15882"/>
      <c r="H15882"/>
      <c r="I15882"/>
      <c r="J15882"/>
      <c r="K15882"/>
    </row>
    <row r="15883" spans="1:11" ht="15">
      <c r="A15883"/>
      <c r="B15883"/>
      <c r="C15883"/>
      <c r="D15883"/>
      <c r="E15883"/>
      <c r="F15883"/>
      <c r="G15883"/>
      <c r="H15883"/>
      <c r="I15883"/>
      <c r="J15883"/>
      <c r="K15883"/>
    </row>
    <row r="15884" spans="1:11" ht="15">
      <c r="A15884"/>
      <c r="B15884"/>
      <c r="C15884"/>
      <c r="D15884"/>
      <c r="E15884"/>
      <c r="F15884"/>
      <c r="G15884"/>
      <c r="H15884"/>
      <c r="I15884"/>
      <c r="J15884"/>
      <c r="K15884"/>
    </row>
    <row r="15885" spans="1:11" ht="15">
      <c r="A15885"/>
      <c r="B15885"/>
      <c r="C15885"/>
      <c r="D15885"/>
      <c r="E15885"/>
      <c r="F15885"/>
      <c r="G15885"/>
      <c r="H15885"/>
      <c r="I15885"/>
      <c r="J15885"/>
      <c r="K15885"/>
    </row>
    <row r="15886" spans="1:11" ht="15">
      <c r="A15886"/>
      <c r="B15886"/>
      <c r="C15886"/>
      <c r="D15886"/>
      <c r="E15886"/>
      <c r="F15886"/>
      <c r="G15886"/>
      <c r="H15886"/>
      <c r="I15886"/>
      <c r="J15886"/>
      <c r="K15886"/>
    </row>
    <row r="15887" spans="1:11" ht="15">
      <c r="A15887"/>
      <c r="B15887"/>
      <c r="C15887"/>
      <c r="D15887"/>
      <c r="E15887"/>
      <c r="F15887"/>
      <c r="G15887"/>
      <c r="H15887"/>
      <c r="I15887"/>
      <c r="J15887"/>
      <c r="K15887"/>
    </row>
    <row r="15888" spans="1:11" ht="15">
      <c r="A15888"/>
      <c r="B15888"/>
      <c r="C15888"/>
      <c r="D15888"/>
      <c r="E15888"/>
      <c r="F15888"/>
      <c r="G15888"/>
      <c r="H15888"/>
      <c r="I15888"/>
      <c r="J15888"/>
      <c r="K15888"/>
    </row>
    <row r="15889" spans="1:11" ht="15">
      <c r="A15889"/>
      <c r="B15889"/>
      <c r="C15889"/>
      <c r="D15889"/>
      <c r="E15889"/>
      <c r="F15889"/>
      <c r="G15889"/>
      <c r="H15889"/>
      <c r="I15889"/>
      <c r="J15889"/>
      <c r="K15889"/>
    </row>
    <row r="15890" spans="1:11" ht="15">
      <c r="A15890"/>
      <c r="B15890"/>
      <c r="C15890"/>
      <c r="D15890"/>
      <c r="E15890"/>
      <c r="F15890"/>
      <c r="G15890"/>
      <c r="H15890"/>
      <c r="I15890"/>
      <c r="J15890"/>
      <c r="K15890"/>
    </row>
    <row r="15891" spans="1:11" ht="15">
      <c r="A15891"/>
      <c r="B15891"/>
      <c r="C15891"/>
      <c r="D15891"/>
      <c r="E15891"/>
      <c r="F15891"/>
      <c r="G15891"/>
      <c r="H15891"/>
      <c r="I15891"/>
      <c r="J15891"/>
      <c r="K15891"/>
    </row>
    <row r="15892" spans="1:11" ht="15">
      <c r="A15892"/>
      <c r="B15892"/>
      <c r="C15892"/>
      <c r="D15892"/>
      <c r="E15892"/>
      <c r="F15892"/>
      <c r="G15892"/>
      <c r="H15892"/>
      <c r="I15892"/>
      <c r="J15892"/>
      <c r="K15892"/>
    </row>
    <row r="15893" spans="1:11" ht="15">
      <c r="A15893"/>
      <c r="B15893"/>
      <c r="C15893"/>
      <c r="D15893"/>
      <c r="E15893"/>
      <c r="F15893"/>
      <c r="G15893"/>
      <c r="H15893"/>
      <c r="I15893"/>
      <c r="J15893"/>
      <c r="K15893"/>
    </row>
    <row r="15894" spans="1:11" ht="15">
      <c r="A15894"/>
      <c r="B15894"/>
      <c r="C15894"/>
      <c r="D15894"/>
      <c r="E15894"/>
      <c r="F15894"/>
      <c r="G15894"/>
      <c r="H15894"/>
      <c r="I15894"/>
      <c r="J15894"/>
      <c r="K15894"/>
    </row>
    <row r="15895" spans="1:11" ht="15">
      <c r="A15895"/>
      <c r="B15895"/>
      <c r="C15895"/>
      <c r="D15895"/>
      <c r="E15895"/>
      <c r="F15895"/>
      <c r="G15895"/>
      <c r="H15895"/>
      <c r="I15895"/>
      <c r="J15895"/>
      <c r="K15895"/>
    </row>
    <row r="15896" spans="1:11" ht="15">
      <c r="A15896"/>
      <c r="B15896"/>
      <c r="C15896"/>
      <c r="D15896"/>
      <c r="E15896"/>
      <c r="F15896"/>
      <c r="G15896"/>
      <c r="H15896"/>
      <c r="I15896"/>
      <c r="J15896"/>
      <c r="K15896"/>
    </row>
    <row r="15897" spans="1:11" ht="15">
      <c r="A15897"/>
      <c r="B15897"/>
      <c r="C15897"/>
      <c r="D15897"/>
      <c r="E15897"/>
      <c r="F15897"/>
      <c r="G15897"/>
      <c r="H15897"/>
      <c r="I15897"/>
      <c r="J15897"/>
      <c r="K15897"/>
    </row>
    <row r="15898" spans="1:11" ht="15">
      <c r="A15898"/>
      <c r="B15898"/>
      <c r="C15898"/>
      <c r="D15898"/>
      <c r="E15898"/>
      <c r="F15898"/>
      <c r="G15898"/>
      <c r="H15898"/>
      <c r="I15898"/>
      <c r="J15898"/>
      <c r="K15898"/>
    </row>
    <row r="15899" spans="1:11" ht="15">
      <c r="A15899"/>
      <c r="B15899"/>
      <c r="C15899"/>
      <c r="D15899"/>
      <c r="E15899"/>
      <c r="F15899"/>
      <c r="G15899"/>
      <c r="H15899"/>
      <c r="I15899"/>
      <c r="J15899"/>
      <c r="K15899"/>
    </row>
    <row r="15900" spans="1:11" ht="15">
      <c r="A15900"/>
      <c r="B15900"/>
      <c r="C15900"/>
      <c r="D15900"/>
      <c r="E15900"/>
      <c r="F15900"/>
      <c r="G15900"/>
      <c r="H15900"/>
      <c r="I15900"/>
      <c r="J15900"/>
      <c r="K15900"/>
    </row>
    <row r="15901" spans="1:11" ht="15">
      <c r="A15901"/>
      <c r="B15901"/>
      <c r="C15901"/>
      <c r="D15901"/>
      <c r="E15901"/>
      <c r="F15901"/>
      <c r="G15901"/>
      <c r="H15901"/>
      <c r="I15901"/>
      <c r="J15901"/>
      <c r="K15901"/>
    </row>
    <row r="15902" spans="1:11" ht="15">
      <c r="A15902"/>
      <c r="B15902"/>
      <c r="C15902"/>
      <c r="D15902"/>
      <c r="E15902"/>
      <c r="F15902"/>
      <c r="G15902"/>
      <c r="H15902"/>
      <c r="I15902"/>
      <c r="J15902"/>
      <c r="K15902"/>
    </row>
    <row r="15903" spans="1:11" ht="15">
      <c r="A15903"/>
      <c r="B15903"/>
      <c r="C15903"/>
      <c r="D15903"/>
      <c r="E15903"/>
      <c r="F15903"/>
      <c r="G15903"/>
      <c r="H15903"/>
      <c r="I15903"/>
      <c r="J15903"/>
      <c r="K15903"/>
    </row>
    <row r="15904" spans="1:11" ht="15">
      <c r="A15904"/>
      <c r="B15904"/>
      <c r="C15904"/>
      <c r="D15904"/>
      <c r="E15904"/>
      <c r="F15904"/>
      <c r="G15904"/>
      <c r="H15904"/>
      <c r="I15904"/>
      <c r="J15904"/>
      <c r="K15904"/>
    </row>
    <row r="15905" spans="1:11" ht="15">
      <c r="A15905"/>
      <c r="B15905"/>
      <c r="C15905"/>
      <c r="D15905"/>
      <c r="E15905"/>
      <c r="F15905"/>
      <c r="G15905"/>
      <c r="H15905"/>
      <c r="I15905"/>
      <c r="J15905"/>
      <c r="K15905"/>
    </row>
    <row r="15906" spans="1:11" ht="15">
      <c r="A15906"/>
      <c r="B15906"/>
      <c r="C15906"/>
      <c r="D15906"/>
      <c r="E15906"/>
      <c r="F15906"/>
      <c r="G15906"/>
      <c r="H15906"/>
      <c r="I15906"/>
      <c r="J15906"/>
      <c r="K15906"/>
    </row>
    <row r="15907" spans="1:11" ht="15">
      <c r="A15907"/>
      <c r="B15907"/>
      <c r="C15907"/>
      <c r="D15907"/>
      <c r="E15907"/>
      <c r="F15907"/>
      <c r="G15907"/>
      <c r="H15907"/>
      <c r="I15907"/>
      <c r="J15907"/>
      <c r="K15907"/>
    </row>
    <row r="15908" spans="1:11" ht="15">
      <c r="A15908"/>
      <c r="B15908"/>
      <c r="C15908"/>
      <c r="D15908"/>
      <c r="E15908"/>
      <c r="F15908"/>
      <c r="G15908"/>
      <c r="H15908"/>
      <c r="I15908"/>
      <c r="J15908"/>
      <c r="K15908"/>
    </row>
    <row r="15909" spans="1:11" ht="15">
      <c r="A15909"/>
      <c r="B15909"/>
      <c r="C15909"/>
      <c r="D15909"/>
      <c r="E15909"/>
      <c r="F15909"/>
      <c r="G15909"/>
      <c r="H15909"/>
      <c r="I15909"/>
      <c r="J15909"/>
      <c r="K15909"/>
    </row>
    <row r="15910" spans="1:11" ht="15">
      <c r="A15910"/>
      <c r="B15910"/>
      <c r="C15910"/>
      <c r="D15910"/>
      <c r="E15910"/>
      <c r="F15910"/>
      <c r="G15910"/>
      <c r="H15910"/>
      <c r="I15910"/>
      <c r="J15910"/>
      <c r="K15910"/>
    </row>
    <row r="15911" spans="1:11" ht="15">
      <c r="A15911"/>
      <c r="B15911"/>
      <c r="C15911"/>
      <c r="D15911"/>
      <c r="E15911"/>
      <c r="F15911"/>
      <c r="G15911"/>
      <c r="H15911"/>
      <c r="I15911"/>
      <c r="J15911"/>
      <c r="K15911"/>
    </row>
    <row r="15912" spans="1:11" ht="15">
      <c r="A15912"/>
      <c r="B15912"/>
      <c r="C15912"/>
      <c r="D15912"/>
      <c r="E15912"/>
      <c r="F15912"/>
      <c r="G15912"/>
      <c r="H15912"/>
      <c r="I15912"/>
      <c r="J15912"/>
      <c r="K15912"/>
    </row>
    <row r="15913" spans="1:11" ht="15">
      <c r="A15913"/>
      <c r="B15913"/>
      <c r="C15913"/>
      <c r="D15913"/>
      <c r="E15913"/>
      <c r="F15913"/>
      <c r="G15913"/>
      <c r="H15913"/>
      <c r="I15913"/>
      <c r="J15913"/>
      <c r="K15913"/>
    </row>
    <row r="15914" spans="1:11" ht="15">
      <c r="A15914"/>
      <c r="B15914"/>
      <c r="C15914"/>
      <c r="D15914"/>
      <c r="E15914"/>
      <c r="F15914"/>
      <c r="G15914"/>
      <c r="H15914"/>
      <c r="I15914"/>
      <c r="J15914"/>
      <c r="K15914"/>
    </row>
    <row r="15915" spans="1:11" ht="15">
      <c r="A15915"/>
      <c r="B15915"/>
      <c r="C15915"/>
      <c r="D15915"/>
      <c r="E15915"/>
      <c r="F15915"/>
      <c r="G15915"/>
      <c r="H15915"/>
      <c r="I15915"/>
      <c r="J15915"/>
      <c r="K15915"/>
    </row>
    <row r="15916" spans="1:11" ht="15">
      <c r="A15916"/>
      <c r="B15916"/>
      <c r="C15916"/>
      <c r="D15916"/>
      <c r="E15916"/>
      <c r="F15916"/>
      <c r="G15916"/>
      <c r="H15916"/>
      <c r="I15916"/>
      <c r="J15916"/>
      <c r="K15916"/>
    </row>
    <row r="15917" spans="1:11" ht="15">
      <c r="A15917"/>
      <c r="B15917"/>
      <c r="C15917"/>
      <c r="D15917"/>
      <c r="E15917"/>
      <c r="F15917"/>
      <c r="G15917"/>
      <c r="H15917"/>
      <c r="I15917"/>
      <c r="J15917"/>
      <c r="K15917"/>
    </row>
    <row r="15918" spans="1:11" ht="15">
      <c r="A15918"/>
      <c r="B15918"/>
      <c r="C15918"/>
      <c r="D15918"/>
      <c r="E15918"/>
      <c r="F15918"/>
      <c r="G15918"/>
      <c r="H15918"/>
      <c r="I15918"/>
      <c r="J15918"/>
      <c r="K15918"/>
    </row>
    <row r="15919" spans="1:11" ht="15">
      <c r="A15919"/>
      <c r="B15919"/>
      <c r="C15919"/>
      <c r="D15919"/>
      <c r="E15919"/>
      <c r="F15919"/>
      <c r="G15919"/>
      <c r="H15919"/>
      <c r="I15919"/>
      <c r="J15919"/>
      <c r="K15919"/>
    </row>
    <row r="15920" spans="1:11" ht="15">
      <c r="A15920"/>
      <c r="B15920"/>
      <c r="C15920"/>
      <c r="D15920"/>
      <c r="E15920"/>
      <c r="F15920"/>
      <c r="G15920"/>
      <c r="H15920"/>
      <c r="I15920"/>
      <c r="J15920"/>
      <c r="K15920"/>
    </row>
    <row r="15921" spans="1:11" ht="15">
      <c r="A15921"/>
      <c r="B15921"/>
      <c r="C15921"/>
      <c r="D15921"/>
      <c r="E15921"/>
      <c r="F15921"/>
      <c r="G15921"/>
      <c r="H15921"/>
      <c r="I15921"/>
      <c r="J15921"/>
      <c r="K15921"/>
    </row>
    <row r="15922" spans="1:11" ht="15">
      <c r="A15922"/>
      <c r="B15922"/>
      <c r="C15922"/>
      <c r="D15922"/>
      <c r="E15922"/>
      <c r="F15922"/>
      <c r="G15922"/>
      <c r="H15922"/>
      <c r="I15922"/>
      <c r="J15922"/>
      <c r="K15922"/>
    </row>
    <row r="15923" spans="1:11" ht="15">
      <c r="A15923"/>
      <c r="B15923"/>
      <c r="C15923"/>
      <c r="D15923"/>
      <c r="E15923"/>
      <c r="F15923"/>
      <c r="G15923"/>
      <c r="H15923"/>
      <c r="I15923"/>
      <c r="J15923"/>
      <c r="K15923"/>
    </row>
    <row r="15924" spans="1:11" ht="15">
      <c r="A15924"/>
      <c r="B15924"/>
      <c r="C15924"/>
      <c r="D15924"/>
      <c r="E15924"/>
      <c r="F15924"/>
      <c r="G15924"/>
      <c r="H15924"/>
      <c r="I15924"/>
      <c r="J15924"/>
      <c r="K15924"/>
    </row>
    <row r="15925" spans="1:11" ht="15">
      <c r="A15925"/>
      <c r="B15925"/>
      <c r="C15925"/>
      <c r="D15925"/>
      <c r="E15925"/>
      <c r="F15925"/>
      <c r="G15925"/>
      <c r="H15925"/>
      <c r="I15925"/>
      <c r="J15925"/>
      <c r="K15925"/>
    </row>
    <row r="15926" spans="1:11" ht="15">
      <c r="A15926"/>
      <c r="B15926"/>
      <c r="C15926"/>
      <c r="D15926"/>
      <c r="E15926"/>
      <c r="F15926"/>
      <c r="G15926"/>
      <c r="H15926"/>
      <c r="I15926"/>
      <c r="J15926"/>
      <c r="K15926"/>
    </row>
    <row r="15927" spans="1:11" ht="15">
      <c r="A15927"/>
      <c r="B15927"/>
      <c r="C15927"/>
      <c r="D15927"/>
      <c r="E15927"/>
      <c r="F15927"/>
      <c r="G15927"/>
      <c r="H15927"/>
      <c r="I15927"/>
      <c r="J15927"/>
      <c r="K15927"/>
    </row>
    <row r="15928" spans="1:11" ht="15">
      <c r="A15928"/>
      <c r="B15928"/>
      <c r="C15928"/>
      <c r="D15928"/>
      <c r="E15928"/>
      <c r="F15928"/>
      <c r="G15928"/>
      <c r="H15928"/>
      <c r="I15928"/>
      <c r="J15928"/>
      <c r="K15928"/>
    </row>
    <row r="15929" spans="1:11" ht="15">
      <c r="A15929"/>
      <c r="B15929"/>
      <c r="C15929"/>
      <c r="D15929"/>
      <c r="E15929"/>
      <c r="F15929"/>
      <c r="G15929"/>
      <c r="H15929"/>
      <c r="I15929"/>
      <c r="J15929"/>
      <c r="K15929"/>
    </row>
    <row r="15930" spans="1:11" ht="15">
      <c r="A15930"/>
      <c r="B15930"/>
      <c r="C15930"/>
      <c r="D15930"/>
      <c r="E15930"/>
      <c r="F15930"/>
      <c r="G15930"/>
      <c r="H15930"/>
      <c r="I15930"/>
      <c r="J15930"/>
      <c r="K15930"/>
    </row>
    <row r="15931" spans="1:11" ht="15">
      <c r="A15931"/>
      <c r="B15931"/>
      <c r="C15931"/>
      <c r="D15931"/>
      <c r="E15931"/>
      <c r="F15931"/>
      <c r="G15931"/>
      <c r="H15931"/>
      <c r="I15931"/>
      <c r="J15931"/>
      <c r="K15931"/>
    </row>
    <row r="15932" spans="1:11" ht="15">
      <c r="A15932"/>
      <c r="B15932"/>
      <c r="C15932"/>
      <c r="D15932"/>
      <c r="E15932"/>
      <c r="F15932"/>
      <c r="G15932"/>
      <c r="H15932"/>
      <c r="I15932"/>
      <c r="J15932"/>
      <c r="K15932"/>
    </row>
    <row r="15933" spans="1:11" ht="15">
      <c r="A15933"/>
      <c r="B15933"/>
      <c r="C15933"/>
      <c r="D15933"/>
      <c r="E15933"/>
      <c r="F15933"/>
      <c r="G15933"/>
      <c r="H15933"/>
      <c r="I15933"/>
      <c r="J15933"/>
      <c r="K15933"/>
    </row>
    <row r="15934" spans="1:11" ht="15">
      <c r="A15934"/>
      <c r="B15934"/>
      <c r="C15934"/>
      <c r="D15934"/>
      <c r="E15934"/>
      <c r="F15934"/>
      <c r="G15934"/>
      <c r="H15934"/>
      <c r="I15934"/>
      <c r="J15934"/>
      <c r="K15934"/>
    </row>
    <row r="15935" spans="1:11" ht="15">
      <c r="A15935"/>
      <c r="B15935"/>
      <c r="C15935"/>
      <c r="D15935"/>
      <c r="E15935"/>
      <c r="F15935"/>
      <c r="G15935"/>
      <c r="H15935"/>
      <c r="I15935"/>
      <c r="J15935"/>
      <c r="K15935"/>
    </row>
    <row r="15936" spans="1:11" ht="15">
      <c r="A15936"/>
      <c r="B15936"/>
      <c r="C15936"/>
      <c r="D15936"/>
      <c r="E15936"/>
      <c r="F15936"/>
      <c r="G15936"/>
      <c r="H15936"/>
      <c r="I15936"/>
      <c r="J15936"/>
      <c r="K15936"/>
    </row>
    <row r="15937" spans="1:11" ht="15">
      <c r="A15937"/>
      <c r="B15937"/>
      <c r="C15937"/>
      <c r="D15937"/>
      <c r="E15937"/>
      <c r="F15937"/>
      <c r="G15937"/>
      <c r="H15937"/>
      <c r="I15937"/>
      <c r="J15937"/>
      <c r="K15937"/>
    </row>
    <row r="15938" spans="1:11" ht="15">
      <c r="A15938"/>
      <c r="B15938"/>
      <c r="C15938"/>
      <c r="D15938"/>
      <c r="E15938"/>
      <c r="F15938"/>
      <c r="G15938"/>
      <c r="H15938"/>
      <c r="I15938"/>
      <c r="J15938"/>
      <c r="K15938"/>
    </row>
    <row r="15939" spans="1:11" ht="15">
      <c r="A15939"/>
      <c r="B15939"/>
      <c r="C15939"/>
      <c r="D15939"/>
      <c r="E15939"/>
      <c r="F15939"/>
      <c r="G15939"/>
      <c r="H15939"/>
      <c r="I15939"/>
      <c r="J15939"/>
      <c r="K15939"/>
    </row>
    <row r="15940" spans="1:11" ht="15">
      <c r="A15940"/>
      <c r="B15940"/>
      <c r="C15940"/>
      <c r="D15940"/>
      <c r="E15940"/>
      <c r="F15940"/>
      <c r="G15940"/>
      <c r="H15940"/>
      <c r="I15940"/>
      <c r="J15940"/>
      <c r="K15940"/>
    </row>
    <row r="15941" spans="1:11" ht="15">
      <c r="A15941"/>
      <c r="B15941"/>
      <c r="C15941"/>
      <c r="D15941"/>
      <c r="E15941"/>
      <c r="F15941"/>
      <c r="G15941"/>
      <c r="H15941"/>
      <c r="I15941"/>
      <c r="J15941"/>
      <c r="K15941"/>
    </row>
    <row r="15942" spans="1:11" ht="15">
      <c r="A15942"/>
      <c r="B15942"/>
      <c r="C15942"/>
      <c r="D15942"/>
      <c r="E15942"/>
      <c r="F15942"/>
      <c r="G15942"/>
      <c r="H15942"/>
      <c r="I15942"/>
      <c r="J15942"/>
      <c r="K15942"/>
    </row>
    <row r="15943" spans="1:11" ht="15">
      <c r="A15943"/>
      <c r="B15943"/>
      <c r="C15943"/>
      <c r="D15943"/>
      <c r="E15943"/>
      <c r="F15943"/>
      <c r="G15943"/>
      <c r="H15943"/>
      <c r="I15943"/>
      <c r="J15943"/>
      <c r="K15943"/>
    </row>
    <row r="15944" spans="1:11" ht="15">
      <c r="A15944"/>
      <c r="B15944"/>
      <c r="C15944"/>
      <c r="D15944"/>
      <c r="E15944"/>
      <c r="F15944"/>
      <c r="G15944"/>
      <c r="H15944"/>
      <c r="I15944"/>
      <c r="J15944"/>
      <c r="K15944"/>
    </row>
    <row r="15945" spans="1:11" ht="15">
      <c r="A15945"/>
      <c r="B15945"/>
      <c r="C15945"/>
      <c r="D15945"/>
      <c r="E15945"/>
      <c r="F15945"/>
      <c r="G15945"/>
      <c r="H15945"/>
      <c r="I15945"/>
      <c r="J15945"/>
      <c r="K15945"/>
    </row>
    <row r="15946" spans="1:11" ht="15">
      <c r="A15946"/>
      <c r="B15946"/>
      <c r="C15946"/>
      <c r="D15946"/>
      <c r="E15946"/>
      <c r="F15946"/>
      <c r="G15946"/>
      <c r="H15946"/>
      <c r="I15946"/>
      <c r="J15946"/>
      <c r="K15946"/>
    </row>
    <row r="15947" spans="1:11" ht="15">
      <c r="A15947"/>
      <c r="B15947"/>
      <c r="C15947"/>
      <c r="D15947"/>
      <c r="E15947"/>
      <c r="F15947"/>
      <c r="G15947"/>
      <c r="H15947"/>
      <c r="I15947"/>
      <c r="J15947"/>
      <c r="K15947"/>
    </row>
    <row r="15948" spans="1:11" ht="15">
      <c r="A15948"/>
      <c r="B15948"/>
      <c r="C15948"/>
      <c r="D15948"/>
      <c r="E15948"/>
      <c r="F15948"/>
      <c r="G15948"/>
      <c r="H15948"/>
      <c r="I15948"/>
      <c r="J15948"/>
      <c r="K15948"/>
    </row>
    <row r="15949" spans="1:11" ht="15">
      <c r="A15949"/>
      <c r="B15949"/>
      <c r="C15949"/>
      <c r="D15949"/>
      <c r="E15949"/>
      <c r="F15949"/>
      <c r="G15949"/>
      <c r="H15949"/>
      <c r="I15949"/>
      <c r="J15949"/>
      <c r="K15949"/>
    </row>
    <row r="15950" spans="1:11" ht="15">
      <c r="A15950"/>
      <c r="B15950"/>
      <c r="C15950"/>
      <c r="D15950"/>
      <c r="E15950"/>
      <c r="F15950"/>
      <c r="G15950"/>
      <c r="H15950"/>
      <c r="I15950"/>
      <c r="J15950"/>
      <c r="K15950"/>
    </row>
    <row r="15951" spans="1:11" ht="15">
      <c r="A15951"/>
      <c r="B15951"/>
      <c r="C15951"/>
      <c r="D15951"/>
      <c r="E15951"/>
      <c r="F15951"/>
      <c r="G15951"/>
      <c r="H15951"/>
      <c r="I15951"/>
      <c r="J15951"/>
      <c r="K15951"/>
    </row>
    <row r="15952" spans="1:11" ht="15">
      <c r="A15952"/>
      <c r="B15952"/>
      <c r="C15952"/>
      <c r="D15952"/>
      <c r="E15952"/>
      <c r="F15952"/>
      <c r="G15952"/>
      <c r="H15952"/>
      <c r="I15952"/>
      <c r="J15952"/>
      <c r="K15952"/>
    </row>
    <row r="15953" spans="1:11" ht="15">
      <c r="A15953"/>
      <c r="B15953"/>
      <c r="C15953"/>
      <c r="D15953"/>
      <c r="E15953"/>
      <c r="F15953"/>
      <c r="G15953"/>
      <c r="H15953"/>
      <c r="I15953"/>
      <c r="J15953"/>
      <c r="K15953"/>
    </row>
    <row r="15954" spans="1:11" ht="15">
      <c r="A15954"/>
      <c r="B15954"/>
      <c r="C15954"/>
      <c r="D15954"/>
      <c r="E15954"/>
      <c r="F15954"/>
      <c r="G15954"/>
      <c r="H15954"/>
      <c r="I15954"/>
      <c r="J15954"/>
      <c r="K15954"/>
    </row>
    <row r="15955" spans="1:11" ht="15">
      <c r="A15955"/>
      <c r="B15955"/>
      <c r="C15955"/>
      <c r="D15955"/>
      <c r="E15955"/>
      <c r="F15955"/>
      <c r="G15955"/>
      <c r="H15955"/>
      <c r="I15955"/>
      <c r="J15955"/>
      <c r="K15955"/>
    </row>
    <row r="15956" spans="1:11" ht="15">
      <c r="A15956"/>
      <c r="B15956"/>
      <c r="C15956"/>
      <c r="D15956"/>
      <c r="E15956"/>
      <c r="F15956"/>
      <c r="G15956"/>
      <c r="H15956"/>
      <c r="I15956"/>
      <c r="J15956"/>
      <c r="K15956"/>
    </row>
    <row r="15957" spans="1:11" ht="15">
      <c r="A15957"/>
      <c r="B15957"/>
      <c r="C15957"/>
      <c r="D15957"/>
      <c r="E15957"/>
      <c r="F15957"/>
      <c r="G15957"/>
      <c r="H15957"/>
      <c r="I15957"/>
      <c r="J15957"/>
      <c r="K15957"/>
    </row>
    <row r="15958" spans="1:11" ht="15">
      <c r="A15958"/>
      <c r="B15958"/>
      <c r="C15958"/>
      <c r="D15958"/>
      <c r="E15958"/>
      <c r="F15958"/>
      <c r="G15958"/>
      <c r="H15958"/>
      <c r="I15958"/>
      <c r="J15958"/>
      <c r="K15958"/>
    </row>
    <row r="15959" spans="1:11" ht="15">
      <c r="A15959"/>
      <c r="B15959"/>
      <c r="C15959"/>
      <c r="D15959"/>
      <c r="E15959"/>
      <c r="F15959"/>
      <c r="G15959"/>
      <c r="H15959"/>
      <c r="I15959"/>
      <c r="J15959"/>
      <c r="K15959"/>
    </row>
    <row r="15960" spans="1:11" ht="15">
      <c r="A15960"/>
      <c r="B15960"/>
      <c r="C15960"/>
      <c r="D15960"/>
      <c r="E15960"/>
      <c r="F15960"/>
      <c r="G15960"/>
      <c r="H15960"/>
      <c r="I15960"/>
      <c r="J15960"/>
      <c r="K15960"/>
    </row>
    <row r="15961" spans="1:11" ht="15">
      <c r="A15961"/>
      <c r="B15961"/>
      <c r="C15961"/>
      <c r="D15961"/>
      <c r="E15961"/>
      <c r="F15961"/>
      <c r="G15961"/>
      <c r="H15961"/>
      <c r="I15961"/>
      <c r="J15961"/>
      <c r="K15961"/>
    </row>
    <row r="15962" spans="1:11" ht="15">
      <c r="A15962"/>
      <c r="B15962"/>
      <c r="C15962"/>
      <c r="D15962"/>
      <c r="E15962"/>
      <c r="F15962"/>
      <c r="G15962"/>
      <c r="H15962"/>
      <c r="I15962"/>
      <c r="J15962"/>
      <c r="K15962"/>
    </row>
    <row r="15963" spans="1:11" ht="15">
      <c r="A15963"/>
      <c r="B15963"/>
      <c r="C15963"/>
      <c r="D15963"/>
      <c r="E15963"/>
      <c r="F15963"/>
      <c r="G15963"/>
      <c r="H15963"/>
      <c r="I15963"/>
      <c r="J15963"/>
      <c r="K15963"/>
    </row>
    <row r="15964" spans="1:11" ht="15">
      <c r="A15964"/>
      <c r="B15964"/>
      <c r="C15964"/>
      <c r="D15964"/>
      <c r="E15964"/>
      <c r="F15964"/>
      <c r="G15964"/>
      <c r="H15964"/>
      <c r="I15964"/>
      <c r="J15964"/>
      <c r="K15964"/>
    </row>
    <row r="15965" spans="1:11" ht="15">
      <c r="A15965"/>
      <c r="B15965"/>
      <c r="C15965"/>
      <c r="D15965"/>
      <c r="E15965"/>
      <c r="F15965"/>
      <c r="G15965"/>
      <c r="H15965"/>
      <c r="I15965"/>
      <c r="J15965"/>
      <c r="K15965"/>
    </row>
    <row r="15966" spans="1:11" ht="15">
      <c r="A15966"/>
      <c r="B15966"/>
      <c r="C15966"/>
      <c r="D15966"/>
      <c r="E15966"/>
      <c r="F15966"/>
      <c r="G15966"/>
      <c r="H15966"/>
      <c r="I15966"/>
      <c r="J15966"/>
      <c r="K15966"/>
    </row>
    <row r="15967" spans="1:11" ht="15">
      <c r="A15967"/>
      <c r="B15967"/>
      <c r="C15967"/>
      <c r="D15967"/>
      <c r="E15967"/>
      <c r="F15967"/>
      <c r="G15967"/>
      <c r="H15967"/>
      <c r="I15967"/>
      <c r="J15967"/>
      <c r="K15967"/>
    </row>
    <row r="15968" spans="1:11" ht="15">
      <c r="A15968"/>
      <c r="B15968"/>
      <c r="C15968"/>
      <c r="D15968"/>
      <c r="E15968"/>
      <c r="F15968"/>
      <c r="G15968"/>
      <c r="H15968"/>
      <c r="I15968"/>
      <c r="J15968"/>
      <c r="K15968"/>
    </row>
    <row r="15969" spans="1:11" ht="15">
      <c r="A15969"/>
      <c r="B15969"/>
      <c r="C15969"/>
      <c r="D15969"/>
      <c r="E15969"/>
      <c r="F15969"/>
      <c r="G15969"/>
      <c r="H15969"/>
      <c r="I15969"/>
      <c r="J15969"/>
      <c r="K15969"/>
    </row>
    <row r="15970" spans="1:11" ht="15">
      <c r="A15970"/>
      <c r="B15970"/>
      <c r="C15970"/>
      <c r="D15970"/>
      <c r="E15970"/>
      <c r="F15970"/>
      <c r="G15970"/>
      <c r="H15970"/>
      <c r="I15970"/>
      <c r="J15970"/>
      <c r="K15970"/>
    </row>
    <row r="15971" spans="1:11" ht="15">
      <c r="A15971"/>
      <c r="B15971"/>
      <c r="C15971"/>
      <c r="D15971"/>
      <c r="E15971"/>
      <c r="F15971"/>
      <c r="G15971"/>
      <c r="H15971"/>
      <c r="I15971"/>
      <c r="J15971"/>
      <c r="K15971"/>
    </row>
    <row r="15972" spans="1:11" ht="15">
      <c r="A15972"/>
      <c r="B15972"/>
      <c r="C15972"/>
      <c r="D15972"/>
      <c r="E15972"/>
      <c r="F15972"/>
      <c r="G15972"/>
      <c r="H15972"/>
      <c r="I15972"/>
      <c r="J15972"/>
      <c r="K15972"/>
    </row>
    <row r="15973" spans="1:11" ht="15">
      <c r="A15973"/>
      <c r="B15973"/>
      <c r="C15973"/>
      <c r="D15973"/>
      <c r="E15973"/>
      <c r="F15973"/>
      <c r="G15973"/>
      <c r="H15973"/>
      <c r="I15973"/>
      <c r="J15973"/>
      <c r="K15973"/>
    </row>
    <row r="15974" spans="1:11" ht="15">
      <c r="A15974"/>
      <c r="B15974"/>
      <c r="C15974"/>
      <c r="D15974"/>
      <c r="E15974"/>
      <c r="F15974"/>
      <c r="G15974"/>
      <c r="H15974"/>
      <c r="I15974"/>
      <c r="J15974"/>
      <c r="K15974"/>
    </row>
    <row r="15975" spans="1:11" ht="15">
      <c r="A15975"/>
      <c r="B15975"/>
      <c r="C15975"/>
      <c r="D15975"/>
      <c r="E15975"/>
      <c r="F15975"/>
      <c r="G15975"/>
      <c r="H15975"/>
      <c r="I15975"/>
      <c r="J15975"/>
      <c r="K15975"/>
    </row>
    <row r="15976" spans="1:11" ht="15">
      <c r="A15976"/>
      <c r="B15976"/>
      <c r="C15976"/>
      <c r="D15976"/>
      <c r="E15976"/>
      <c r="F15976"/>
      <c r="G15976"/>
      <c r="H15976"/>
      <c r="I15976"/>
      <c r="J15976"/>
      <c r="K15976"/>
    </row>
    <row r="15977" spans="1:11" ht="15">
      <c r="A15977"/>
      <c r="B15977"/>
      <c r="C15977"/>
      <c r="D15977"/>
      <c r="E15977"/>
      <c r="F15977"/>
      <c r="G15977"/>
      <c r="H15977"/>
      <c r="I15977"/>
      <c r="J15977"/>
      <c r="K15977"/>
    </row>
    <row r="15978" spans="1:11" ht="15">
      <c r="A15978"/>
      <c r="B15978"/>
      <c r="C15978"/>
      <c r="D15978"/>
      <c r="E15978"/>
      <c r="F15978"/>
      <c r="G15978"/>
      <c r="H15978"/>
      <c r="I15978"/>
      <c r="J15978"/>
      <c r="K15978"/>
    </row>
    <row r="15979" spans="1:11" ht="15">
      <c r="A15979"/>
      <c r="B15979"/>
      <c r="C15979"/>
      <c r="D15979"/>
      <c r="E15979"/>
      <c r="F15979"/>
      <c r="G15979"/>
      <c r="H15979"/>
      <c r="I15979"/>
      <c r="J15979"/>
      <c r="K15979"/>
    </row>
    <row r="15980" spans="1:11" ht="15">
      <c r="A15980"/>
      <c r="B15980"/>
      <c r="C15980"/>
      <c r="D15980"/>
      <c r="E15980"/>
      <c r="F15980"/>
      <c r="G15980"/>
      <c r="H15980"/>
      <c r="I15980"/>
      <c r="J15980"/>
      <c r="K15980"/>
    </row>
    <row r="15981" spans="1:11" ht="15">
      <c r="A15981"/>
      <c r="B15981"/>
      <c r="C15981"/>
      <c r="D15981"/>
      <c r="E15981"/>
      <c r="F15981"/>
      <c r="G15981"/>
      <c r="H15981"/>
      <c r="I15981"/>
      <c r="J15981"/>
      <c r="K15981"/>
    </row>
    <row r="15982" spans="1:11" ht="15">
      <c r="A15982"/>
      <c r="B15982"/>
      <c r="C15982"/>
      <c r="D15982"/>
      <c r="E15982"/>
      <c r="F15982"/>
      <c r="G15982"/>
      <c r="H15982"/>
      <c r="I15982"/>
      <c r="J15982"/>
      <c r="K15982"/>
    </row>
    <row r="15983" spans="1:11" ht="15">
      <c r="A15983"/>
      <c r="B15983"/>
      <c r="C15983"/>
      <c r="D15983"/>
      <c r="E15983"/>
      <c r="F15983"/>
      <c r="G15983"/>
      <c r="H15983"/>
      <c r="I15983"/>
      <c r="J15983"/>
      <c r="K15983"/>
    </row>
    <row r="15984" spans="1:11" ht="15">
      <c r="A15984"/>
      <c r="B15984"/>
      <c r="C15984"/>
      <c r="D15984"/>
      <c r="E15984"/>
      <c r="F15984"/>
      <c r="G15984"/>
      <c r="H15984"/>
      <c r="I15984"/>
      <c r="J15984"/>
      <c r="K15984"/>
    </row>
    <row r="15985" spans="1:11" ht="15">
      <c r="A15985"/>
      <c r="B15985"/>
      <c r="C15985"/>
      <c r="D15985"/>
      <c r="E15985"/>
      <c r="F15985"/>
      <c r="G15985"/>
      <c r="H15985"/>
      <c r="I15985"/>
      <c r="J15985"/>
      <c r="K15985"/>
    </row>
    <row r="15986" spans="1:11" ht="15">
      <c r="A15986"/>
      <c r="B15986"/>
      <c r="C15986"/>
      <c r="D15986"/>
      <c r="E15986"/>
      <c r="F15986"/>
      <c r="G15986"/>
      <c r="H15986"/>
      <c r="I15986"/>
      <c r="J15986"/>
      <c r="K15986"/>
    </row>
    <row r="15987" spans="1:11" ht="15">
      <c r="A15987"/>
      <c r="B15987"/>
      <c r="C15987"/>
      <c r="D15987"/>
      <c r="E15987"/>
      <c r="F15987"/>
      <c r="G15987"/>
      <c r="H15987"/>
      <c r="I15987"/>
      <c r="J15987"/>
      <c r="K15987"/>
    </row>
    <row r="15988" spans="1:11" ht="15">
      <c r="A15988"/>
      <c r="B15988"/>
      <c r="C15988"/>
      <c r="D15988"/>
      <c r="E15988"/>
      <c r="F15988"/>
      <c r="G15988"/>
      <c r="H15988"/>
      <c r="I15988"/>
      <c r="J15988"/>
      <c r="K15988"/>
    </row>
    <row r="15989" spans="1:11" ht="15">
      <c r="A15989"/>
      <c r="B15989"/>
      <c r="C15989"/>
      <c r="D15989"/>
      <c r="E15989"/>
      <c r="F15989"/>
      <c r="G15989"/>
      <c r="H15989"/>
      <c r="I15989"/>
      <c r="J15989"/>
      <c r="K15989"/>
    </row>
    <row r="15990" spans="1:11" ht="15">
      <c r="A15990"/>
      <c r="B15990"/>
      <c r="C15990"/>
      <c r="D15990"/>
      <c r="E15990"/>
      <c r="F15990"/>
      <c r="G15990"/>
      <c r="H15990"/>
      <c r="I15990"/>
      <c r="J15990"/>
      <c r="K15990"/>
    </row>
    <row r="15991" spans="1:11" ht="15">
      <c r="A15991"/>
      <c r="B15991"/>
      <c r="C15991"/>
      <c r="D15991"/>
      <c r="E15991"/>
      <c r="F15991"/>
      <c r="G15991"/>
      <c r="H15991"/>
      <c r="I15991"/>
      <c r="J15991"/>
      <c r="K15991"/>
    </row>
    <row r="15992" spans="1:11" ht="15">
      <c r="A15992"/>
      <c r="B15992"/>
      <c r="C15992"/>
      <c r="D15992"/>
      <c r="E15992"/>
      <c r="F15992"/>
      <c r="G15992"/>
      <c r="H15992"/>
      <c r="I15992"/>
      <c r="J15992"/>
      <c r="K15992"/>
    </row>
    <row r="15993" spans="1:11" ht="15">
      <c r="A15993"/>
      <c r="B15993"/>
      <c r="C15993"/>
      <c r="D15993"/>
      <c r="E15993"/>
      <c r="F15993"/>
      <c r="G15993"/>
      <c r="H15993"/>
      <c r="I15993"/>
      <c r="J15993"/>
      <c r="K15993"/>
    </row>
    <row r="15994" spans="1:11" ht="15">
      <c r="A15994"/>
      <c r="B15994"/>
      <c r="C15994"/>
      <c r="D15994"/>
      <c r="E15994"/>
      <c r="F15994"/>
      <c r="G15994"/>
      <c r="H15994"/>
      <c r="I15994"/>
      <c r="J15994"/>
      <c r="K15994"/>
    </row>
    <row r="15995" spans="1:11" ht="15">
      <c r="A15995"/>
      <c r="B15995"/>
      <c r="C15995"/>
      <c r="D15995"/>
      <c r="E15995"/>
      <c r="F15995"/>
      <c r="G15995"/>
      <c r="H15995"/>
      <c r="I15995"/>
      <c r="J15995"/>
      <c r="K15995"/>
    </row>
    <row r="15996" spans="1:11" ht="15">
      <c r="A15996"/>
      <c r="B15996"/>
      <c r="C15996"/>
      <c r="D15996"/>
      <c r="E15996"/>
      <c r="F15996"/>
      <c r="G15996"/>
      <c r="H15996"/>
      <c r="I15996"/>
      <c r="J15996"/>
      <c r="K15996"/>
    </row>
    <row r="15997" spans="1:11" ht="15">
      <c r="A15997"/>
      <c r="B15997"/>
      <c r="C15997"/>
      <c r="D15997"/>
      <c r="E15997"/>
      <c r="F15997"/>
      <c r="G15997"/>
      <c r="H15997"/>
      <c r="I15997"/>
      <c r="J15997"/>
      <c r="K15997"/>
    </row>
    <row r="15998" spans="1:11" ht="15">
      <c r="A15998"/>
      <c r="B15998"/>
      <c r="C15998"/>
      <c r="D15998"/>
      <c r="E15998"/>
      <c r="F15998"/>
      <c r="G15998"/>
      <c r="H15998"/>
      <c r="I15998"/>
      <c r="J15998"/>
      <c r="K15998"/>
    </row>
    <row r="15999" spans="1:11" ht="15">
      <c r="A15999"/>
      <c r="B15999"/>
      <c r="C15999"/>
      <c r="D15999"/>
      <c r="E15999"/>
      <c r="F15999"/>
      <c r="G15999"/>
      <c r="H15999"/>
      <c r="I15999"/>
      <c r="J15999"/>
      <c r="K15999"/>
    </row>
    <row r="16000" spans="1:11" ht="15">
      <c r="A16000"/>
      <c r="B16000"/>
      <c r="C16000"/>
      <c r="D16000"/>
      <c r="E16000"/>
      <c r="F16000"/>
      <c r="G16000"/>
      <c r="H16000"/>
      <c r="I16000"/>
      <c r="J16000"/>
      <c r="K16000"/>
    </row>
    <row r="16001" spans="1:11" ht="15">
      <c r="A16001"/>
      <c r="B16001"/>
      <c r="C16001"/>
      <c r="D16001"/>
      <c r="E16001"/>
      <c r="F16001"/>
      <c r="G16001"/>
      <c r="H16001"/>
      <c r="I16001"/>
      <c r="J16001"/>
      <c r="K16001"/>
    </row>
    <row r="16002" spans="1:11" ht="15">
      <c r="A16002"/>
      <c r="B16002"/>
      <c r="C16002"/>
      <c r="D16002"/>
      <c r="E16002"/>
      <c r="F16002"/>
      <c r="G16002"/>
      <c r="H16002"/>
      <c r="I16002"/>
      <c r="J16002"/>
      <c r="K16002"/>
    </row>
    <row r="16003" spans="1:11" ht="15">
      <c r="A16003"/>
      <c r="B16003"/>
      <c r="C16003"/>
      <c r="D16003"/>
      <c r="E16003"/>
      <c r="F16003"/>
      <c r="G16003"/>
      <c r="H16003"/>
      <c r="I16003"/>
      <c r="J16003"/>
      <c r="K16003"/>
    </row>
    <row r="16004" spans="1:11" ht="15">
      <c r="A16004"/>
      <c r="B16004"/>
      <c r="C16004"/>
      <c r="D16004"/>
      <c r="E16004"/>
      <c r="F16004"/>
      <c r="G16004"/>
      <c r="H16004"/>
      <c r="I16004"/>
      <c r="J16004"/>
      <c r="K16004"/>
    </row>
    <row r="16005" spans="1:11" ht="15">
      <c r="A16005"/>
      <c r="B16005"/>
      <c r="C16005"/>
      <c r="D16005"/>
      <c r="E16005"/>
      <c r="F16005"/>
      <c r="G16005"/>
      <c r="H16005"/>
      <c r="I16005"/>
      <c r="J16005"/>
      <c r="K16005"/>
    </row>
    <row r="16006" spans="1:11" ht="15">
      <c r="A16006"/>
      <c r="B16006"/>
      <c r="C16006"/>
      <c r="D16006"/>
      <c r="E16006"/>
      <c r="F16006"/>
      <c r="G16006"/>
      <c r="H16006"/>
      <c r="I16006"/>
      <c r="J16006"/>
      <c r="K16006"/>
    </row>
    <row r="16007" spans="1:11" ht="15">
      <c r="A16007"/>
      <c r="B16007"/>
      <c r="C16007"/>
      <c r="D16007"/>
      <c r="E16007"/>
      <c r="F16007"/>
      <c r="G16007"/>
      <c r="H16007"/>
      <c r="I16007"/>
      <c r="J16007"/>
      <c r="K16007"/>
    </row>
    <row r="16008" spans="1:11" ht="15">
      <c r="A16008"/>
      <c r="B16008"/>
      <c r="C16008"/>
      <c r="D16008"/>
      <c r="E16008"/>
      <c r="F16008"/>
      <c r="G16008"/>
      <c r="H16008"/>
      <c r="I16008"/>
      <c r="J16008"/>
      <c r="K16008"/>
    </row>
    <row r="16009" spans="1:11" ht="15">
      <c r="A16009"/>
      <c r="B16009"/>
      <c r="C16009"/>
      <c r="D16009"/>
      <c r="E16009"/>
      <c r="F16009"/>
      <c r="G16009"/>
      <c r="H16009"/>
      <c r="I16009"/>
      <c r="J16009"/>
      <c r="K16009"/>
    </row>
    <row r="16010" spans="1:11" ht="15">
      <c r="A16010"/>
      <c r="B16010"/>
      <c r="C16010"/>
      <c r="D16010"/>
      <c r="E16010"/>
      <c r="F16010"/>
      <c r="G16010"/>
      <c r="H16010"/>
      <c r="I16010"/>
      <c r="J16010"/>
      <c r="K16010"/>
    </row>
    <row r="16011" spans="1:11" ht="15">
      <c r="A16011"/>
      <c r="B16011"/>
      <c r="C16011"/>
      <c r="D16011"/>
      <c r="E16011"/>
      <c r="F16011"/>
      <c r="G16011"/>
      <c r="H16011"/>
      <c r="I16011"/>
      <c r="J16011"/>
      <c r="K16011"/>
    </row>
    <row r="16012" spans="1:11" ht="15">
      <c r="A16012"/>
      <c r="B16012"/>
      <c r="C16012"/>
      <c r="D16012"/>
      <c r="E16012"/>
      <c r="F16012"/>
      <c r="G16012"/>
      <c r="H16012"/>
      <c r="I16012"/>
      <c r="J16012"/>
      <c r="K16012"/>
    </row>
    <row r="16013" spans="1:11" ht="15">
      <c r="A16013"/>
      <c r="B16013"/>
      <c r="C16013"/>
      <c r="D16013"/>
      <c r="E16013"/>
      <c r="F16013"/>
      <c r="G16013"/>
      <c r="H16013"/>
      <c r="I16013"/>
      <c r="J16013"/>
      <c r="K16013"/>
    </row>
    <row r="16014" spans="1:11" ht="15">
      <c r="A16014"/>
      <c r="B16014"/>
      <c r="C16014"/>
      <c r="D16014"/>
      <c r="E16014"/>
      <c r="F16014"/>
      <c r="G16014"/>
      <c r="H16014"/>
      <c r="I16014"/>
      <c r="J16014"/>
      <c r="K16014"/>
    </row>
    <row r="16015" spans="1:11" ht="15">
      <c r="A16015"/>
      <c r="B16015"/>
      <c r="C16015"/>
      <c r="D16015"/>
      <c r="E16015"/>
      <c r="F16015"/>
      <c r="G16015"/>
      <c r="H16015"/>
      <c r="I16015"/>
      <c r="J16015"/>
      <c r="K16015"/>
    </row>
    <row r="16016" spans="1:11" ht="15">
      <c r="A16016"/>
      <c r="B16016"/>
      <c r="C16016"/>
      <c r="D16016"/>
      <c r="E16016"/>
      <c r="F16016"/>
      <c r="G16016"/>
      <c r="H16016"/>
      <c r="I16016"/>
      <c r="J16016"/>
      <c r="K16016"/>
    </row>
    <row r="16017" spans="1:11" ht="15">
      <c r="A16017"/>
      <c r="B16017"/>
      <c r="C16017"/>
      <c r="D16017"/>
      <c r="E16017"/>
      <c r="F16017"/>
      <c r="G16017"/>
      <c r="H16017"/>
      <c r="I16017"/>
      <c r="J16017"/>
      <c r="K16017"/>
    </row>
    <row r="16018" spans="1:11" ht="15">
      <c r="A16018"/>
      <c r="B16018"/>
      <c r="C16018"/>
      <c r="D16018"/>
      <c r="E16018"/>
      <c r="F16018"/>
      <c r="G16018"/>
      <c r="H16018"/>
      <c r="I16018"/>
      <c r="J16018"/>
      <c r="K16018"/>
    </row>
    <row r="16019" spans="1:11" ht="15">
      <c r="A16019"/>
      <c r="B16019"/>
      <c r="C16019"/>
      <c r="D16019"/>
      <c r="E16019"/>
      <c r="F16019"/>
      <c r="G16019"/>
      <c r="H16019"/>
      <c r="I16019"/>
      <c r="J16019"/>
      <c r="K16019"/>
    </row>
    <row r="16020" spans="1:11" ht="15">
      <c r="A16020"/>
      <c r="B16020"/>
      <c r="C16020"/>
      <c r="D16020"/>
      <c r="E16020"/>
      <c r="F16020"/>
      <c r="G16020"/>
      <c r="H16020"/>
      <c r="I16020"/>
      <c r="J16020"/>
      <c r="K16020"/>
    </row>
    <row r="16021" spans="1:11" ht="15">
      <c r="A16021"/>
      <c r="B16021"/>
      <c r="C16021"/>
      <c r="D16021"/>
      <c r="E16021"/>
      <c r="F16021"/>
      <c r="G16021"/>
      <c r="H16021"/>
      <c r="I16021"/>
      <c r="J16021"/>
      <c r="K16021"/>
    </row>
    <row r="16022" spans="1:11" ht="15">
      <c r="A16022"/>
      <c r="B16022"/>
      <c r="C16022"/>
      <c r="D16022"/>
      <c r="E16022"/>
      <c r="F16022"/>
      <c r="G16022"/>
      <c r="H16022"/>
      <c r="I16022"/>
      <c r="J16022"/>
      <c r="K16022"/>
    </row>
    <row r="16023" spans="1:11" ht="15">
      <c r="A16023"/>
      <c r="B16023"/>
      <c r="C16023"/>
      <c r="D16023"/>
      <c r="E16023"/>
      <c r="F16023"/>
      <c r="G16023"/>
      <c r="H16023"/>
      <c r="I16023"/>
      <c r="J16023"/>
      <c r="K16023"/>
    </row>
    <row r="16024" spans="1:11" ht="15">
      <c r="A16024"/>
      <c r="B16024"/>
      <c r="C16024"/>
      <c r="D16024"/>
      <c r="E16024"/>
      <c r="F16024"/>
      <c r="G16024"/>
      <c r="H16024"/>
      <c r="I16024"/>
      <c r="J16024"/>
      <c r="K16024"/>
    </row>
    <row r="16025" spans="1:11" ht="15">
      <c r="A16025"/>
      <c r="B16025"/>
      <c r="C16025"/>
      <c r="D16025"/>
      <c r="E16025"/>
      <c r="F16025"/>
      <c r="G16025"/>
      <c r="H16025"/>
      <c r="I16025"/>
      <c r="J16025"/>
      <c r="K16025"/>
    </row>
    <row r="16026" spans="1:11" ht="15">
      <c r="A16026"/>
      <c r="B16026"/>
      <c r="C16026"/>
      <c r="D16026"/>
      <c r="E16026"/>
      <c r="F16026"/>
      <c r="G16026"/>
      <c r="H16026"/>
      <c r="I16026"/>
      <c r="J16026"/>
      <c r="K16026"/>
    </row>
    <row r="16027" spans="1:11" ht="15">
      <c r="A16027"/>
      <c r="B16027"/>
      <c r="C16027"/>
      <c r="D16027"/>
      <c r="E16027"/>
      <c r="F16027"/>
      <c r="G16027"/>
      <c r="H16027"/>
      <c r="I16027"/>
      <c r="J16027"/>
      <c r="K16027"/>
    </row>
    <row r="16028" spans="1:11" ht="15">
      <c r="A16028"/>
      <c r="B16028"/>
      <c r="C16028"/>
      <c r="D16028"/>
      <c r="E16028"/>
      <c r="F16028"/>
      <c r="G16028"/>
      <c r="H16028"/>
      <c r="I16028"/>
      <c r="J16028"/>
      <c r="K16028"/>
    </row>
    <row r="16029" spans="1:11" ht="15">
      <c r="A16029"/>
      <c r="B16029"/>
      <c r="C16029"/>
      <c r="D16029"/>
      <c r="E16029"/>
      <c r="F16029"/>
      <c r="G16029"/>
      <c r="H16029"/>
      <c r="I16029"/>
      <c r="J16029"/>
      <c r="K16029"/>
    </row>
    <row r="16030" spans="1:11" ht="15">
      <c r="A16030"/>
      <c r="B16030"/>
      <c r="C16030"/>
      <c r="D16030"/>
      <c r="E16030"/>
      <c r="F16030"/>
      <c r="G16030"/>
      <c r="H16030"/>
      <c r="I16030"/>
      <c r="J16030"/>
      <c r="K16030"/>
    </row>
    <row r="16031" spans="1:11" ht="15">
      <c r="A16031"/>
      <c r="B16031"/>
      <c r="C16031"/>
      <c r="D16031"/>
      <c r="E16031"/>
      <c r="F16031"/>
      <c r="G16031"/>
      <c r="H16031"/>
      <c r="I16031"/>
      <c r="J16031"/>
      <c r="K16031"/>
    </row>
    <row r="16032" spans="1:11" ht="15">
      <c r="A16032"/>
      <c r="B16032"/>
      <c r="C16032"/>
      <c r="D16032"/>
      <c r="E16032"/>
      <c r="F16032"/>
      <c r="G16032"/>
      <c r="H16032"/>
      <c r="I16032"/>
      <c r="J16032"/>
      <c r="K16032"/>
    </row>
    <row r="16033" spans="1:11" ht="15">
      <c r="A16033"/>
      <c r="B16033"/>
      <c r="C16033"/>
      <c r="D16033"/>
      <c r="E16033"/>
      <c r="F16033"/>
      <c r="G16033"/>
      <c r="H16033"/>
      <c r="I16033"/>
      <c r="J16033"/>
      <c r="K16033"/>
    </row>
    <row r="16034" spans="1:11" ht="15">
      <c r="A16034"/>
      <c r="B16034"/>
      <c r="C16034"/>
      <c r="D16034"/>
      <c r="E16034"/>
      <c r="F16034"/>
      <c r="G16034"/>
      <c r="H16034"/>
      <c r="I16034"/>
      <c r="J16034"/>
      <c r="K16034"/>
    </row>
    <row r="16035" spans="1:11" ht="15">
      <c r="A16035"/>
      <c r="B16035"/>
      <c r="C16035"/>
      <c r="D16035"/>
      <c r="E16035"/>
      <c r="F16035"/>
      <c r="G16035"/>
      <c r="H16035"/>
      <c r="I16035"/>
      <c r="J16035"/>
      <c r="K16035"/>
    </row>
    <row r="16036" spans="1:11" ht="15">
      <c r="A16036"/>
      <c r="B16036"/>
      <c r="C16036"/>
      <c r="D16036"/>
      <c r="E16036"/>
      <c r="F16036"/>
      <c r="G16036"/>
      <c r="H16036"/>
      <c r="I16036"/>
      <c r="J16036"/>
      <c r="K16036"/>
    </row>
    <row r="16037" spans="1:11" ht="15">
      <c r="A16037"/>
      <c r="B16037"/>
      <c r="C16037"/>
      <c r="D16037"/>
      <c r="E16037"/>
      <c r="F16037"/>
      <c r="G16037"/>
      <c r="H16037"/>
      <c r="I16037"/>
      <c r="J16037"/>
      <c r="K16037"/>
    </row>
    <row r="16038" spans="1:11" ht="15">
      <c r="A16038"/>
      <c r="B16038"/>
      <c r="C16038"/>
      <c r="D16038"/>
      <c r="E16038"/>
      <c r="F16038"/>
      <c r="G16038"/>
      <c r="H16038"/>
      <c r="I16038"/>
      <c r="J16038"/>
      <c r="K16038"/>
    </row>
    <row r="16039" spans="1:11" ht="15">
      <c r="A16039"/>
      <c r="B16039"/>
      <c r="C16039"/>
      <c r="D16039"/>
      <c r="E16039"/>
      <c r="F16039"/>
      <c r="G16039"/>
      <c r="H16039"/>
      <c r="I16039"/>
      <c r="J16039"/>
      <c r="K16039"/>
    </row>
    <row r="16040" spans="1:11" ht="15">
      <c r="A16040"/>
      <c r="B16040"/>
      <c r="C16040"/>
      <c r="D16040"/>
      <c r="E16040"/>
      <c r="F16040"/>
      <c r="G16040"/>
      <c r="H16040"/>
      <c r="I16040"/>
      <c r="J16040"/>
      <c r="K16040"/>
    </row>
    <row r="16041" spans="1:11" ht="15">
      <c r="A16041"/>
      <c r="B16041"/>
      <c r="C16041"/>
      <c r="D16041"/>
      <c r="E16041"/>
      <c r="F16041"/>
      <c r="G16041"/>
      <c r="H16041"/>
      <c r="I16041"/>
      <c r="J16041"/>
      <c r="K16041"/>
    </row>
    <row r="16042" spans="1:11" ht="15">
      <c r="A16042"/>
      <c r="B16042"/>
      <c r="C16042"/>
      <c r="D16042"/>
      <c r="E16042"/>
      <c r="F16042"/>
      <c r="G16042"/>
      <c r="H16042"/>
      <c r="I16042"/>
      <c r="J16042"/>
      <c r="K16042"/>
    </row>
    <row r="16043" spans="1:11" ht="15">
      <c r="A16043"/>
      <c r="B16043"/>
      <c r="C16043"/>
      <c r="D16043"/>
      <c r="E16043"/>
      <c r="F16043"/>
      <c r="G16043"/>
      <c r="H16043"/>
      <c r="I16043"/>
      <c r="J16043"/>
      <c r="K16043"/>
    </row>
    <row r="16044" spans="1:11" ht="15">
      <c r="A16044"/>
      <c r="B16044"/>
      <c r="C16044"/>
      <c r="D16044"/>
      <c r="E16044"/>
      <c r="F16044"/>
      <c r="G16044"/>
      <c r="H16044"/>
      <c r="I16044"/>
      <c r="J16044"/>
      <c r="K16044"/>
    </row>
    <row r="16045" spans="1:11" ht="15">
      <c r="A16045"/>
      <c r="B16045"/>
      <c r="C16045"/>
      <c r="D16045"/>
      <c r="E16045"/>
      <c r="F16045"/>
      <c r="G16045"/>
      <c r="H16045"/>
      <c r="I16045"/>
      <c r="J16045"/>
      <c r="K16045"/>
    </row>
    <row r="16046" spans="1:11" ht="15">
      <c r="A16046"/>
      <c r="B16046"/>
      <c r="C16046"/>
      <c r="D16046"/>
      <c r="E16046"/>
      <c r="F16046"/>
      <c r="G16046"/>
      <c r="H16046"/>
      <c r="I16046"/>
      <c r="J16046"/>
      <c r="K16046"/>
    </row>
    <row r="16047" spans="1:11" ht="15">
      <c r="A16047"/>
      <c r="B16047"/>
      <c r="C16047"/>
      <c r="D16047"/>
      <c r="E16047"/>
      <c r="F16047"/>
      <c r="G16047"/>
      <c r="H16047"/>
      <c r="I16047"/>
      <c r="J16047"/>
      <c r="K16047"/>
    </row>
    <row r="16048" spans="1:11" ht="15">
      <c r="A16048"/>
      <c r="B16048"/>
      <c r="C16048"/>
      <c r="D16048"/>
      <c r="E16048"/>
      <c r="F16048"/>
      <c r="G16048"/>
      <c r="H16048"/>
      <c r="I16048"/>
      <c r="J16048"/>
      <c r="K16048"/>
    </row>
    <row r="16049" spans="1:11" ht="15">
      <c r="A16049"/>
      <c r="B16049"/>
      <c r="C16049"/>
      <c r="D16049"/>
      <c r="E16049"/>
      <c r="F16049"/>
      <c r="G16049"/>
      <c r="H16049"/>
      <c r="I16049"/>
      <c r="J16049"/>
      <c r="K16049"/>
    </row>
    <row r="16050" spans="1:11" ht="15">
      <c r="A16050"/>
      <c r="B16050"/>
      <c r="C16050"/>
      <c r="D16050"/>
      <c r="E16050"/>
      <c r="F16050"/>
      <c r="G16050"/>
      <c r="H16050"/>
      <c r="I16050"/>
      <c r="J16050"/>
      <c r="K16050"/>
    </row>
    <row r="16051" spans="1:11" ht="15">
      <c r="A16051"/>
      <c r="B16051"/>
      <c r="C16051"/>
      <c r="D16051"/>
      <c r="E16051"/>
      <c r="F16051"/>
      <c r="G16051"/>
      <c r="H16051"/>
      <c r="I16051"/>
      <c r="J16051"/>
      <c r="K16051"/>
    </row>
    <row r="16052" spans="1:11" ht="15">
      <c r="A16052"/>
      <c r="B16052"/>
      <c r="C16052"/>
      <c r="D16052"/>
      <c r="E16052"/>
      <c r="F16052"/>
      <c r="G16052"/>
      <c r="H16052"/>
      <c r="I16052"/>
      <c r="J16052"/>
      <c r="K16052"/>
    </row>
    <row r="16053" spans="1:11" ht="15">
      <c r="A16053"/>
      <c r="B16053"/>
      <c r="C16053"/>
      <c r="D16053"/>
      <c r="E16053"/>
      <c r="F16053"/>
      <c r="G16053"/>
      <c r="H16053"/>
      <c r="I16053"/>
      <c r="J16053"/>
      <c r="K16053"/>
    </row>
    <row r="16054" spans="1:11" ht="15">
      <c r="A16054"/>
      <c r="B16054"/>
      <c r="C16054"/>
      <c r="D16054"/>
      <c r="E16054"/>
      <c r="F16054"/>
      <c r="G16054"/>
      <c r="H16054"/>
      <c r="I16054"/>
      <c r="J16054"/>
      <c r="K16054"/>
    </row>
    <row r="16055" spans="1:11" ht="15">
      <c r="A16055"/>
      <c r="B16055"/>
      <c r="C16055"/>
      <c r="D16055"/>
      <c r="E16055"/>
      <c r="F16055"/>
      <c r="G16055"/>
      <c r="H16055"/>
      <c r="I16055"/>
      <c r="J16055"/>
      <c r="K16055"/>
    </row>
    <row r="16056" spans="1:11" ht="15">
      <c r="A16056"/>
      <c r="B16056"/>
      <c r="C16056"/>
      <c r="D16056"/>
      <c r="E16056"/>
      <c r="F16056"/>
      <c r="G16056"/>
      <c r="H16056"/>
      <c r="I16056"/>
      <c r="J16056"/>
      <c r="K16056"/>
    </row>
    <row r="16057" spans="1:11" ht="15">
      <c r="A16057"/>
      <c r="B16057"/>
      <c r="C16057"/>
      <c r="D16057"/>
      <c r="E16057"/>
      <c r="F16057"/>
      <c r="G16057"/>
      <c r="H16057"/>
      <c r="I16057"/>
      <c r="J16057"/>
      <c r="K16057"/>
    </row>
    <row r="16058" spans="1:11" ht="15">
      <c r="A16058"/>
      <c r="B16058"/>
      <c r="C16058"/>
      <c r="D16058"/>
      <c r="E16058"/>
      <c r="F16058"/>
      <c r="G16058"/>
      <c r="H16058"/>
      <c r="I16058"/>
      <c r="J16058"/>
      <c r="K16058"/>
    </row>
    <row r="16059" spans="1:11" ht="15">
      <c r="A16059"/>
      <c r="B16059"/>
      <c r="C16059"/>
      <c r="D16059"/>
      <c r="E16059"/>
      <c r="F16059"/>
      <c r="G16059"/>
      <c r="H16059"/>
      <c r="I16059"/>
      <c r="J16059"/>
      <c r="K16059"/>
    </row>
    <row r="16060" spans="1:11" ht="15">
      <c r="A16060"/>
      <c r="B16060"/>
      <c r="C16060"/>
      <c r="D16060"/>
      <c r="E16060"/>
      <c r="F16060"/>
      <c r="G16060"/>
      <c r="H16060"/>
      <c r="I16060"/>
      <c r="J16060"/>
      <c r="K16060"/>
    </row>
    <row r="16061" spans="1:11" ht="15">
      <c r="A16061"/>
      <c r="B16061"/>
      <c r="C16061"/>
      <c r="D16061"/>
      <c r="E16061"/>
      <c r="F16061"/>
      <c r="G16061"/>
      <c r="H16061"/>
      <c r="I16061"/>
      <c r="J16061"/>
      <c r="K16061"/>
    </row>
    <row r="16062" spans="1:11" ht="15">
      <c r="A16062"/>
      <c r="B16062"/>
      <c r="C16062"/>
      <c r="D16062"/>
      <c r="E16062"/>
      <c r="F16062"/>
      <c r="G16062"/>
      <c r="H16062"/>
      <c r="I16062"/>
      <c r="J16062"/>
      <c r="K16062"/>
    </row>
    <row r="16063" spans="1:11" ht="15">
      <c r="A16063"/>
      <c r="B16063"/>
      <c r="C16063"/>
      <c r="D16063"/>
      <c r="E16063"/>
      <c r="F16063"/>
      <c r="G16063"/>
      <c r="H16063"/>
      <c r="I16063"/>
      <c r="J16063"/>
      <c r="K16063"/>
    </row>
    <row r="16064" spans="1:11" ht="15">
      <c r="A16064"/>
      <c r="B16064"/>
      <c r="C16064"/>
      <c r="D16064"/>
      <c r="E16064"/>
      <c r="F16064"/>
      <c r="G16064"/>
      <c r="H16064"/>
      <c r="I16064"/>
      <c r="J16064"/>
      <c r="K16064"/>
    </row>
    <row r="16065" spans="1:11" ht="15">
      <c r="A16065"/>
      <c r="B16065"/>
      <c r="C16065"/>
      <c r="D16065"/>
      <c r="E16065"/>
      <c r="F16065"/>
      <c r="G16065"/>
      <c r="H16065"/>
      <c r="I16065"/>
      <c r="J16065"/>
      <c r="K16065"/>
    </row>
    <row r="16066" spans="1:11" ht="15">
      <c r="A16066"/>
      <c r="B16066"/>
      <c r="C16066"/>
      <c r="D16066"/>
      <c r="E16066"/>
      <c r="F16066"/>
      <c r="G16066"/>
      <c r="H16066"/>
      <c r="I16066"/>
      <c r="J16066"/>
      <c r="K16066"/>
    </row>
    <row r="16067" spans="1:11" ht="15">
      <c r="A16067"/>
      <c r="B16067"/>
      <c r="C16067"/>
      <c r="D16067"/>
      <c r="E16067"/>
      <c r="F16067"/>
      <c r="G16067"/>
      <c r="H16067"/>
      <c r="I16067"/>
      <c r="J16067"/>
      <c r="K16067"/>
    </row>
    <row r="16068" spans="1:11" ht="15">
      <c r="A16068"/>
      <c r="B16068"/>
      <c r="C16068"/>
      <c r="D16068"/>
      <c r="E16068"/>
      <c r="F16068"/>
      <c r="G16068"/>
      <c r="H16068"/>
      <c r="I16068"/>
      <c r="J16068"/>
      <c r="K16068"/>
    </row>
    <row r="16069" spans="1:11" ht="15">
      <c r="A16069"/>
      <c r="B16069"/>
      <c r="C16069"/>
      <c r="D16069"/>
      <c r="E16069"/>
      <c r="F16069"/>
      <c r="G16069"/>
      <c r="H16069"/>
      <c r="I16069"/>
      <c r="J16069"/>
      <c r="K16069"/>
    </row>
    <row r="16070" spans="1:11" ht="15">
      <c r="A16070"/>
      <c r="B16070"/>
      <c r="C16070"/>
      <c r="D16070"/>
      <c r="E16070"/>
      <c r="F16070"/>
      <c r="G16070"/>
      <c r="H16070"/>
      <c r="I16070"/>
      <c r="J16070"/>
      <c r="K16070"/>
    </row>
    <row r="16071" spans="1:11" ht="15">
      <c r="A16071"/>
      <c r="B16071"/>
      <c r="C16071"/>
      <c r="D16071"/>
      <c r="E16071"/>
      <c r="F16071"/>
      <c r="G16071"/>
      <c r="H16071"/>
      <c r="I16071"/>
      <c r="J16071"/>
      <c r="K16071"/>
    </row>
    <row r="16072" spans="1:11" ht="15">
      <c r="A16072"/>
      <c r="B16072"/>
      <c r="C16072"/>
      <c r="D16072"/>
      <c r="E16072"/>
      <c r="F16072"/>
      <c r="G16072"/>
      <c r="H16072"/>
      <c r="I16072"/>
      <c r="J16072"/>
      <c r="K16072"/>
    </row>
    <row r="16073" spans="1:11" ht="15">
      <c r="A16073"/>
      <c r="B16073"/>
      <c r="C16073"/>
      <c r="D16073"/>
      <c r="E16073"/>
      <c r="F16073"/>
      <c r="G16073"/>
      <c r="H16073"/>
      <c r="I16073"/>
      <c r="J16073"/>
      <c r="K16073"/>
    </row>
    <row r="16074" spans="1:11" ht="15">
      <c r="A16074"/>
      <c r="B16074"/>
      <c r="C16074"/>
      <c r="D16074"/>
      <c r="E16074"/>
      <c r="F16074"/>
      <c r="G16074"/>
      <c r="H16074"/>
      <c r="I16074"/>
      <c r="J16074"/>
      <c r="K16074"/>
    </row>
    <row r="16075" spans="1:11" ht="15">
      <c r="A16075"/>
      <c r="B16075"/>
      <c r="C16075"/>
      <c r="D16075"/>
      <c r="E16075"/>
      <c r="F16075"/>
      <c r="G16075"/>
      <c r="H16075"/>
      <c r="I16075"/>
      <c r="J16075"/>
      <c r="K16075"/>
    </row>
    <row r="16076" spans="1:11" ht="15">
      <c r="A16076"/>
      <c r="B16076"/>
      <c r="C16076"/>
      <c r="D16076"/>
      <c r="E16076"/>
      <c r="F16076"/>
      <c r="G16076"/>
      <c r="H16076"/>
      <c r="I16076"/>
      <c r="J16076"/>
      <c r="K16076"/>
    </row>
    <row r="16077" spans="1:11" ht="15">
      <c r="A16077"/>
      <c r="B16077"/>
      <c r="C16077"/>
      <c r="D16077"/>
      <c r="E16077"/>
      <c r="F16077"/>
      <c r="G16077"/>
      <c r="H16077"/>
      <c r="I16077"/>
      <c r="J16077"/>
      <c r="K16077"/>
    </row>
    <row r="16078" spans="1:11" ht="15">
      <c r="A16078"/>
      <c r="B16078"/>
      <c r="C16078"/>
      <c r="D16078"/>
      <c r="E16078"/>
      <c r="F16078"/>
      <c r="G16078"/>
      <c r="H16078"/>
      <c r="I16078"/>
      <c r="J16078"/>
      <c r="K16078"/>
    </row>
    <row r="16079" spans="1:11" ht="15">
      <c r="A16079"/>
      <c r="B16079"/>
      <c r="C16079"/>
      <c r="D16079"/>
      <c r="E16079"/>
      <c r="F16079"/>
      <c r="G16079"/>
      <c r="H16079"/>
      <c r="I16079"/>
      <c r="J16079"/>
      <c r="K16079"/>
    </row>
    <row r="16080" spans="1:11" ht="15">
      <c r="A16080"/>
      <c r="B16080"/>
      <c r="C16080"/>
      <c r="D16080"/>
      <c r="E16080"/>
      <c r="F16080"/>
      <c r="G16080"/>
      <c r="H16080"/>
      <c r="I16080"/>
      <c r="J16080"/>
      <c r="K16080"/>
    </row>
    <row r="16081" spans="1:11" ht="15">
      <c r="A16081"/>
      <c r="B16081"/>
      <c r="C16081"/>
      <c r="D16081"/>
      <c r="E16081"/>
      <c r="F16081"/>
      <c r="G16081"/>
      <c r="H16081"/>
      <c r="I16081"/>
      <c r="J16081"/>
      <c r="K16081"/>
    </row>
    <row r="16082" spans="1:11" ht="15">
      <c r="A16082"/>
      <c r="B16082"/>
      <c r="C16082"/>
      <c r="D16082"/>
      <c r="E16082"/>
      <c r="F16082"/>
      <c r="G16082"/>
      <c r="H16082"/>
      <c r="I16082"/>
      <c r="J16082"/>
      <c r="K16082"/>
    </row>
    <row r="16083" spans="1:11" ht="15">
      <c r="A16083"/>
      <c r="B16083"/>
      <c r="C16083"/>
      <c r="D16083"/>
      <c r="E16083"/>
      <c r="F16083"/>
      <c r="G16083"/>
      <c r="H16083"/>
      <c r="I16083"/>
      <c r="J16083"/>
      <c r="K16083"/>
    </row>
    <row r="16084" spans="1:11" ht="15">
      <c r="A16084"/>
      <c r="B16084"/>
      <c r="C16084"/>
      <c r="D16084"/>
      <c r="E16084"/>
      <c r="F16084"/>
      <c r="G16084"/>
      <c r="H16084"/>
      <c r="I16084"/>
      <c r="J16084"/>
      <c r="K16084"/>
    </row>
    <row r="16085" spans="1:11" ht="15">
      <c r="A16085"/>
      <c r="B16085"/>
      <c r="C16085"/>
      <c r="D16085"/>
      <c r="E16085"/>
      <c r="F16085"/>
      <c r="G16085"/>
      <c r="H16085"/>
      <c r="I16085"/>
      <c r="J16085"/>
      <c r="K16085"/>
    </row>
    <row r="16086" spans="1:11" ht="15">
      <c r="A16086"/>
      <c r="B16086"/>
      <c r="C16086"/>
      <c r="D16086"/>
      <c r="E16086"/>
      <c r="F16086"/>
      <c r="G16086"/>
      <c r="H16086"/>
      <c r="I16086"/>
      <c r="J16086"/>
      <c r="K16086"/>
    </row>
    <row r="16087" spans="1:11" ht="15">
      <c r="A16087"/>
      <c r="B16087"/>
      <c r="C16087"/>
      <c r="D16087"/>
      <c r="E16087"/>
      <c r="F16087"/>
      <c r="G16087"/>
      <c r="H16087"/>
      <c r="I16087"/>
      <c r="J16087"/>
      <c r="K16087"/>
    </row>
    <row r="16088" spans="1:11" ht="15">
      <c r="A16088"/>
      <c r="B16088"/>
      <c r="C16088"/>
      <c r="D16088"/>
      <c r="E16088"/>
      <c r="F16088"/>
      <c r="G16088"/>
      <c r="H16088"/>
      <c r="I16088"/>
      <c r="J16088"/>
      <c r="K16088"/>
    </row>
    <row r="16089" spans="1:11" ht="15">
      <c r="A16089"/>
      <c r="B16089"/>
      <c r="C16089"/>
      <c r="D16089"/>
      <c r="E16089"/>
      <c r="F16089"/>
      <c r="G16089"/>
      <c r="H16089"/>
      <c r="I16089"/>
      <c r="J16089"/>
      <c r="K16089"/>
    </row>
    <row r="16090" spans="1:11" ht="15">
      <c r="A16090"/>
      <c r="B16090"/>
      <c r="C16090"/>
      <c r="D16090"/>
      <c r="E16090"/>
      <c r="F16090"/>
      <c r="G16090"/>
      <c r="H16090"/>
      <c r="I16090"/>
      <c r="J16090"/>
      <c r="K16090"/>
    </row>
    <row r="16091" spans="1:11" ht="15">
      <c r="A16091"/>
      <c r="B16091"/>
      <c r="C16091"/>
      <c r="D16091"/>
      <c r="E16091"/>
      <c r="F16091"/>
      <c r="G16091"/>
      <c r="H16091"/>
      <c r="I16091"/>
      <c r="J16091"/>
      <c r="K16091"/>
    </row>
    <row r="16092" spans="1:11" ht="15">
      <c r="A16092"/>
      <c r="B16092"/>
      <c r="C16092"/>
      <c r="D16092"/>
      <c r="E16092"/>
      <c r="F16092"/>
      <c r="G16092"/>
      <c r="H16092"/>
      <c r="I16092"/>
      <c r="J16092"/>
      <c r="K16092"/>
    </row>
    <row r="16093" spans="1:11" ht="15">
      <c r="A16093"/>
      <c r="B16093"/>
      <c r="C16093"/>
      <c r="D16093"/>
      <c r="E16093"/>
      <c r="F16093"/>
      <c r="G16093"/>
      <c r="H16093"/>
      <c r="I16093"/>
      <c r="J16093"/>
      <c r="K16093"/>
    </row>
    <row r="16094" spans="1:11" ht="15">
      <c r="A16094"/>
      <c r="B16094"/>
      <c r="C16094"/>
      <c r="D16094"/>
      <c r="E16094"/>
      <c r="F16094"/>
      <c r="G16094"/>
      <c r="H16094"/>
      <c r="I16094"/>
      <c r="J16094"/>
      <c r="K16094"/>
    </row>
    <row r="16095" spans="1:11" ht="15">
      <c r="A16095"/>
      <c r="B16095"/>
      <c r="C16095"/>
      <c r="D16095"/>
      <c r="E16095"/>
      <c r="F16095"/>
      <c r="G16095"/>
      <c r="H16095"/>
      <c r="I16095"/>
      <c r="J16095"/>
      <c r="K16095"/>
    </row>
    <row r="16096" spans="1:11" ht="15">
      <c r="A16096"/>
      <c r="B16096"/>
      <c r="C16096"/>
      <c r="D16096"/>
      <c r="E16096"/>
      <c r="F16096"/>
      <c r="G16096"/>
      <c r="H16096"/>
      <c r="I16096"/>
      <c r="J16096"/>
      <c r="K16096"/>
    </row>
    <row r="16097" spans="1:11" ht="15">
      <c r="A16097"/>
      <c r="B16097"/>
      <c r="C16097"/>
      <c r="D16097"/>
      <c r="E16097"/>
      <c r="F16097"/>
      <c r="G16097"/>
      <c r="H16097"/>
      <c r="I16097"/>
      <c r="J16097"/>
      <c r="K16097"/>
    </row>
    <row r="16098" spans="1:11" ht="15">
      <c r="A16098"/>
      <c r="B16098"/>
      <c r="C16098"/>
      <c r="D16098"/>
      <c r="E16098"/>
      <c r="F16098"/>
      <c r="G16098"/>
      <c r="H16098"/>
      <c r="I16098"/>
      <c r="J16098"/>
      <c r="K16098"/>
    </row>
    <row r="16099" spans="1:11" ht="15">
      <c r="A16099"/>
      <c r="B16099"/>
      <c r="C16099"/>
      <c r="D16099"/>
      <c r="E16099"/>
      <c r="F16099"/>
      <c r="G16099"/>
      <c r="H16099"/>
      <c r="I16099"/>
      <c r="J16099"/>
      <c r="K16099"/>
    </row>
    <row r="16100" spans="1:11" ht="15">
      <c r="A16100"/>
      <c r="B16100"/>
      <c r="C16100"/>
      <c r="D16100"/>
      <c r="E16100"/>
      <c r="F16100"/>
      <c r="G16100"/>
      <c r="H16100"/>
      <c r="I16100"/>
      <c r="J16100"/>
      <c r="K16100"/>
    </row>
    <row r="16101" spans="1:11" ht="15">
      <c r="A16101"/>
      <c r="B16101"/>
      <c r="C16101"/>
      <c r="D16101"/>
      <c r="E16101"/>
      <c r="F16101"/>
      <c r="G16101"/>
      <c r="H16101"/>
      <c r="I16101"/>
      <c r="J16101"/>
      <c r="K16101"/>
    </row>
    <row r="16102" spans="1:11" ht="15">
      <c r="A16102"/>
      <c r="B16102"/>
      <c r="C16102"/>
      <c r="D16102"/>
      <c r="E16102"/>
      <c r="F16102"/>
      <c r="G16102"/>
      <c r="H16102"/>
      <c r="I16102"/>
      <c r="J16102"/>
      <c r="K16102"/>
    </row>
    <row r="16103" spans="1:11" ht="15">
      <c r="A16103"/>
      <c r="B16103"/>
      <c r="C16103"/>
      <c r="D16103"/>
      <c r="E16103"/>
      <c r="F16103"/>
      <c r="G16103"/>
      <c r="H16103"/>
      <c r="I16103"/>
      <c r="J16103"/>
      <c r="K16103"/>
    </row>
    <row r="16104" spans="1:11" ht="15">
      <c r="A16104"/>
      <c r="B16104"/>
      <c r="C16104"/>
      <c r="D16104"/>
      <c r="E16104"/>
      <c r="F16104"/>
      <c r="G16104"/>
      <c r="H16104"/>
      <c r="I16104"/>
      <c r="J16104"/>
      <c r="K16104"/>
    </row>
    <row r="16105" spans="1:11" ht="15">
      <c r="A16105"/>
      <c r="B16105"/>
      <c r="C16105"/>
      <c r="D16105"/>
      <c r="E16105"/>
      <c r="F16105"/>
      <c r="G16105"/>
      <c r="H16105"/>
      <c r="I16105"/>
      <c r="J16105"/>
      <c r="K16105"/>
    </row>
    <row r="16106" spans="1:11" ht="15">
      <c r="A16106"/>
      <c r="B16106"/>
      <c r="C16106"/>
      <c r="D16106"/>
      <c r="E16106"/>
      <c r="F16106"/>
      <c r="G16106"/>
      <c r="H16106"/>
      <c r="I16106"/>
      <c r="J16106"/>
      <c r="K16106"/>
    </row>
    <row r="16107" spans="1:11" ht="15">
      <c r="A16107"/>
      <c r="B16107"/>
      <c r="C16107"/>
      <c r="D16107"/>
      <c r="E16107"/>
      <c r="F16107"/>
      <c r="G16107"/>
      <c r="H16107"/>
      <c r="I16107"/>
      <c r="J16107"/>
      <c r="K16107"/>
    </row>
    <row r="16108" spans="1:11" ht="15">
      <c r="A16108"/>
      <c r="B16108"/>
      <c r="C16108"/>
      <c r="D16108"/>
      <c r="E16108"/>
      <c r="F16108"/>
      <c r="G16108"/>
      <c r="H16108"/>
      <c r="I16108"/>
      <c r="J16108"/>
      <c r="K16108"/>
    </row>
    <row r="16109" spans="1:11" ht="15">
      <c r="A16109"/>
      <c r="B16109"/>
      <c r="C16109"/>
      <c r="D16109"/>
      <c r="E16109"/>
      <c r="F16109"/>
      <c r="G16109"/>
      <c r="H16109"/>
      <c r="I16109"/>
      <c r="J16109"/>
      <c r="K16109"/>
    </row>
    <row r="16110" spans="1:11" ht="15">
      <c r="A16110"/>
      <c r="B16110"/>
      <c r="C16110"/>
      <c r="D16110"/>
      <c r="E16110"/>
      <c r="F16110"/>
      <c r="G16110"/>
      <c r="H16110"/>
      <c r="I16110"/>
      <c r="J16110"/>
      <c r="K16110"/>
    </row>
    <row r="16111" spans="1:11" ht="15">
      <c r="A16111"/>
      <c r="B16111"/>
      <c r="C16111"/>
      <c r="D16111"/>
      <c r="E16111"/>
      <c r="F16111"/>
      <c r="G16111"/>
      <c r="H16111"/>
      <c r="I16111"/>
      <c r="J16111"/>
      <c r="K16111"/>
    </row>
    <row r="16112" spans="1:11" ht="15">
      <c r="A16112"/>
      <c r="B16112"/>
      <c r="C16112"/>
      <c r="D16112"/>
      <c r="E16112"/>
      <c r="F16112"/>
      <c r="G16112"/>
      <c r="H16112"/>
      <c r="I16112"/>
      <c r="J16112"/>
      <c r="K16112"/>
    </row>
    <row r="16113" spans="1:11" ht="15">
      <c r="A16113"/>
      <c r="B16113"/>
      <c r="C16113"/>
      <c r="D16113"/>
      <c r="E16113"/>
      <c r="F16113"/>
      <c r="G16113"/>
      <c r="H16113"/>
      <c r="I16113"/>
      <c r="J16113"/>
      <c r="K16113"/>
    </row>
    <row r="16114" spans="1:11" ht="15">
      <c r="A16114"/>
      <c r="B16114"/>
      <c r="C16114"/>
      <c r="D16114"/>
      <c r="E16114"/>
      <c r="F16114"/>
      <c r="G16114"/>
      <c r="H16114"/>
      <c r="I16114"/>
      <c r="J16114"/>
      <c r="K16114"/>
    </row>
    <row r="16115" spans="1:11" ht="15">
      <c r="A16115"/>
      <c r="B16115"/>
      <c r="C16115"/>
      <c r="D16115"/>
      <c r="E16115"/>
      <c r="F16115"/>
      <c r="G16115"/>
      <c r="H16115"/>
      <c r="I16115"/>
      <c r="J16115"/>
      <c r="K16115"/>
    </row>
    <row r="16116" spans="1:11" ht="15">
      <c r="A16116"/>
      <c r="B16116"/>
      <c r="C16116"/>
      <c r="D16116"/>
      <c r="E16116"/>
      <c r="F16116"/>
      <c r="G16116"/>
      <c r="H16116"/>
      <c r="I16116"/>
      <c r="J16116"/>
      <c r="K16116"/>
    </row>
    <row r="16117" spans="1:11" ht="15">
      <c r="A16117"/>
      <c r="B16117"/>
      <c r="C16117"/>
      <c r="D16117"/>
      <c r="E16117"/>
      <c r="F16117"/>
      <c r="G16117"/>
      <c r="H16117"/>
      <c r="I16117"/>
      <c r="J16117"/>
      <c r="K16117"/>
    </row>
    <row r="16118" spans="1:11" ht="15">
      <c r="A16118"/>
      <c r="B16118"/>
      <c r="C16118"/>
      <c r="D16118"/>
      <c r="E16118"/>
      <c r="F16118"/>
      <c r="G16118"/>
      <c r="H16118"/>
      <c r="I16118"/>
      <c r="J16118"/>
      <c r="K16118"/>
    </row>
    <row r="16119" spans="1:11" ht="15">
      <c r="A16119"/>
      <c r="B16119"/>
      <c r="C16119"/>
      <c r="D16119"/>
      <c r="E16119"/>
      <c r="F16119"/>
      <c r="G16119"/>
      <c r="H16119"/>
      <c r="I16119"/>
      <c r="J16119"/>
      <c r="K16119"/>
    </row>
    <row r="16120" spans="1:11" ht="15">
      <c r="A16120"/>
      <c r="B16120"/>
      <c r="C16120"/>
      <c r="D16120"/>
      <c r="E16120"/>
      <c r="F16120"/>
      <c r="G16120"/>
      <c r="H16120"/>
      <c r="I16120"/>
      <c r="J16120"/>
      <c r="K16120"/>
    </row>
    <row r="16121" spans="1:11" ht="15">
      <c r="A16121"/>
      <c r="B16121"/>
      <c r="C16121"/>
      <c r="D16121"/>
      <c r="E16121"/>
      <c r="F16121"/>
      <c r="G16121"/>
      <c r="H16121"/>
      <c r="I16121"/>
      <c r="J16121"/>
      <c r="K16121"/>
    </row>
    <row r="16122" spans="1:11" ht="15">
      <c r="A16122"/>
      <c r="B16122"/>
      <c r="C16122"/>
      <c r="D16122"/>
      <c r="E16122"/>
      <c r="F16122"/>
      <c r="G16122"/>
      <c r="H16122"/>
      <c r="I16122"/>
      <c r="J16122"/>
      <c r="K16122"/>
    </row>
    <row r="16123" spans="1:11" ht="15">
      <c r="A16123"/>
      <c r="B16123"/>
      <c r="C16123"/>
      <c r="D16123"/>
      <c r="E16123"/>
      <c r="F16123"/>
      <c r="G16123"/>
      <c r="H16123"/>
      <c r="I16123"/>
      <c r="J16123"/>
      <c r="K16123"/>
    </row>
    <row r="16124" spans="1:11" ht="15">
      <c r="A16124"/>
      <c r="B16124"/>
      <c r="C16124"/>
      <c r="D16124"/>
      <c r="E16124"/>
      <c r="F16124"/>
      <c r="G16124"/>
      <c r="H16124"/>
      <c r="I16124"/>
      <c r="J16124"/>
      <c r="K16124"/>
    </row>
    <row r="16125" spans="1:11" ht="15">
      <c r="A16125"/>
      <c r="B16125"/>
      <c r="C16125"/>
      <c r="D16125"/>
      <c r="E16125"/>
      <c r="F16125"/>
      <c r="G16125"/>
      <c r="H16125"/>
      <c r="I16125"/>
      <c r="J16125"/>
      <c r="K16125"/>
    </row>
    <row r="16126" spans="1:11" ht="15">
      <c r="A16126"/>
      <c r="B16126"/>
      <c r="C16126"/>
      <c r="D16126"/>
      <c r="E16126"/>
      <c r="F16126"/>
      <c r="G16126"/>
      <c r="H16126"/>
      <c r="I16126"/>
      <c r="J16126"/>
      <c r="K16126"/>
    </row>
    <row r="16127" spans="1:11" ht="15">
      <c r="A16127"/>
      <c r="B16127"/>
      <c r="C16127"/>
      <c r="D16127"/>
      <c r="E16127"/>
      <c r="F16127"/>
      <c r="G16127"/>
      <c r="H16127"/>
      <c r="I16127"/>
      <c r="J16127"/>
      <c r="K16127"/>
    </row>
    <row r="16128" spans="1:11" ht="15">
      <c r="A16128"/>
      <c r="B16128"/>
      <c r="C16128"/>
      <c r="D16128"/>
      <c r="E16128"/>
      <c r="F16128"/>
      <c r="G16128"/>
      <c r="H16128"/>
      <c r="I16128"/>
      <c r="J16128"/>
      <c r="K16128"/>
    </row>
    <row r="16129" spans="1:11" ht="15">
      <c r="A16129"/>
      <c r="B16129"/>
      <c r="C16129"/>
      <c r="D16129"/>
      <c r="E16129"/>
      <c r="F16129"/>
      <c r="G16129"/>
      <c r="H16129"/>
      <c r="I16129"/>
      <c r="J16129"/>
      <c r="K16129"/>
    </row>
    <row r="16130" spans="1:11" ht="15">
      <c r="A16130"/>
      <c r="B16130"/>
      <c r="C16130"/>
      <c r="D16130"/>
      <c r="E16130"/>
      <c r="F16130"/>
      <c r="G16130"/>
      <c r="H16130"/>
      <c r="I16130"/>
      <c r="J16130"/>
      <c r="K16130"/>
    </row>
    <row r="16131" spans="1:11" ht="15">
      <c r="A16131"/>
      <c r="B16131"/>
      <c r="C16131"/>
      <c r="D16131"/>
      <c r="E16131"/>
      <c r="F16131"/>
      <c r="G16131"/>
      <c r="H16131"/>
      <c r="I16131"/>
      <c r="J16131"/>
      <c r="K16131"/>
    </row>
    <row r="16132" spans="1:11" ht="15">
      <c r="A16132"/>
      <c r="B16132"/>
      <c r="C16132"/>
      <c r="D16132"/>
      <c r="E16132"/>
      <c r="F16132"/>
      <c r="G16132"/>
      <c r="H16132"/>
      <c r="I16132"/>
      <c r="J16132"/>
      <c r="K16132"/>
    </row>
    <row r="16133" spans="1:11" ht="15">
      <c r="A16133"/>
      <c r="B16133"/>
      <c r="C16133"/>
      <c r="D16133"/>
      <c r="E16133"/>
      <c r="F16133"/>
      <c r="G16133"/>
      <c r="H16133"/>
      <c r="I16133"/>
      <c r="J16133"/>
      <c r="K16133"/>
    </row>
    <row r="16134" spans="1:11" ht="15">
      <c r="A16134"/>
      <c r="B16134"/>
      <c r="C16134"/>
      <c r="D16134"/>
      <c r="E16134"/>
      <c r="F16134"/>
      <c r="G16134"/>
      <c r="H16134"/>
      <c r="I16134"/>
      <c r="J16134"/>
      <c r="K16134"/>
    </row>
    <row r="16135" spans="1:11" ht="15">
      <c r="A16135"/>
      <c r="B16135"/>
      <c r="C16135"/>
      <c r="D16135"/>
      <c r="E16135"/>
      <c r="F16135"/>
      <c r="G16135"/>
      <c r="H16135"/>
      <c r="I16135"/>
      <c r="J16135"/>
      <c r="K16135"/>
    </row>
    <row r="16136" spans="1:11" ht="15">
      <c r="A16136"/>
      <c r="B16136"/>
      <c r="C16136"/>
      <c r="D16136"/>
      <c r="E16136"/>
      <c r="F16136"/>
      <c r="G16136"/>
      <c r="H16136"/>
      <c r="I16136"/>
      <c r="J16136"/>
      <c r="K16136"/>
    </row>
    <row r="16137" spans="1:11" ht="15">
      <c r="A16137"/>
      <c r="B16137"/>
      <c r="C16137"/>
      <c r="D16137"/>
      <c r="E16137"/>
      <c r="F16137"/>
      <c r="G16137"/>
      <c r="H16137"/>
      <c r="I16137"/>
      <c r="J16137"/>
      <c r="K16137"/>
    </row>
    <row r="16138" spans="1:11" ht="15">
      <c r="A16138"/>
      <c r="B16138"/>
      <c r="C16138"/>
      <c r="D16138"/>
      <c r="E16138"/>
      <c r="F16138"/>
      <c r="G16138"/>
      <c r="H16138"/>
      <c r="I16138"/>
      <c r="J16138"/>
      <c r="K16138"/>
    </row>
    <row r="16139" spans="1:11" ht="15">
      <c r="A16139"/>
      <c r="B16139"/>
      <c r="C16139"/>
      <c r="D16139"/>
      <c r="E16139"/>
      <c r="F16139"/>
      <c r="G16139"/>
      <c r="H16139"/>
      <c r="I16139"/>
      <c r="J16139"/>
      <c r="K16139"/>
    </row>
    <row r="16140" spans="1:11" ht="15">
      <c r="A16140"/>
      <c r="B16140"/>
      <c r="C16140"/>
      <c r="D16140"/>
      <c r="E16140"/>
      <c r="F16140"/>
      <c r="G16140"/>
      <c r="H16140"/>
      <c r="I16140"/>
      <c r="J16140"/>
      <c r="K16140"/>
    </row>
    <row r="16141" spans="1:11" ht="15">
      <c r="A16141"/>
      <c r="B16141"/>
      <c r="C16141"/>
      <c r="D16141"/>
      <c r="E16141"/>
      <c r="F16141"/>
      <c r="G16141"/>
      <c r="H16141"/>
      <c r="I16141"/>
      <c r="J16141"/>
      <c r="K16141"/>
    </row>
    <row r="16142" spans="1:11" ht="15">
      <c r="A16142"/>
      <c r="B16142"/>
      <c r="C16142"/>
      <c r="D16142"/>
      <c r="E16142"/>
      <c r="F16142"/>
      <c r="G16142"/>
      <c r="H16142"/>
      <c r="I16142"/>
      <c r="J16142"/>
      <c r="K16142"/>
    </row>
    <row r="16143" spans="1:11" ht="15">
      <c r="A16143"/>
      <c r="B16143"/>
      <c r="C16143"/>
      <c r="D16143"/>
      <c r="E16143"/>
      <c r="F16143"/>
      <c r="G16143"/>
      <c r="H16143"/>
      <c r="I16143"/>
      <c r="J16143"/>
      <c r="K16143"/>
    </row>
    <row r="16144" spans="1:11" ht="15">
      <c r="A16144"/>
      <c r="B16144"/>
      <c r="C16144"/>
      <c r="D16144"/>
      <c r="E16144"/>
      <c r="F16144"/>
      <c r="G16144"/>
      <c r="H16144"/>
      <c r="I16144"/>
      <c r="J16144"/>
      <c r="K16144"/>
    </row>
    <row r="16145" spans="1:11" ht="15">
      <c r="A16145"/>
      <c r="B16145"/>
      <c r="C16145"/>
      <c r="D16145"/>
      <c r="E16145"/>
      <c r="F16145"/>
      <c r="G16145"/>
      <c r="H16145"/>
      <c r="I16145"/>
      <c r="J16145"/>
      <c r="K16145"/>
    </row>
    <row r="16146" spans="1:11" ht="15">
      <c r="A16146"/>
      <c r="B16146"/>
      <c r="C16146"/>
      <c r="D16146"/>
      <c r="E16146"/>
      <c r="F16146"/>
      <c r="G16146"/>
      <c r="H16146"/>
      <c r="I16146"/>
      <c r="J16146"/>
      <c r="K16146"/>
    </row>
    <row r="16147" spans="1:11" ht="15">
      <c r="A16147"/>
      <c r="B16147"/>
      <c r="C16147"/>
      <c r="D16147"/>
      <c r="E16147"/>
      <c r="F16147"/>
      <c r="G16147"/>
      <c r="H16147"/>
      <c r="I16147"/>
      <c r="J16147"/>
      <c r="K16147"/>
    </row>
    <row r="16148" spans="1:11" ht="15">
      <c r="A16148"/>
      <c r="B16148"/>
      <c r="C16148"/>
      <c r="D16148"/>
      <c r="E16148"/>
      <c r="F16148"/>
      <c r="G16148"/>
      <c r="H16148"/>
      <c r="I16148"/>
      <c r="J16148"/>
      <c r="K16148"/>
    </row>
    <row r="16149" spans="1:11" ht="15">
      <c r="A16149"/>
      <c r="B16149"/>
      <c r="C16149"/>
      <c r="D16149"/>
      <c r="E16149"/>
      <c r="F16149"/>
      <c r="G16149"/>
      <c r="H16149"/>
      <c r="I16149"/>
      <c r="J16149"/>
      <c r="K16149"/>
    </row>
    <row r="16150" spans="1:11" ht="15">
      <c r="A16150"/>
      <c r="B16150"/>
      <c r="C16150"/>
      <c r="D16150"/>
      <c r="E16150"/>
      <c r="F16150"/>
      <c r="G16150"/>
      <c r="H16150"/>
      <c r="I16150"/>
      <c r="J16150"/>
      <c r="K16150"/>
    </row>
    <row r="16151" spans="1:11" ht="15">
      <c r="A16151"/>
      <c r="B16151"/>
      <c r="C16151"/>
      <c r="D16151"/>
      <c r="E16151"/>
      <c r="F16151"/>
      <c r="G16151"/>
      <c r="H16151"/>
      <c r="I16151"/>
      <c r="J16151"/>
      <c r="K16151"/>
    </row>
    <row r="16152" spans="1:11" ht="15">
      <c r="A16152"/>
      <c r="B16152"/>
      <c r="C16152"/>
      <c r="D16152"/>
      <c r="E16152"/>
      <c r="F16152"/>
      <c r="G16152"/>
      <c r="H16152"/>
      <c r="I16152"/>
      <c r="J16152"/>
      <c r="K16152"/>
    </row>
    <row r="16153" spans="1:11" ht="15">
      <c r="A16153"/>
      <c r="B16153"/>
      <c r="C16153"/>
      <c r="D16153"/>
      <c r="E16153"/>
      <c r="F16153"/>
      <c r="G16153"/>
      <c r="H16153"/>
      <c r="I16153"/>
      <c r="J16153"/>
      <c r="K16153"/>
    </row>
    <row r="16154" spans="1:11" ht="15">
      <c r="A16154"/>
      <c r="B16154"/>
      <c r="C16154"/>
      <c r="D16154"/>
      <c r="E16154"/>
      <c r="F16154"/>
      <c r="G16154"/>
      <c r="H16154"/>
      <c r="I16154"/>
      <c r="J16154"/>
      <c r="K16154"/>
    </row>
    <row r="16155" spans="1:11" ht="15">
      <c r="A16155"/>
      <c r="B16155"/>
      <c r="C16155"/>
      <c r="D16155"/>
      <c r="E16155"/>
      <c r="F16155"/>
      <c r="G16155"/>
      <c r="H16155"/>
      <c r="I16155"/>
      <c r="J16155"/>
      <c r="K16155"/>
    </row>
    <row r="16156" spans="1:11" ht="15">
      <c r="A16156"/>
      <c r="B16156"/>
      <c r="C16156"/>
      <c r="D16156"/>
      <c r="E16156"/>
      <c r="F16156"/>
      <c r="G16156"/>
      <c r="H16156"/>
      <c r="I16156"/>
      <c r="J16156"/>
      <c r="K16156"/>
    </row>
    <row r="16157" spans="1:11" ht="15">
      <c r="A16157"/>
      <c r="B16157"/>
      <c r="C16157"/>
      <c r="D16157"/>
      <c r="E16157"/>
      <c r="F16157"/>
      <c r="G16157"/>
      <c r="H16157"/>
      <c r="I16157"/>
      <c r="J16157"/>
      <c r="K16157"/>
    </row>
    <row r="16158" spans="1:11" ht="15">
      <c r="A16158"/>
      <c r="B16158"/>
      <c r="C16158"/>
      <c r="D16158"/>
      <c r="E16158"/>
      <c r="F16158"/>
      <c r="G16158"/>
      <c r="H16158"/>
      <c r="I16158"/>
      <c r="J16158"/>
      <c r="K16158"/>
    </row>
    <row r="16159" spans="1:11" ht="15">
      <c r="A16159"/>
      <c r="B16159"/>
      <c r="C16159"/>
      <c r="D16159"/>
      <c r="E16159"/>
      <c r="F16159"/>
      <c r="G16159"/>
      <c r="H16159"/>
      <c r="I16159"/>
      <c r="J16159"/>
      <c r="K16159"/>
    </row>
    <row r="16160" spans="1:11" ht="15">
      <c r="A16160"/>
      <c r="B16160"/>
      <c r="C16160"/>
      <c r="D16160"/>
      <c r="E16160"/>
      <c r="F16160"/>
      <c r="G16160"/>
      <c r="H16160"/>
      <c r="I16160"/>
      <c r="J16160"/>
      <c r="K16160"/>
    </row>
    <row r="16161" spans="1:11" ht="15">
      <c r="A16161"/>
      <c r="B16161"/>
      <c r="C16161"/>
      <c r="D16161"/>
      <c r="E16161"/>
      <c r="F16161"/>
      <c r="G16161"/>
      <c r="H16161"/>
      <c r="I16161"/>
      <c r="J16161"/>
      <c r="K16161"/>
    </row>
    <row r="16162" spans="1:11" ht="15">
      <c r="A16162"/>
      <c r="B16162"/>
      <c r="C16162"/>
      <c r="D16162"/>
      <c r="E16162"/>
      <c r="F16162"/>
      <c r="G16162"/>
      <c r="H16162"/>
      <c r="I16162"/>
      <c r="J16162"/>
      <c r="K16162"/>
    </row>
    <row r="16163" spans="1:11" ht="15">
      <c r="A16163"/>
      <c r="B16163"/>
      <c r="C16163"/>
      <c r="D16163"/>
      <c r="E16163"/>
      <c r="F16163"/>
      <c r="G16163"/>
      <c r="H16163"/>
      <c r="I16163"/>
      <c r="J16163"/>
      <c r="K16163"/>
    </row>
    <row r="16164" spans="1:11" ht="15">
      <c r="A16164"/>
      <c r="B16164"/>
      <c r="C16164"/>
      <c r="D16164"/>
      <c r="E16164"/>
      <c r="F16164"/>
      <c r="G16164"/>
      <c r="H16164"/>
      <c r="I16164"/>
      <c r="J16164"/>
      <c r="K16164"/>
    </row>
    <row r="16165" spans="1:11" ht="15">
      <c r="A16165"/>
      <c r="B16165"/>
      <c r="C16165"/>
      <c r="D16165"/>
      <c r="E16165"/>
      <c r="F16165"/>
      <c r="G16165"/>
      <c r="H16165"/>
      <c r="I16165"/>
      <c r="J16165"/>
      <c r="K16165"/>
    </row>
    <row r="16166" spans="1:11" ht="15">
      <c r="A16166"/>
      <c r="B16166"/>
      <c r="C16166"/>
      <c r="D16166"/>
      <c r="E16166"/>
      <c r="F16166"/>
      <c r="G16166"/>
      <c r="H16166"/>
      <c r="I16166"/>
      <c r="J16166"/>
      <c r="K16166"/>
    </row>
    <row r="16167" spans="1:11" ht="15">
      <c r="A16167"/>
      <c r="B16167"/>
      <c r="C16167"/>
      <c r="D16167"/>
      <c r="E16167"/>
      <c r="F16167"/>
      <c r="G16167"/>
      <c r="H16167"/>
      <c r="I16167"/>
      <c r="J16167"/>
      <c r="K16167"/>
    </row>
    <row r="16168" spans="1:11" ht="15">
      <c r="A16168"/>
      <c r="B16168"/>
      <c r="C16168"/>
      <c r="D16168"/>
      <c r="E16168"/>
      <c r="F16168"/>
      <c r="G16168"/>
      <c r="H16168"/>
      <c r="I16168"/>
      <c r="J16168"/>
      <c r="K16168"/>
    </row>
    <row r="16169" spans="1:11" ht="15">
      <c r="A16169"/>
      <c r="B16169"/>
      <c r="C16169"/>
      <c r="D16169"/>
      <c r="E16169"/>
      <c r="F16169"/>
      <c r="G16169"/>
      <c r="H16169"/>
      <c r="I16169"/>
      <c r="J16169"/>
      <c r="K16169"/>
    </row>
    <row r="16170" spans="1:11" ht="15">
      <c r="A16170"/>
      <c r="B16170"/>
      <c r="C16170"/>
      <c r="D16170"/>
      <c r="E16170"/>
      <c r="F16170"/>
      <c r="G16170"/>
      <c r="H16170"/>
      <c r="I16170"/>
      <c r="J16170"/>
      <c r="K16170"/>
    </row>
    <row r="16171" spans="1:11" ht="15">
      <c r="A16171"/>
      <c r="B16171"/>
      <c r="C16171"/>
      <c r="D16171"/>
      <c r="E16171"/>
      <c r="F16171"/>
      <c r="G16171"/>
      <c r="H16171"/>
      <c r="I16171"/>
      <c r="J16171"/>
      <c r="K16171"/>
    </row>
    <row r="16172" spans="1:11" ht="15">
      <c r="A16172"/>
      <c r="B16172"/>
      <c r="C16172"/>
      <c r="D16172"/>
      <c r="E16172"/>
      <c r="F16172"/>
      <c r="G16172"/>
      <c r="H16172"/>
      <c r="I16172"/>
      <c r="J16172"/>
      <c r="K16172"/>
    </row>
    <row r="16173" spans="1:11" ht="15">
      <c r="A16173"/>
      <c r="B16173"/>
      <c r="C16173"/>
      <c r="D16173"/>
      <c r="E16173"/>
      <c r="F16173"/>
      <c r="G16173"/>
      <c r="H16173"/>
      <c r="I16173"/>
      <c r="J16173"/>
      <c r="K16173"/>
    </row>
    <row r="16174" spans="1:11" ht="15">
      <c r="A16174"/>
      <c r="B16174"/>
      <c r="C16174"/>
      <c r="D16174"/>
      <c r="E16174"/>
      <c r="F16174"/>
      <c r="G16174"/>
      <c r="H16174"/>
      <c r="I16174"/>
      <c r="J16174"/>
      <c r="K16174"/>
    </row>
    <row r="16175" spans="1:11" ht="15">
      <c r="A16175"/>
      <c r="B16175"/>
      <c r="C16175"/>
      <c r="D16175"/>
      <c r="E16175"/>
      <c r="F16175"/>
      <c r="G16175"/>
      <c r="H16175"/>
      <c r="I16175"/>
      <c r="J16175"/>
      <c r="K16175"/>
    </row>
    <row r="16176" spans="1:11" ht="15">
      <c r="A16176"/>
      <c r="B16176"/>
      <c r="C16176"/>
      <c r="D16176"/>
      <c r="E16176"/>
      <c r="F16176"/>
      <c r="G16176"/>
      <c r="H16176"/>
      <c r="I16176"/>
      <c r="J16176"/>
      <c r="K16176"/>
    </row>
    <row r="16177" spans="1:11" ht="15">
      <c r="A16177"/>
      <c r="B16177"/>
      <c r="C16177"/>
      <c r="D16177"/>
      <c r="E16177"/>
      <c r="F16177"/>
      <c r="G16177"/>
      <c r="H16177"/>
      <c r="I16177"/>
      <c r="J16177"/>
      <c r="K16177"/>
    </row>
    <row r="16178" spans="1:11" ht="15">
      <c r="A16178"/>
      <c r="B16178"/>
      <c r="C16178"/>
      <c r="D16178"/>
      <c r="E16178"/>
      <c r="F16178"/>
      <c r="G16178"/>
      <c r="H16178"/>
      <c r="I16178"/>
      <c r="J16178"/>
      <c r="K16178"/>
    </row>
    <row r="16179" spans="1:11" ht="15">
      <c r="A16179"/>
      <c r="B16179"/>
      <c r="C16179"/>
      <c r="D16179"/>
      <c r="E16179"/>
      <c r="F16179"/>
      <c r="G16179"/>
      <c r="H16179"/>
      <c r="I16179"/>
      <c r="J16179"/>
      <c r="K16179"/>
    </row>
    <row r="16180" spans="1:11" ht="15">
      <c r="A16180"/>
      <c r="B16180"/>
      <c r="C16180"/>
      <c r="D16180"/>
      <c r="E16180"/>
      <c r="F16180"/>
      <c r="G16180"/>
      <c r="H16180"/>
      <c r="I16180"/>
      <c r="J16180"/>
      <c r="K16180"/>
    </row>
    <row r="16181" spans="1:11" ht="15">
      <c r="A16181"/>
      <c r="B16181"/>
      <c r="C16181"/>
      <c r="D16181"/>
      <c r="E16181"/>
      <c r="F16181"/>
      <c r="G16181"/>
      <c r="H16181"/>
      <c r="I16181"/>
      <c r="J16181"/>
      <c r="K16181"/>
    </row>
    <row r="16182" spans="1:11" ht="15">
      <c r="A16182"/>
      <c r="B16182"/>
      <c r="C16182"/>
      <c r="D16182"/>
      <c r="E16182"/>
      <c r="F16182"/>
      <c r="G16182"/>
      <c r="H16182"/>
      <c r="I16182"/>
      <c r="J16182"/>
      <c r="K16182"/>
    </row>
    <row r="16183" spans="1:11" ht="15">
      <c r="A16183"/>
      <c r="B16183"/>
      <c r="C16183"/>
      <c r="D16183"/>
      <c r="E16183"/>
      <c r="F16183"/>
      <c r="G16183"/>
      <c r="H16183"/>
      <c r="I16183"/>
      <c r="J16183"/>
      <c r="K16183"/>
    </row>
    <row r="16184" spans="1:11" ht="15">
      <c r="A16184"/>
      <c r="B16184"/>
      <c r="C16184"/>
      <c r="D16184"/>
      <c r="E16184"/>
      <c r="F16184"/>
      <c r="G16184"/>
      <c r="H16184"/>
      <c r="I16184"/>
      <c r="J16184"/>
      <c r="K16184"/>
    </row>
    <row r="16185" spans="1:11" ht="15">
      <c r="A16185"/>
      <c r="B16185"/>
      <c r="C16185"/>
      <c r="D16185"/>
      <c r="E16185"/>
      <c r="F16185"/>
      <c r="G16185"/>
      <c r="H16185"/>
      <c r="I16185"/>
      <c r="J16185"/>
      <c r="K16185"/>
    </row>
    <row r="16186" spans="1:11" ht="15">
      <c r="A16186"/>
      <c r="B16186"/>
      <c r="C16186"/>
      <c r="D16186"/>
      <c r="E16186"/>
      <c r="F16186"/>
      <c r="G16186"/>
      <c r="H16186"/>
      <c r="I16186"/>
      <c r="J16186"/>
      <c r="K16186"/>
    </row>
    <row r="16187" spans="1:11" ht="15">
      <c r="A16187"/>
      <c r="B16187"/>
      <c r="C16187"/>
      <c r="D16187"/>
      <c r="E16187"/>
      <c r="F16187"/>
      <c r="G16187"/>
      <c r="H16187"/>
      <c r="I16187"/>
      <c r="J16187"/>
      <c r="K16187"/>
    </row>
    <row r="16188" spans="1:11" ht="15">
      <c r="A16188"/>
      <c r="B16188"/>
      <c r="C16188"/>
      <c r="D16188"/>
      <c r="E16188"/>
      <c r="F16188"/>
      <c r="G16188"/>
      <c r="H16188"/>
      <c r="I16188"/>
      <c r="J16188"/>
      <c r="K16188"/>
    </row>
    <row r="16189" spans="1:11" ht="15">
      <c r="A16189"/>
      <c r="B16189"/>
      <c r="C16189"/>
      <c r="D16189"/>
      <c r="E16189"/>
      <c r="F16189"/>
      <c r="G16189"/>
      <c r="H16189"/>
      <c r="I16189"/>
      <c r="J16189"/>
      <c r="K16189"/>
    </row>
    <row r="16190" spans="1:11" ht="15">
      <c r="A16190"/>
      <c r="B16190"/>
      <c r="C16190"/>
      <c r="D16190"/>
      <c r="E16190"/>
      <c r="F16190"/>
      <c r="G16190"/>
      <c r="H16190"/>
      <c r="I16190"/>
      <c r="J16190"/>
      <c r="K16190"/>
    </row>
    <row r="16191" spans="1:11" ht="15">
      <c r="A16191"/>
      <c r="B16191"/>
      <c r="C16191"/>
      <c r="D16191"/>
      <c r="E16191"/>
      <c r="F16191"/>
      <c r="G16191"/>
      <c r="H16191"/>
      <c r="I16191"/>
      <c r="J16191"/>
      <c r="K16191"/>
    </row>
    <row r="16192" spans="1:11" ht="15">
      <c r="A16192"/>
      <c r="B16192"/>
      <c r="C16192"/>
      <c r="D16192"/>
      <c r="E16192"/>
      <c r="F16192"/>
      <c r="G16192"/>
      <c r="H16192"/>
      <c r="I16192"/>
      <c r="J16192"/>
      <c r="K16192"/>
    </row>
    <row r="16193" spans="1:11" ht="15">
      <c r="A16193"/>
      <c r="B16193"/>
      <c r="C16193"/>
      <c r="D16193"/>
      <c r="E16193"/>
      <c r="F16193"/>
      <c r="G16193"/>
      <c r="H16193"/>
      <c r="I16193"/>
      <c r="J16193"/>
      <c r="K16193"/>
    </row>
    <row r="16194" spans="1:11" ht="15">
      <c r="A16194"/>
      <c r="B16194"/>
      <c r="C16194"/>
      <c r="D16194"/>
      <c r="E16194"/>
      <c r="F16194"/>
      <c r="G16194"/>
      <c r="H16194"/>
      <c r="I16194"/>
      <c r="J16194"/>
      <c r="K16194"/>
    </row>
    <row r="16195" spans="1:11" ht="15">
      <c r="A16195"/>
      <c r="B16195"/>
      <c r="C16195"/>
      <c r="D16195"/>
      <c r="E16195"/>
      <c r="F16195"/>
      <c r="G16195"/>
      <c r="H16195"/>
      <c r="I16195"/>
      <c r="J16195"/>
      <c r="K16195"/>
    </row>
    <row r="16196" spans="1:11" ht="15">
      <c r="A16196"/>
      <c r="B16196"/>
      <c r="C16196"/>
      <c r="D16196"/>
      <c r="E16196"/>
      <c r="F16196"/>
      <c r="G16196"/>
      <c r="H16196"/>
      <c r="I16196"/>
      <c r="J16196"/>
      <c r="K16196"/>
    </row>
    <row r="16197" spans="1:11" ht="15">
      <c r="A16197"/>
      <c r="B16197"/>
      <c r="C16197"/>
      <c r="D16197"/>
      <c r="E16197"/>
      <c r="F16197"/>
      <c r="G16197"/>
      <c r="H16197"/>
      <c r="I16197"/>
      <c r="J16197"/>
      <c r="K16197"/>
    </row>
    <row r="16198" spans="1:11" ht="15">
      <c r="A16198"/>
      <c r="B16198"/>
      <c r="C16198"/>
      <c r="D16198"/>
      <c r="E16198"/>
      <c r="F16198"/>
      <c r="G16198"/>
      <c r="H16198"/>
      <c r="I16198"/>
      <c r="J16198"/>
      <c r="K16198"/>
    </row>
    <row r="16199" spans="1:11" ht="15">
      <c r="A16199"/>
      <c r="B16199"/>
      <c r="C16199"/>
      <c r="D16199"/>
      <c r="E16199"/>
      <c r="F16199"/>
      <c r="G16199"/>
      <c r="H16199"/>
      <c r="I16199"/>
      <c r="J16199"/>
      <c r="K16199"/>
    </row>
    <row r="16200" spans="1:11" ht="15">
      <c r="A16200"/>
      <c r="B16200"/>
      <c r="C16200"/>
      <c r="D16200"/>
      <c r="E16200"/>
      <c r="F16200"/>
      <c r="G16200"/>
      <c r="H16200"/>
      <c r="I16200"/>
      <c r="J16200"/>
      <c r="K16200"/>
    </row>
    <row r="16201" spans="1:11" ht="15">
      <c r="A16201"/>
      <c r="B16201"/>
      <c r="C16201"/>
      <c r="D16201"/>
      <c r="E16201"/>
      <c r="F16201"/>
      <c r="G16201"/>
      <c r="H16201"/>
      <c r="I16201"/>
      <c r="J16201"/>
      <c r="K16201"/>
    </row>
    <row r="16202" spans="1:11" ht="15">
      <c r="A16202"/>
      <c r="B16202"/>
      <c r="C16202"/>
      <c r="D16202"/>
      <c r="E16202"/>
      <c r="F16202"/>
      <c r="G16202"/>
      <c r="H16202"/>
      <c r="I16202"/>
      <c r="J16202"/>
      <c r="K16202"/>
    </row>
    <row r="16203" spans="1:11" ht="15">
      <c r="A16203"/>
      <c r="B16203"/>
      <c r="C16203"/>
      <c r="D16203"/>
      <c r="E16203"/>
      <c r="F16203"/>
      <c r="G16203"/>
      <c r="H16203"/>
      <c r="I16203"/>
      <c r="J16203"/>
      <c r="K16203"/>
    </row>
    <row r="16204" spans="1:11" ht="15">
      <c r="A16204"/>
      <c r="B16204"/>
      <c r="C16204"/>
      <c r="D16204"/>
      <c r="E16204"/>
      <c r="F16204"/>
      <c r="G16204"/>
      <c r="H16204"/>
      <c r="I16204"/>
      <c r="J16204"/>
      <c r="K16204"/>
    </row>
    <row r="16205" spans="1:11" ht="15">
      <c r="A16205"/>
      <c r="B16205"/>
      <c r="C16205"/>
      <c r="D16205"/>
      <c r="E16205"/>
      <c r="F16205"/>
      <c r="G16205"/>
      <c r="H16205"/>
      <c r="I16205"/>
      <c r="J16205"/>
      <c r="K16205"/>
    </row>
    <row r="16206" spans="1:11" ht="15">
      <c r="A16206"/>
      <c r="B16206"/>
      <c r="C16206"/>
      <c r="D16206"/>
      <c r="E16206"/>
      <c r="F16206"/>
      <c r="G16206"/>
      <c r="H16206"/>
      <c r="I16206"/>
      <c r="J16206"/>
      <c r="K16206"/>
    </row>
    <row r="16207" spans="1:11" ht="15">
      <c r="A16207"/>
      <c r="B16207"/>
      <c r="C16207"/>
      <c r="D16207"/>
      <c r="E16207"/>
      <c r="F16207"/>
      <c r="G16207"/>
      <c r="H16207"/>
      <c r="I16207"/>
      <c r="J16207"/>
      <c r="K16207"/>
    </row>
    <row r="16208" spans="1:11" ht="15">
      <c r="A16208"/>
      <c r="B16208"/>
      <c r="C16208"/>
      <c r="D16208"/>
      <c r="E16208"/>
      <c r="F16208"/>
      <c r="G16208"/>
      <c r="H16208"/>
      <c r="I16208"/>
      <c r="J16208"/>
      <c r="K16208"/>
    </row>
    <row r="16209" spans="1:11" ht="15">
      <c r="A16209"/>
      <c r="B16209"/>
      <c r="C16209"/>
      <c r="D16209"/>
      <c r="E16209"/>
      <c r="F16209"/>
      <c r="G16209"/>
      <c r="H16209"/>
      <c r="I16209"/>
      <c r="J16209"/>
      <c r="K16209"/>
    </row>
    <row r="16210" spans="1:11" ht="15">
      <c r="A16210"/>
      <c r="B16210"/>
      <c r="C16210"/>
      <c r="D16210"/>
      <c r="E16210"/>
      <c r="F16210"/>
      <c r="G16210"/>
      <c r="H16210"/>
      <c r="I16210"/>
      <c r="J16210"/>
      <c r="K16210"/>
    </row>
    <row r="16211" spans="1:11" ht="15">
      <c r="A16211"/>
      <c r="B16211"/>
      <c r="C16211"/>
      <c r="D16211"/>
      <c r="E16211"/>
      <c r="F16211"/>
      <c r="G16211"/>
      <c r="H16211"/>
      <c r="I16211"/>
      <c r="J16211"/>
      <c r="K16211"/>
    </row>
    <row r="16212" spans="1:11" ht="15">
      <c r="A16212"/>
      <c r="B16212"/>
      <c r="C16212"/>
      <c r="D16212"/>
      <c r="E16212"/>
      <c r="F16212"/>
      <c r="G16212"/>
      <c r="H16212"/>
      <c r="I16212"/>
      <c r="J16212"/>
      <c r="K16212"/>
    </row>
    <row r="16213" spans="1:11" ht="15">
      <c r="A16213"/>
      <c r="B16213"/>
      <c r="C16213"/>
      <c r="D16213"/>
      <c r="E16213"/>
      <c r="F16213"/>
      <c r="G16213"/>
      <c r="H16213"/>
      <c r="I16213"/>
      <c r="J16213"/>
      <c r="K16213"/>
    </row>
    <row r="16214" spans="1:11" ht="15">
      <c r="A16214"/>
      <c r="B16214"/>
      <c r="C16214"/>
      <c r="D16214"/>
      <c r="E16214"/>
      <c r="F16214"/>
      <c r="G16214"/>
      <c r="H16214"/>
      <c r="I16214"/>
      <c r="J16214"/>
      <c r="K16214"/>
    </row>
    <row r="16215" spans="1:11" ht="15">
      <c r="A16215"/>
      <c r="B16215"/>
      <c r="C16215"/>
      <c r="D16215"/>
      <c r="E16215"/>
      <c r="F16215"/>
      <c r="G16215"/>
      <c r="H16215"/>
      <c r="I16215"/>
      <c r="J16215"/>
      <c r="K16215"/>
    </row>
    <row r="16216" spans="1:11" ht="15">
      <c r="A16216"/>
      <c r="B16216"/>
      <c r="C16216"/>
      <c r="D16216"/>
      <c r="E16216"/>
      <c r="F16216"/>
      <c r="G16216"/>
      <c r="H16216"/>
      <c r="I16216"/>
      <c r="J16216"/>
      <c r="K16216"/>
    </row>
    <row r="16217" spans="1:11" ht="15">
      <c r="A16217"/>
      <c r="B16217"/>
      <c r="C16217"/>
      <c r="D16217"/>
      <c r="E16217"/>
      <c r="F16217"/>
      <c r="G16217"/>
      <c r="H16217"/>
      <c r="I16217"/>
      <c r="J16217"/>
      <c r="K16217"/>
    </row>
    <row r="16218" spans="1:11" ht="15">
      <c r="A16218"/>
      <c r="B16218"/>
      <c r="C16218"/>
      <c r="D16218"/>
      <c r="E16218"/>
      <c r="F16218"/>
      <c r="G16218"/>
      <c r="H16218"/>
      <c r="I16218"/>
      <c r="J16218"/>
      <c r="K16218"/>
    </row>
    <row r="16219" spans="1:11" ht="15">
      <c r="A16219"/>
      <c r="B16219"/>
      <c r="C16219"/>
      <c r="D16219"/>
      <c r="E16219"/>
      <c r="F16219"/>
      <c r="G16219"/>
      <c r="H16219"/>
      <c r="I16219"/>
      <c r="J16219"/>
      <c r="K16219"/>
    </row>
    <row r="16220" spans="1:11" ht="15">
      <c r="A16220"/>
      <c r="B16220"/>
      <c r="C16220"/>
      <c r="D16220"/>
      <c r="E16220"/>
      <c r="F16220"/>
      <c r="G16220"/>
      <c r="H16220"/>
      <c r="I16220"/>
      <c r="J16220"/>
      <c r="K16220"/>
    </row>
    <row r="16221" spans="1:11" ht="15">
      <c r="A16221"/>
      <c r="B16221"/>
      <c r="C16221"/>
      <c r="D16221"/>
      <c r="E16221"/>
      <c r="F16221"/>
      <c r="G16221"/>
      <c r="H16221"/>
      <c r="I16221"/>
      <c r="J16221"/>
      <c r="K16221"/>
    </row>
    <row r="16222" spans="1:11" ht="15">
      <c r="A16222"/>
      <c r="B16222"/>
      <c r="C16222"/>
      <c r="D16222"/>
      <c r="E16222"/>
      <c r="F16222"/>
      <c r="G16222"/>
      <c r="H16222"/>
      <c r="I16222"/>
      <c r="J16222"/>
      <c r="K16222"/>
    </row>
    <row r="16223" spans="1:11" ht="15">
      <c r="A16223"/>
      <c r="B16223"/>
      <c r="C16223"/>
      <c r="D16223"/>
      <c r="E16223"/>
      <c r="F16223"/>
      <c r="G16223"/>
      <c r="H16223"/>
      <c r="I16223"/>
      <c r="J16223"/>
      <c r="K16223"/>
    </row>
    <row r="16224" spans="1:11" ht="15">
      <c r="A16224"/>
      <c r="B16224"/>
      <c r="C16224"/>
      <c r="D16224"/>
      <c r="E16224"/>
      <c r="F16224"/>
      <c r="G16224"/>
      <c r="H16224"/>
      <c r="I16224"/>
      <c r="J16224"/>
      <c r="K16224"/>
    </row>
    <row r="16225" spans="1:11" ht="15">
      <c r="A16225"/>
      <c r="B16225"/>
      <c r="C16225"/>
      <c r="D16225"/>
      <c r="E16225"/>
      <c r="F16225"/>
      <c r="G16225"/>
      <c r="H16225"/>
      <c r="I16225"/>
      <c r="J16225"/>
      <c r="K16225"/>
    </row>
    <row r="16226" spans="1:11" ht="15">
      <c r="A16226"/>
      <c r="B16226"/>
      <c r="C16226"/>
      <c r="D16226"/>
      <c r="E16226"/>
      <c r="F16226"/>
      <c r="G16226"/>
      <c r="H16226"/>
      <c r="I16226"/>
      <c r="J16226"/>
      <c r="K16226"/>
    </row>
    <row r="16227" spans="1:11" ht="15">
      <c r="A16227"/>
      <c r="B16227"/>
      <c r="C16227"/>
      <c r="D16227"/>
      <c r="E16227"/>
      <c r="F16227"/>
      <c r="G16227"/>
      <c r="H16227"/>
      <c r="I16227"/>
      <c r="J16227"/>
      <c r="K16227"/>
    </row>
    <row r="16228" spans="1:11" ht="15">
      <c r="A16228"/>
      <c r="B16228"/>
      <c r="C16228"/>
      <c r="D16228"/>
      <c r="E16228"/>
      <c r="F16228"/>
      <c r="G16228"/>
      <c r="H16228"/>
      <c r="I16228"/>
      <c r="J16228"/>
      <c r="K16228"/>
    </row>
    <row r="16229" spans="1:11" ht="15">
      <c r="A16229"/>
      <c r="B16229"/>
      <c r="C16229"/>
      <c r="D16229"/>
      <c r="E16229"/>
      <c r="F16229"/>
      <c r="G16229"/>
      <c r="H16229"/>
      <c r="I16229"/>
      <c r="J16229"/>
      <c r="K16229"/>
    </row>
    <row r="16230" spans="1:11" ht="15">
      <c r="A16230"/>
      <c r="B16230"/>
      <c r="C16230"/>
      <c r="D16230"/>
      <c r="E16230"/>
      <c r="F16230"/>
      <c r="G16230"/>
      <c r="H16230"/>
      <c r="I16230"/>
      <c r="J16230"/>
      <c r="K16230"/>
    </row>
    <row r="16231" spans="1:11" ht="15">
      <c r="A16231"/>
      <c r="B16231"/>
      <c r="C16231"/>
      <c r="D16231"/>
      <c r="E16231"/>
      <c r="F16231"/>
      <c r="G16231"/>
      <c r="H16231"/>
      <c r="I16231"/>
      <c r="J16231"/>
      <c r="K16231"/>
    </row>
    <row r="16232" spans="1:11" ht="15">
      <c r="A16232"/>
      <c r="B16232"/>
      <c r="C16232"/>
      <c r="D16232"/>
      <c r="E16232"/>
      <c r="F16232"/>
      <c r="G16232"/>
      <c r="H16232"/>
      <c r="I16232"/>
      <c r="J16232"/>
      <c r="K16232"/>
    </row>
    <row r="16233" spans="1:11" ht="15">
      <c r="A16233"/>
      <c r="B16233"/>
      <c r="C16233"/>
      <c r="D16233"/>
      <c r="E16233"/>
      <c r="F16233"/>
      <c r="G16233"/>
      <c r="H16233"/>
      <c r="I16233"/>
      <c r="J16233"/>
      <c r="K16233"/>
    </row>
    <row r="16234" spans="1:11" ht="15">
      <c r="A16234"/>
      <c r="B16234"/>
      <c r="C16234"/>
      <c r="D16234"/>
      <c r="E16234"/>
      <c r="F16234"/>
      <c r="G16234"/>
      <c r="H16234"/>
      <c r="I16234"/>
      <c r="J16234"/>
      <c r="K16234"/>
    </row>
    <row r="16235" spans="1:11" ht="15">
      <c r="A16235"/>
      <c r="B16235"/>
      <c r="C16235"/>
      <c r="D16235"/>
      <c r="E16235"/>
      <c r="F16235"/>
      <c r="G16235"/>
      <c r="H16235"/>
      <c r="I16235"/>
      <c r="J16235"/>
      <c r="K16235"/>
    </row>
    <row r="16236" spans="1:11" ht="15">
      <c r="A16236"/>
      <c r="B16236"/>
      <c r="C16236"/>
      <c r="D16236"/>
      <c r="E16236"/>
      <c r="F16236"/>
      <c r="G16236"/>
      <c r="H16236"/>
      <c r="I16236"/>
      <c r="J16236"/>
      <c r="K16236"/>
    </row>
    <row r="16237" spans="1:11" ht="15">
      <c r="A16237"/>
      <c r="B16237"/>
      <c r="C16237"/>
      <c r="D16237"/>
      <c r="E16237"/>
      <c r="F16237"/>
      <c r="G16237"/>
      <c r="H16237"/>
      <c r="I16237"/>
      <c r="J16237"/>
      <c r="K16237"/>
    </row>
    <row r="16238" spans="1:11" ht="15">
      <c r="A16238"/>
      <c r="B16238"/>
      <c r="C16238"/>
      <c r="D16238"/>
      <c r="E16238"/>
      <c r="F16238"/>
      <c r="G16238"/>
      <c r="H16238"/>
      <c r="I16238"/>
      <c r="J16238"/>
      <c r="K16238"/>
    </row>
    <row r="16239" spans="1:11" ht="15">
      <c r="A16239"/>
      <c r="B16239"/>
      <c r="C16239"/>
      <c r="D16239"/>
      <c r="E16239"/>
      <c r="F16239"/>
      <c r="G16239"/>
      <c r="H16239"/>
      <c r="I16239"/>
      <c r="J16239"/>
      <c r="K16239"/>
    </row>
    <row r="16240" spans="1:11" ht="15">
      <c r="A16240"/>
      <c r="B16240"/>
      <c r="C16240"/>
      <c r="D16240"/>
      <c r="E16240"/>
      <c r="F16240"/>
      <c r="G16240"/>
      <c r="H16240"/>
      <c r="I16240"/>
      <c r="J16240"/>
      <c r="K16240"/>
    </row>
    <row r="16241" spans="1:11" ht="15">
      <c r="A16241"/>
      <c r="B16241"/>
      <c r="C16241"/>
      <c r="D16241"/>
      <c r="E16241"/>
      <c r="F16241"/>
      <c r="G16241"/>
      <c r="H16241"/>
      <c r="I16241"/>
      <c r="J16241"/>
      <c r="K16241"/>
    </row>
    <row r="16242" spans="1:11" ht="15">
      <c r="A16242"/>
      <c r="B16242"/>
      <c r="C16242"/>
      <c r="D16242"/>
      <c r="E16242"/>
      <c r="F16242"/>
      <c r="G16242"/>
      <c r="H16242"/>
      <c r="I16242"/>
      <c r="J16242"/>
      <c r="K16242"/>
    </row>
    <row r="16243" spans="1:11" ht="15">
      <c r="A16243"/>
      <c r="B16243"/>
      <c r="C16243"/>
      <c r="D16243"/>
      <c r="E16243"/>
      <c r="F16243"/>
      <c r="G16243"/>
      <c r="H16243"/>
      <c r="I16243"/>
      <c r="J16243"/>
      <c r="K16243"/>
    </row>
    <row r="16244" spans="1:11" ht="15">
      <c r="A16244"/>
      <c r="B16244"/>
      <c r="C16244"/>
      <c r="D16244"/>
      <c r="E16244"/>
      <c r="F16244"/>
      <c r="G16244"/>
      <c r="H16244"/>
      <c r="I16244"/>
      <c r="J16244"/>
      <c r="K16244"/>
    </row>
    <row r="16245" spans="1:11" ht="15">
      <c r="A16245"/>
      <c r="B16245"/>
      <c r="C16245"/>
      <c r="D16245"/>
      <c r="E16245"/>
      <c r="F16245"/>
      <c r="G16245"/>
      <c r="H16245"/>
      <c r="I16245"/>
      <c r="J16245"/>
      <c r="K16245"/>
    </row>
    <row r="16246" spans="1:11" ht="15">
      <c r="A16246"/>
      <c r="B16246"/>
      <c r="C16246"/>
      <c r="D16246"/>
      <c r="E16246"/>
      <c r="F16246"/>
      <c r="G16246"/>
      <c r="H16246"/>
      <c r="I16246"/>
      <c r="J16246"/>
      <c r="K16246"/>
    </row>
    <row r="16247" spans="1:11" ht="15">
      <c r="A16247"/>
      <c r="B16247"/>
      <c r="C16247"/>
      <c r="D16247"/>
      <c r="E16247"/>
      <c r="F16247"/>
      <c r="G16247"/>
      <c r="H16247"/>
      <c r="I16247"/>
      <c r="J16247"/>
      <c r="K16247"/>
    </row>
    <row r="16248" spans="1:11" ht="15">
      <c r="A16248"/>
      <c r="B16248"/>
      <c r="C16248"/>
      <c r="D16248"/>
      <c r="E16248"/>
      <c r="F16248"/>
      <c r="G16248"/>
      <c r="H16248"/>
      <c r="I16248"/>
      <c r="J16248"/>
      <c r="K16248"/>
    </row>
    <row r="16249" spans="1:11" ht="15">
      <c r="A16249"/>
      <c r="B16249"/>
      <c r="C16249"/>
      <c r="D16249"/>
      <c r="E16249"/>
      <c r="F16249"/>
      <c r="G16249"/>
      <c r="H16249"/>
      <c r="I16249"/>
      <c r="J16249"/>
      <c r="K16249"/>
    </row>
    <row r="16250" spans="1:11" ht="15">
      <c r="A16250"/>
      <c r="B16250"/>
      <c r="C16250"/>
      <c r="D16250"/>
      <c r="E16250"/>
      <c r="F16250"/>
      <c r="G16250"/>
      <c r="H16250"/>
      <c r="I16250"/>
      <c r="J16250"/>
      <c r="K16250"/>
    </row>
    <row r="16251" spans="1:11" ht="15">
      <c r="A16251"/>
      <c r="B16251"/>
      <c r="C16251"/>
      <c r="D16251"/>
      <c r="E16251"/>
      <c r="F16251"/>
      <c r="G16251"/>
      <c r="H16251"/>
      <c r="I16251"/>
      <c r="J16251"/>
      <c r="K16251"/>
    </row>
    <row r="16252" spans="1:11" ht="15">
      <c r="A16252"/>
      <c r="B16252"/>
      <c r="C16252"/>
      <c r="D16252"/>
      <c r="E16252"/>
      <c r="F16252"/>
      <c r="G16252"/>
      <c r="H16252"/>
      <c r="I16252"/>
      <c r="J16252"/>
      <c r="K16252"/>
    </row>
    <row r="16253" spans="1:11" ht="15">
      <c r="A16253"/>
      <c r="B16253"/>
      <c r="C16253"/>
      <c r="D16253"/>
      <c r="E16253"/>
      <c r="F16253"/>
      <c r="G16253"/>
      <c r="H16253"/>
      <c r="I16253"/>
      <c r="J16253"/>
      <c r="K16253"/>
    </row>
    <row r="16254" spans="1:11" ht="15">
      <c r="A16254"/>
      <c r="B16254"/>
      <c r="C16254"/>
      <c r="D16254"/>
      <c r="E16254"/>
      <c r="F16254"/>
      <c r="G16254"/>
      <c r="H16254"/>
      <c r="I16254"/>
      <c r="J16254"/>
      <c r="K16254"/>
    </row>
    <row r="16255" spans="1:11" ht="15">
      <c r="A16255"/>
      <c r="B16255"/>
      <c r="C16255"/>
      <c r="D16255"/>
      <c r="E16255"/>
      <c r="F16255"/>
      <c r="G16255"/>
      <c r="H16255"/>
      <c r="I16255"/>
      <c r="J16255"/>
      <c r="K16255"/>
    </row>
    <row r="16256" spans="1:11" ht="15">
      <c r="A16256"/>
      <c r="B16256"/>
      <c r="C16256"/>
      <c r="D16256"/>
      <c r="E16256"/>
      <c r="F16256"/>
      <c r="G16256"/>
      <c r="H16256"/>
      <c r="I16256"/>
      <c r="J16256"/>
      <c r="K16256"/>
    </row>
    <row r="16257" spans="1:11" ht="15">
      <c r="A16257"/>
      <c r="B16257"/>
      <c r="C16257"/>
      <c r="D16257"/>
      <c r="E16257"/>
      <c r="F16257"/>
      <c r="G16257"/>
      <c r="H16257"/>
      <c r="I16257"/>
      <c r="J16257"/>
      <c r="K16257"/>
    </row>
    <row r="16258" spans="1:11" ht="15">
      <c r="A16258"/>
      <c r="B16258"/>
      <c r="C16258"/>
      <c r="D16258"/>
      <c r="E16258"/>
      <c r="F16258"/>
      <c r="G16258"/>
      <c r="H16258"/>
      <c r="I16258"/>
      <c r="J16258"/>
      <c r="K16258"/>
    </row>
    <row r="16259" spans="1:11" ht="15">
      <c r="A16259"/>
      <c r="B16259"/>
      <c r="C16259"/>
      <c r="D16259"/>
      <c r="E16259"/>
      <c r="F16259"/>
      <c r="G16259"/>
      <c r="H16259"/>
      <c r="I16259"/>
      <c r="J16259"/>
      <c r="K16259"/>
    </row>
    <row r="16260" spans="1:11" ht="15">
      <c r="A16260"/>
      <c r="B16260"/>
      <c r="C16260"/>
      <c r="D16260"/>
      <c r="E16260"/>
      <c r="F16260"/>
      <c r="G16260"/>
      <c r="H16260"/>
      <c r="I16260"/>
      <c r="J16260"/>
      <c r="K16260"/>
    </row>
    <row r="16261" spans="1:11" ht="15">
      <c r="A16261"/>
      <c r="B16261"/>
      <c r="C16261"/>
      <c r="D16261"/>
      <c r="E16261"/>
      <c r="F16261"/>
      <c r="G16261"/>
      <c r="H16261"/>
      <c r="I16261"/>
      <c r="J16261"/>
      <c r="K16261"/>
    </row>
    <row r="16262" spans="1:11" ht="15">
      <c r="A16262"/>
      <c r="B16262"/>
      <c r="C16262"/>
      <c r="D16262"/>
      <c r="E16262"/>
      <c r="F16262"/>
      <c r="G16262"/>
      <c r="H16262"/>
      <c r="I16262"/>
      <c r="J16262"/>
      <c r="K16262"/>
    </row>
    <row r="16263" spans="1:11" ht="15">
      <c r="A16263"/>
      <c r="B16263"/>
      <c r="C16263"/>
      <c r="D16263"/>
      <c r="E16263"/>
      <c r="F16263"/>
      <c r="G16263"/>
      <c r="H16263"/>
      <c r="I16263"/>
      <c r="J16263"/>
      <c r="K16263"/>
    </row>
    <row r="16264" spans="1:11" ht="15">
      <c r="A16264"/>
      <c r="B16264"/>
      <c r="C16264"/>
      <c r="D16264"/>
      <c r="E16264"/>
      <c r="F16264"/>
      <c r="G16264"/>
      <c r="H16264"/>
      <c r="I16264"/>
      <c r="J16264"/>
      <c r="K16264"/>
    </row>
    <row r="16265" spans="1:11" ht="15">
      <c r="A16265"/>
      <c r="B16265"/>
      <c r="C16265"/>
      <c r="D16265"/>
      <c r="E16265"/>
      <c r="F16265"/>
      <c r="G16265"/>
      <c r="H16265"/>
      <c r="I16265"/>
      <c r="J16265"/>
      <c r="K16265"/>
    </row>
    <row r="16266" spans="1:11" ht="15">
      <c r="A16266"/>
      <c r="B16266"/>
      <c r="C16266"/>
      <c r="D16266"/>
      <c r="E16266"/>
      <c r="F16266"/>
      <c r="G16266"/>
      <c r="H16266"/>
      <c r="I16266"/>
      <c r="J16266"/>
      <c r="K16266"/>
    </row>
    <row r="16267" spans="1:11" ht="15">
      <c r="A16267"/>
      <c r="B16267"/>
      <c r="C16267"/>
      <c r="D16267"/>
      <c r="E16267"/>
      <c r="F16267"/>
      <c r="G16267"/>
      <c r="H16267"/>
      <c r="I16267"/>
      <c r="J16267"/>
      <c r="K16267"/>
    </row>
    <row r="16268" spans="1:11" ht="15">
      <c r="A16268"/>
      <c r="B16268"/>
      <c r="C16268"/>
      <c r="D16268"/>
      <c r="E16268"/>
      <c r="F16268"/>
      <c r="G16268"/>
      <c r="H16268"/>
      <c r="I16268"/>
      <c r="J16268"/>
      <c r="K16268"/>
    </row>
    <row r="16269" spans="1:11" ht="15">
      <c r="A16269"/>
      <c r="B16269"/>
      <c r="C16269"/>
      <c r="D16269"/>
      <c r="E16269"/>
      <c r="F16269"/>
      <c r="G16269"/>
      <c r="H16269"/>
      <c r="I16269"/>
      <c r="J16269"/>
      <c r="K16269"/>
    </row>
    <row r="16270" spans="1:11" ht="15">
      <c r="A16270"/>
      <c r="B16270"/>
      <c r="C16270"/>
      <c r="D16270"/>
      <c r="E16270"/>
      <c r="F16270"/>
      <c r="G16270"/>
      <c r="H16270"/>
      <c r="I16270"/>
      <c r="J16270"/>
      <c r="K16270"/>
    </row>
    <row r="16271" spans="1:11" ht="15">
      <c r="A16271"/>
      <c r="B16271"/>
      <c r="C16271"/>
      <c r="D16271"/>
      <c r="E16271"/>
      <c r="F16271"/>
      <c r="G16271"/>
      <c r="H16271"/>
      <c r="I16271"/>
      <c r="J16271"/>
      <c r="K16271"/>
    </row>
    <row r="16272" spans="1:11" ht="15">
      <c r="A16272"/>
      <c r="B16272"/>
      <c r="C16272"/>
      <c r="D16272"/>
      <c r="E16272"/>
      <c r="F16272"/>
      <c r="G16272"/>
      <c r="H16272"/>
      <c r="I16272"/>
      <c r="J16272"/>
      <c r="K16272"/>
    </row>
    <row r="16273" spans="1:11" ht="15">
      <c r="A16273"/>
      <c r="B16273"/>
      <c r="C16273"/>
      <c r="D16273"/>
      <c r="E16273"/>
      <c r="F16273"/>
      <c r="G16273"/>
      <c r="H16273"/>
      <c r="I16273"/>
      <c r="J16273"/>
      <c r="K16273"/>
    </row>
    <row r="16274" spans="1:11" ht="15">
      <c r="A16274"/>
      <c r="B16274"/>
      <c r="C16274"/>
      <c r="D16274"/>
      <c r="E16274"/>
      <c r="F16274"/>
      <c r="G16274"/>
      <c r="H16274"/>
      <c r="I16274"/>
      <c r="J16274"/>
      <c r="K16274"/>
    </row>
    <row r="16275" spans="1:11" ht="15">
      <c r="A16275"/>
      <c r="B16275"/>
      <c r="C16275"/>
      <c r="D16275"/>
      <c r="E16275"/>
      <c r="F16275"/>
      <c r="G16275"/>
      <c r="H16275"/>
      <c r="I16275"/>
      <c r="J16275"/>
      <c r="K16275"/>
    </row>
    <row r="16276" spans="1:11" ht="15">
      <c r="A16276"/>
      <c r="B16276"/>
      <c r="C16276"/>
      <c r="D16276"/>
      <c r="E16276"/>
      <c r="F16276"/>
      <c r="G16276"/>
      <c r="H16276"/>
      <c r="I16276"/>
      <c r="J16276"/>
      <c r="K16276"/>
    </row>
    <row r="16277" spans="1:11" ht="15">
      <c r="A16277"/>
      <c r="B16277"/>
      <c r="C16277"/>
      <c r="D16277"/>
      <c r="E16277"/>
      <c r="F16277"/>
      <c r="G16277"/>
      <c r="H16277"/>
      <c r="I16277"/>
      <c r="J16277"/>
      <c r="K16277"/>
    </row>
    <row r="16278" spans="1:11" ht="15">
      <c r="A16278"/>
      <c r="B16278"/>
      <c r="C16278"/>
      <c r="D16278"/>
      <c r="E16278"/>
      <c r="F16278"/>
      <c r="G16278"/>
      <c r="H16278"/>
      <c r="I16278"/>
      <c r="J16278"/>
      <c r="K16278"/>
    </row>
    <row r="16279" spans="1:11" ht="15">
      <c r="A16279"/>
      <c r="B16279"/>
      <c r="C16279"/>
      <c r="D16279"/>
      <c r="E16279"/>
      <c r="F16279"/>
      <c r="G16279"/>
      <c r="H16279"/>
      <c r="I16279"/>
      <c r="J16279"/>
      <c r="K16279"/>
    </row>
    <row r="16280" spans="1:11" ht="15">
      <c r="A16280"/>
      <c r="B16280"/>
      <c r="C16280"/>
      <c r="D16280"/>
      <c r="E16280"/>
      <c r="F16280"/>
      <c r="G16280"/>
      <c r="H16280"/>
      <c r="I16280"/>
      <c r="J16280"/>
      <c r="K16280"/>
    </row>
    <row r="16281" spans="1:11" ht="15">
      <c r="A16281"/>
      <c r="B16281"/>
      <c r="C16281"/>
      <c r="D16281"/>
      <c r="E16281"/>
      <c r="F16281"/>
      <c r="G16281"/>
      <c r="H16281"/>
      <c r="I16281"/>
      <c r="J16281"/>
      <c r="K16281"/>
    </row>
    <row r="16282" spans="1:11" ht="15">
      <c r="A16282"/>
      <c r="B16282"/>
      <c r="C16282"/>
      <c r="D16282"/>
      <c r="E16282"/>
      <c r="F16282"/>
      <c r="G16282"/>
      <c r="H16282"/>
      <c r="I16282"/>
      <c r="J16282"/>
      <c r="K16282"/>
    </row>
    <row r="16283" spans="1:11" ht="15">
      <c r="A16283"/>
      <c r="B16283"/>
      <c r="C16283"/>
      <c r="D16283"/>
      <c r="E16283"/>
      <c r="F16283"/>
      <c r="G16283"/>
      <c r="H16283"/>
      <c r="I16283"/>
      <c r="J16283"/>
      <c r="K16283"/>
    </row>
    <row r="16284" spans="1:11" ht="15">
      <c r="A16284"/>
      <c r="B16284"/>
      <c r="C16284"/>
      <c r="D16284"/>
      <c r="E16284"/>
      <c r="F16284"/>
      <c r="G16284"/>
      <c r="H16284"/>
      <c r="I16284"/>
      <c r="J16284"/>
      <c r="K16284"/>
    </row>
    <row r="16285" spans="1:11" ht="15">
      <c r="A16285"/>
      <c r="B16285"/>
      <c r="C16285"/>
      <c r="D16285"/>
      <c r="E16285"/>
      <c r="F16285"/>
      <c r="G16285"/>
      <c r="H16285"/>
      <c r="I16285"/>
      <c r="J16285"/>
      <c r="K16285"/>
    </row>
    <row r="16286" spans="1:11" ht="15">
      <c r="A16286"/>
      <c r="B16286"/>
      <c r="C16286"/>
      <c r="D16286"/>
      <c r="E16286"/>
      <c r="F16286"/>
      <c r="G16286"/>
      <c r="H16286"/>
      <c r="I16286"/>
      <c r="J16286"/>
      <c r="K16286"/>
    </row>
    <row r="16287" spans="1:11" ht="15">
      <c r="A16287"/>
      <c r="B16287"/>
      <c r="C16287"/>
      <c r="D16287"/>
      <c r="E16287"/>
      <c r="F16287"/>
      <c r="G16287"/>
      <c r="H16287"/>
      <c r="I16287"/>
      <c r="J16287"/>
      <c r="K16287"/>
    </row>
    <row r="16288" spans="1:11" ht="15">
      <c r="A16288"/>
      <c r="B16288"/>
      <c r="C16288"/>
      <c r="D16288"/>
      <c r="E16288"/>
      <c r="F16288"/>
      <c r="G16288"/>
      <c r="H16288"/>
      <c r="I16288"/>
      <c r="J16288"/>
      <c r="K16288"/>
    </row>
    <row r="16289" spans="1:11" ht="15">
      <c r="A16289"/>
      <c r="B16289"/>
      <c r="C16289"/>
      <c r="D16289"/>
      <c r="E16289"/>
      <c r="F16289"/>
      <c r="G16289"/>
      <c r="H16289"/>
      <c r="I16289"/>
      <c r="J16289"/>
      <c r="K16289"/>
    </row>
    <row r="16290" spans="1:11" ht="15">
      <c r="A16290"/>
      <c r="B16290"/>
      <c r="C16290"/>
      <c r="D16290"/>
      <c r="E16290"/>
      <c r="F16290"/>
      <c r="G16290"/>
      <c r="H16290"/>
      <c r="I16290"/>
      <c r="J16290"/>
      <c r="K16290"/>
    </row>
    <row r="16291" spans="1:11" ht="15">
      <c r="A16291"/>
      <c r="B16291"/>
      <c r="C16291"/>
      <c r="D16291"/>
      <c r="E16291"/>
      <c r="F16291"/>
      <c r="G16291"/>
      <c r="H16291"/>
      <c r="I16291"/>
      <c r="J16291"/>
      <c r="K16291"/>
    </row>
    <row r="16292" spans="1:11" ht="15">
      <c r="A16292"/>
      <c r="B16292"/>
      <c r="C16292"/>
      <c r="D16292"/>
      <c r="E16292"/>
      <c r="F16292"/>
      <c r="G16292"/>
      <c r="H16292"/>
      <c r="I16292"/>
      <c r="J16292"/>
      <c r="K16292"/>
    </row>
    <row r="16293" spans="1:11" ht="15">
      <c r="A16293"/>
      <c r="B16293"/>
      <c r="C16293"/>
      <c r="D16293"/>
      <c r="E16293"/>
      <c r="F16293"/>
      <c r="G16293"/>
      <c r="H16293"/>
      <c r="I16293"/>
      <c r="J16293"/>
      <c r="K16293"/>
    </row>
    <row r="16294" spans="1:11" ht="15">
      <c r="A16294"/>
      <c r="B16294"/>
      <c r="C16294"/>
      <c r="D16294"/>
      <c r="E16294"/>
      <c r="F16294"/>
      <c r="G16294"/>
      <c r="H16294"/>
      <c r="I16294"/>
      <c r="J16294"/>
      <c r="K16294"/>
    </row>
    <row r="16295" spans="1:11" ht="15">
      <c r="A16295"/>
      <c r="B16295"/>
      <c r="C16295"/>
      <c r="D16295"/>
      <c r="E16295"/>
      <c r="F16295"/>
      <c r="G16295"/>
      <c r="H16295"/>
      <c r="I16295"/>
      <c r="J16295"/>
      <c r="K16295"/>
    </row>
    <row r="16296" spans="1:11" ht="15">
      <c r="A16296"/>
      <c r="B16296"/>
      <c r="C16296"/>
      <c r="D16296"/>
      <c r="E16296"/>
      <c r="F16296"/>
      <c r="G16296"/>
      <c r="H16296"/>
      <c r="I16296"/>
      <c r="J16296"/>
      <c r="K16296"/>
    </row>
    <row r="16297" spans="1:11" ht="15">
      <c r="A16297"/>
      <c r="B16297"/>
      <c r="C16297"/>
      <c r="D16297"/>
      <c r="E16297"/>
      <c r="F16297"/>
      <c r="G16297"/>
      <c r="H16297"/>
      <c r="I16297"/>
      <c r="J16297"/>
      <c r="K16297"/>
    </row>
    <row r="16298" spans="1:11" ht="15">
      <c r="A16298"/>
      <c r="B16298"/>
      <c r="C16298"/>
      <c r="D16298"/>
      <c r="E16298"/>
      <c r="F16298"/>
      <c r="G16298"/>
      <c r="H16298"/>
      <c r="I16298"/>
      <c r="J16298"/>
      <c r="K16298"/>
    </row>
    <row r="16299" spans="1:11" ht="15">
      <c r="A16299"/>
      <c r="B16299"/>
      <c r="C16299"/>
      <c r="D16299"/>
      <c r="E16299"/>
      <c r="F16299"/>
      <c r="G16299"/>
      <c r="H16299"/>
      <c r="I16299"/>
      <c r="J16299"/>
      <c r="K16299"/>
    </row>
    <row r="16300" spans="1:11" ht="15">
      <c r="A16300"/>
      <c r="B16300"/>
      <c r="C16300"/>
      <c r="D16300"/>
      <c r="E16300"/>
      <c r="F16300"/>
      <c r="G16300"/>
      <c r="H16300"/>
      <c r="I16300"/>
      <c r="J16300"/>
      <c r="K16300"/>
    </row>
    <row r="16301" spans="1:11" ht="15">
      <c r="A16301"/>
      <c r="B16301"/>
      <c r="C16301"/>
      <c r="D16301"/>
      <c r="E16301"/>
      <c r="F16301"/>
      <c r="G16301"/>
      <c r="H16301"/>
      <c r="I16301"/>
      <c r="J16301"/>
      <c r="K16301"/>
    </row>
    <row r="16302" spans="1:11" ht="15">
      <c r="A16302"/>
      <c r="B16302"/>
      <c r="C16302"/>
      <c r="D16302"/>
      <c r="E16302"/>
      <c r="F16302"/>
      <c r="G16302"/>
      <c r="H16302"/>
      <c r="I16302"/>
      <c r="J16302"/>
      <c r="K16302"/>
    </row>
    <row r="16303" spans="1:11" ht="15">
      <c r="A16303"/>
      <c r="B16303"/>
      <c r="C16303"/>
      <c r="D16303"/>
      <c r="E16303"/>
      <c r="F16303"/>
      <c r="G16303"/>
      <c r="H16303"/>
      <c r="I16303"/>
      <c r="J16303"/>
      <c r="K16303"/>
    </row>
    <row r="16304" spans="1:11" ht="15">
      <c r="A16304"/>
      <c r="B16304"/>
      <c r="C16304"/>
      <c r="D16304"/>
      <c r="E16304"/>
      <c r="F16304"/>
      <c r="G16304"/>
      <c r="H16304"/>
      <c r="I16304"/>
      <c r="J16304"/>
      <c r="K16304"/>
    </row>
    <row r="16305" spans="1:11" ht="15">
      <c r="A16305"/>
      <c r="B16305"/>
      <c r="C16305"/>
      <c r="D16305"/>
      <c r="E16305"/>
      <c r="F16305"/>
      <c r="G16305"/>
      <c r="H16305"/>
      <c r="I16305"/>
      <c r="J16305"/>
      <c r="K16305"/>
    </row>
    <row r="16306" spans="1:11" ht="15">
      <c r="A16306"/>
      <c r="B16306"/>
      <c r="C16306"/>
      <c r="D16306"/>
      <c r="E16306"/>
      <c r="F16306"/>
      <c r="G16306"/>
      <c r="H16306"/>
      <c r="I16306"/>
      <c r="J16306"/>
      <c r="K16306"/>
    </row>
    <row r="16307" spans="1:11" ht="15">
      <c r="A16307"/>
      <c r="B16307"/>
      <c r="C16307"/>
      <c r="D16307"/>
      <c r="E16307"/>
      <c r="F16307"/>
      <c r="G16307"/>
      <c r="H16307"/>
      <c r="I16307"/>
      <c r="J16307"/>
      <c r="K16307"/>
    </row>
    <row r="16308" spans="1:11" ht="15">
      <c r="A16308"/>
      <c r="B16308"/>
      <c r="C16308"/>
      <c r="D16308"/>
      <c r="E16308"/>
      <c r="F16308"/>
      <c r="G16308"/>
      <c r="H16308"/>
      <c r="I16308"/>
      <c r="J16308"/>
      <c r="K16308"/>
    </row>
    <row r="16309" spans="1:11" ht="15">
      <c r="A16309"/>
      <c r="B16309"/>
      <c r="C16309"/>
      <c r="D16309"/>
      <c r="E16309"/>
      <c r="F16309"/>
      <c r="G16309"/>
      <c r="H16309"/>
      <c r="I16309"/>
      <c r="J16309"/>
      <c r="K16309"/>
    </row>
    <row r="16310" spans="1:11" ht="15">
      <c r="A16310"/>
      <c r="B16310"/>
      <c r="C16310"/>
      <c r="D16310"/>
      <c r="E16310"/>
      <c r="F16310"/>
      <c r="G16310"/>
      <c r="H16310"/>
      <c r="I16310"/>
      <c r="J16310"/>
      <c r="K16310"/>
    </row>
    <row r="16311" spans="1:11" ht="15">
      <c r="A16311"/>
      <c r="B16311"/>
      <c r="C16311"/>
      <c r="D16311"/>
      <c r="E16311"/>
      <c r="F16311"/>
      <c r="G16311"/>
      <c r="H16311"/>
      <c r="I16311"/>
      <c r="J16311"/>
      <c r="K16311"/>
    </row>
    <row r="16312" spans="1:11" ht="15">
      <c r="A16312"/>
      <c r="B16312"/>
      <c r="C16312"/>
      <c r="D16312"/>
      <c r="E16312"/>
      <c r="F16312"/>
      <c r="G16312"/>
      <c r="H16312"/>
      <c r="I16312"/>
      <c r="J16312"/>
      <c r="K16312"/>
    </row>
    <row r="16313" spans="1:11" ht="15">
      <c r="A16313"/>
      <c r="B16313"/>
      <c r="C16313"/>
      <c r="D16313"/>
      <c r="E16313"/>
      <c r="F16313"/>
      <c r="G16313"/>
      <c r="H16313"/>
      <c r="I16313"/>
      <c r="J16313"/>
      <c r="K16313"/>
    </row>
    <row r="16314" spans="1:11" ht="15">
      <c r="A16314"/>
      <c r="B16314"/>
      <c r="C16314"/>
      <c r="D16314"/>
      <c r="E16314"/>
      <c r="F16314"/>
      <c r="G16314"/>
      <c r="H16314"/>
      <c r="I16314"/>
      <c r="J16314"/>
      <c r="K16314"/>
    </row>
    <row r="16315" spans="1:11" ht="15">
      <c r="A16315"/>
      <c r="B16315"/>
      <c r="C16315"/>
      <c r="D16315"/>
      <c r="E16315"/>
      <c r="F16315"/>
      <c r="G16315"/>
      <c r="H16315"/>
      <c r="I16315"/>
      <c r="J16315"/>
      <c r="K16315"/>
    </row>
    <row r="16316" spans="1:11" ht="15">
      <c r="A16316"/>
      <c r="B16316"/>
      <c r="C16316"/>
      <c r="D16316"/>
      <c r="E16316"/>
      <c r="F16316"/>
      <c r="G16316"/>
      <c r="H16316"/>
      <c r="I16316"/>
      <c r="J16316"/>
      <c r="K16316"/>
    </row>
    <row r="16317" spans="1:11" ht="15">
      <c r="A16317"/>
      <c r="B16317"/>
      <c r="C16317"/>
      <c r="D16317"/>
      <c r="E16317"/>
      <c r="F16317"/>
      <c r="G16317"/>
      <c r="H16317"/>
      <c r="I16317"/>
      <c r="J16317"/>
      <c r="K16317"/>
    </row>
    <row r="16318" spans="1:11" ht="15">
      <c r="A16318"/>
      <c r="B16318"/>
      <c r="C16318"/>
      <c r="D16318"/>
      <c r="E16318"/>
      <c r="F16318"/>
      <c r="G16318"/>
      <c r="H16318"/>
      <c r="I16318"/>
      <c r="J16318"/>
      <c r="K16318"/>
    </row>
    <row r="16319" spans="1:11" ht="15">
      <c r="A16319"/>
      <c r="B16319"/>
      <c r="C16319"/>
      <c r="D16319"/>
      <c r="E16319"/>
      <c r="F16319"/>
      <c r="G16319"/>
      <c r="H16319"/>
      <c r="I16319"/>
      <c r="J16319"/>
      <c r="K16319"/>
    </row>
    <row r="16320" spans="1:11" ht="15">
      <c r="A16320"/>
      <c r="B16320"/>
      <c r="C16320"/>
      <c r="D16320"/>
      <c r="E16320"/>
      <c r="F16320"/>
      <c r="G16320"/>
      <c r="H16320"/>
      <c r="I16320"/>
      <c r="J16320"/>
      <c r="K16320"/>
    </row>
    <row r="16321" spans="1:11" ht="15">
      <c r="A16321"/>
      <c r="B16321"/>
      <c r="C16321"/>
      <c r="D16321"/>
      <c r="E16321"/>
      <c r="F16321"/>
      <c r="G16321"/>
      <c r="H16321"/>
      <c r="I16321"/>
      <c r="J16321"/>
      <c r="K16321"/>
    </row>
    <row r="16322" spans="1:11" ht="15">
      <c r="A16322"/>
      <c r="B16322"/>
      <c r="C16322"/>
      <c r="D16322"/>
      <c r="E16322"/>
      <c r="F16322"/>
      <c r="G16322"/>
      <c r="H16322"/>
      <c r="I16322"/>
      <c r="J16322"/>
      <c r="K16322"/>
    </row>
    <row r="16323" spans="1:11" ht="15">
      <c r="A16323"/>
      <c r="B16323"/>
      <c r="C16323"/>
      <c r="D16323"/>
      <c r="E16323"/>
      <c r="F16323"/>
      <c r="G16323"/>
      <c r="H16323"/>
      <c r="I16323"/>
      <c r="J16323"/>
      <c r="K16323"/>
    </row>
    <row r="16324" spans="1:11" ht="15">
      <c r="A16324"/>
      <c r="B16324"/>
      <c r="C16324"/>
      <c r="D16324"/>
      <c r="E16324"/>
      <c r="F16324"/>
      <c r="G16324"/>
      <c r="H16324"/>
      <c r="I16324"/>
      <c r="J16324"/>
      <c r="K16324"/>
    </row>
    <row r="16325" spans="1:11" ht="15">
      <c r="A16325"/>
      <c r="B16325"/>
      <c r="C16325"/>
      <c r="D16325"/>
      <c r="E16325"/>
      <c r="F16325"/>
      <c r="G16325"/>
      <c r="H16325"/>
      <c r="I16325"/>
      <c r="J16325"/>
      <c r="K16325"/>
    </row>
    <row r="16326" spans="1:11" ht="15">
      <c r="A16326"/>
      <c r="B16326"/>
      <c r="C16326"/>
      <c r="D16326"/>
      <c r="E16326"/>
      <c r="F16326"/>
      <c r="G16326"/>
      <c r="H16326"/>
      <c r="I16326"/>
      <c r="J16326"/>
      <c r="K16326"/>
    </row>
    <row r="16327" spans="1:11" ht="15">
      <c r="A16327"/>
      <c r="B16327"/>
      <c r="C16327"/>
      <c r="D16327"/>
      <c r="E16327"/>
      <c r="F16327"/>
      <c r="G16327"/>
      <c r="H16327"/>
      <c r="I16327"/>
      <c r="J16327"/>
      <c r="K16327"/>
    </row>
    <row r="16328" spans="1:11" ht="15">
      <c r="A16328"/>
      <c r="B16328"/>
      <c r="C16328"/>
      <c r="D16328"/>
      <c r="E16328"/>
      <c r="F16328"/>
      <c r="G16328"/>
      <c r="H16328"/>
      <c r="I16328"/>
      <c r="J16328"/>
      <c r="K16328"/>
    </row>
    <row r="16329" spans="1:11" ht="15">
      <c r="A16329"/>
      <c r="B16329"/>
      <c r="C16329"/>
      <c r="D16329"/>
      <c r="E16329"/>
      <c r="F16329"/>
      <c r="G16329"/>
      <c r="H16329"/>
      <c r="I16329"/>
      <c r="J16329"/>
      <c r="K16329"/>
    </row>
    <row r="16330" spans="1:11" ht="15">
      <c r="A16330"/>
      <c r="B16330"/>
      <c r="C16330"/>
      <c r="D16330"/>
      <c r="E16330"/>
      <c r="F16330"/>
      <c r="G16330"/>
      <c r="H16330"/>
      <c r="I16330"/>
      <c r="J16330"/>
      <c r="K16330"/>
    </row>
    <row r="16331" spans="1:11" ht="15">
      <c r="A16331"/>
      <c r="B16331"/>
      <c r="C16331"/>
      <c r="D16331"/>
      <c r="E16331"/>
      <c r="F16331"/>
      <c r="G16331"/>
      <c r="H16331"/>
      <c r="I16331"/>
      <c r="J16331"/>
      <c r="K16331"/>
    </row>
    <row r="16332" spans="1:11" ht="15">
      <c r="A16332"/>
      <c r="B16332"/>
      <c r="C16332"/>
      <c r="D16332"/>
      <c r="E16332"/>
      <c r="F16332"/>
      <c r="G16332"/>
      <c r="H16332"/>
      <c r="I16332"/>
      <c r="J16332"/>
      <c r="K16332"/>
    </row>
    <row r="16333" spans="1:11" ht="15">
      <c r="A16333"/>
      <c r="B16333"/>
      <c r="C16333"/>
      <c r="D16333"/>
      <c r="E16333"/>
      <c r="F16333"/>
      <c r="G16333"/>
      <c r="H16333"/>
      <c r="I16333"/>
      <c r="J16333"/>
      <c r="K16333"/>
    </row>
    <row r="16334" spans="1:11" ht="15">
      <c r="A16334"/>
      <c r="B16334"/>
      <c r="C16334"/>
      <c r="D16334"/>
      <c r="E16334"/>
      <c r="F16334"/>
      <c r="G16334"/>
      <c r="H16334"/>
      <c r="I16334"/>
      <c r="J16334"/>
      <c r="K16334"/>
    </row>
    <row r="16335" spans="1:11" ht="15">
      <c r="A16335"/>
      <c r="B16335"/>
      <c r="C16335"/>
      <c r="D16335"/>
      <c r="E16335"/>
      <c r="F16335"/>
      <c r="G16335"/>
      <c r="H16335"/>
      <c r="I16335"/>
      <c r="J16335"/>
      <c r="K16335"/>
    </row>
    <row r="16336" spans="1:11" ht="15">
      <c r="A16336"/>
      <c r="B16336"/>
      <c r="C16336"/>
      <c r="D16336"/>
      <c r="E16336"/>
      <c r="F16336"/>
      <c r="G16336"/>
      <c r="H16336"/>
      <c r="I16336"/>
      <c r="J16336"/>
      <c r="K16336"/>
    </row>
    <row r="16337" spans="1:11" ht="15">
      <c r="A16337"/>
      <c r="B16337"/>
      <c r="C16337"/>
      <c r="D16337"/>
      <c r="E16337"/>
      <c r="F16337"/>
      <c r="G16337"/>
      <c r="H16337"/>
      <c r="I16337"/>
      <c r="J16337"/>
      <c r="K16337"/>
    </row>
    <row r="16338" spans="1:11" ht="15">
      <c r="A16338"/>
      <c r="B16338"/>
      <c r="C16338"/>
      <c r="D16338"/>
      <c r="E16338"/>
      <c r="F16338"/>
      <c r="G16338"/>
      <c r="H16338"/>
      <c r="I16338"/>
      <c r="J16338"/>
      <c r="K16338"/>
    </row>
    <row r="16339" spans="1:11" ht="15">
      <c r="A16339"/>
      <c r="B16339"/>
      <c r="C16339"/>
      <c r="D16339"/>
      <c r="E16339"/>
      <c r="F16339"/>
      <c r="G16339"/>
      <c r="H16339"/>
      <c r="I16339"/>
      <c r="J16339"/>
      <c r="K16339"/>
    </row>
    <row r="16340" spans="1:11" ht="15">
      <c r="A16340"/>
      <c r="B16340"/>
      <c r="C16340"/>
      <c r="D16340"/>
      <c r="E16340"/>
      <c r="F16340"/>
      <c r="G16340"/>
      <c r="H16340"/>
      <c r="I16340"/>
      <c r="J16340"/>
      <c r="K16340"/>
    </row>
    <row r="16341" spans="1:11" ht="15">
      <c r="A16341"/>
      <c r="B16341"/>
      <c r="C16341"/>
      <c r="D16341"/>
      <c r="E16341"/>
      <c r="F16341"/>
      <c r="G16341"/>
      <c r="H16341"/>
      <c r="I16341"/>
      <c r="J16341"/>
      <c r="K16341"/>
    </row>
    <row r="16342" spans="1:11" ht="15">
      <c r="A16342"/>
      <c r="B16342"/>
      <c r="C16342"/>
      <c r="D16342"/>
      <c r="E16342"/>
      <c r="F16342"/>
      <c r="G16342"/>
      <c r="H16342"/>
      <c r="I16342"/>
      <c r="J16342"/>
      <c r="K16342"/>
    </row>
    <row r="16343" spans="1:11" ht="15">
      <c r="A16343"/>
      <c r="B16343"/>
      <c r="C16343"/>
      <c r="D16343"/>
      <c r="E16343"/>
      <c r="F16343"/>
      <c r="G16343"/>
      <c r="H16343"/>
      <c r="I16343"/>
      <c r="J16343"/>
      <c r="K16343"/>
    </row>
    <row r="16344" spans="1:11" ht="15">
      <c r="A16344"/>
      <c r="B16344"/>
      <c r="C16344"/>
      <c r="D16344"/>
      <c r="E16344"/>
      <c r="F16344"/>
      <c r="G16344"/>
      <c r="H16344"/>
      <c r="I16344"/>
      <c r="J16344"/>
      <c r="K16344"/>
    </row>
    <row r="16345" spans="1:11" ht="15">
      <c r="A16345"/>
      <c r="B16345"/>
      <c r="C16345"/>
      <c r="D16345"/>
      <c r="E16345"/>
      <c r="F16345"/>
      <c r="G16345"/>
      <c r="H16345"/>
      <c r="I16345"/>
      <c r="J16345"/>
      <c r="K16345"/>
    </row>
    <row r="16346" spans="1:11" ht="15">
      <c r="A16346"/>
      <c r="B16346"/>
      <c r="C16346"/>
      <c r="D16346"/>
      <c r="E16346"/>
      <c r="F16346"/>
      <c r="G16346"/>
      <c r="H16346"/>
      <c r="I16346"/>
      <c r="J16346"/>
      <c r="K16346"/>
    </row>
    <row r="16347" spans="1:11" ht="15">
      <c r="A16347"/>
      <c r="B16347"/>
      <c r="C16347"/>
      <c r="D16347"/>
      <c r="E16347"/>
      <c r="F16347"/>
      <c r="G16347"/>
      <c r="H16347"/>
      <c r="I16347"/>
      <c r="J16347"/>
      <c r="K16347"/>
    </row>
    <row r="16348" spans="1:11" ht="15">
      <c r="A16348"/>
      <c r="B16348"/>
      <c r="C16348"/>
      <c r="D16348"/>
      <c r="E16348"/>
      <c r="F16348"/>
      <c r="G16348"/>
      <c r="H16348"/>
      <c r="I16348"/>
      <c r="J16348"/>
      <c r="K16348"/>
    </row>
    <row r="16349" spans="1:11" ht="15">
      <c r="A16349"/>
      <c r="B16349"/>
      <c r="C16349"/>
      <c r="D16349"/>
      <c r="E16349"/>
      <c r="F16349"/>
      <c r="G16349"/>
      <c r="H16349"/>
      <c r="I16349"/>
      <c r="J16349"/>
      <c r="K16349"/>
    </row>
    <row r="16350" spans="1:11" ht="15">
      <c r="A16350"/>
      <c r="B16350"/>
      <c r="C16350"/>
      <c r="D16350"/>
      <c r="E16350"/>
      <c r="F16350"/>
      <c r="G16350"/>
      <c r="H16350"/>
      <c r="I16350"/>
      <c r="J16350"/>
      <c r="K16350"/>
    </row>
    <row r="16351" spans="1:11" ht="15">
      <c r="A16351"/>
      <c r="B16351"/>
      <c r="C16351"/>
      <c r="D16351"/>
      <c r="E16351"/>
      <c r="F16351"/>
      <c r="G16351"/>
      <c r="H16351"/>
      <c r="I16351"/>
      <c r="J16351"/>
      <c r="K16351"/>
    </row>
    <row r="16352" spans="1:11" ht="15">
      <c r="A16352"/>
      <c r="B16352"/>
      <c r="C16352"/>
      <c r="D16352"/>
      <c r="E16352"/>
      <c r="F16352"/>
      <c r="G16352"/>
      <c r="H16352"/>
      <c r="I16352"/>
      <c r="J16352"/>
      <c r="K16352"/>
    </row>
    <row r="16353" spans="1:11" ht="15">
      <c r="A16353"/>
      <c r="B16353"/>
      <c r="C16353"/>
      <c r="D16353"/>
      <c r="E16353"/>
      <c r="F16353"/>
      <c r="G16353"/>
      <c r="H16353"/>
      <c r="I16353"/>
      <c r="J16353"/>
      <c r="K16353"/>
    </row>
    <row r="16354" spans="1:11" ht="15">
      <c r="A16354"/>
      <c r="B16354"/>
      <c r="C16354"/>
      <c r="D16354"/>
      <c r="E16354"/>
      <c r="F16354"/>
      <c r="G16354"/>
      <c r="H16354"/>
      <c r="I16354"/>
      <c r="J16354"/>
      <c r="K16354"/>
    </row>
    <row r="16355" spans="1:11" ht="15">
      <c r="A16355"/>
      <c r="B16355"/>
      <c r="C16355"/>
      <c r="D16355"/>
      <c r="E16355"/>
      <c r="F16355"/>
      <c r="G16355"/>
      <c r="H16355"/>
      <c r="I16355"/>
      <c r="J16355"/>
      <c r="K16355"/>
    </row>
    <row r="16356" spans="1:11" ht="15">
      <c r="A16356"/>
      <c r="B16356"/>
      <c r="C16356"/>
      <c r="D16356"/>
      <c r="E16356"/>
      <c r="F16356"/>
      <c r="G16356"/>
      <c r="H16356"/>
      <c r="I16356"/>
      <c r="J16356"/>
      <c r="K16356"/>
    </row>
    <row r="16357" spans="1:11" ht="15">
      <c r="A16357"/>
      <c r="B16357"/>
      <c r="C16357"/>
      <c r="D16357"/>
      <c r="E16357"/>
      <c r="F16357"/>
      <c r="G16357"/>
      <c r="H16357"/>
      <c r="I16357"/>
      <c r="J16357"/>
      <c r="K16357"/>
    </row>
    <row r="16358" spans="1:11" ht="15">
      <c r="A16358"/>
      <c r="B16358"/>
      <c r="C16358"/>
      <c r="D16358"/>
      <c r="E16358"/>
      <c r="F16358"/>
      <c r="G16358"/>
      <c r="H16358"/>
      <c r="I16358"/>
      <c r="J16358"/>
      <c r="K16358"/>
    </row>
    <row r="16359" spans="1:11" ht="15">
      <c r="A16359"/>
      <c r="B16359"/>
      <c r="C16359"/>
      <c r="D16359"/>
      <c r="E16359"/>
      <c r="F16359"/>
      <c r="G16359"/>
      <c r="H16359"/>
      <c r="I16359"/>
      <c r="J16359"/>
      <c r="K16359"/>
    </row>
    <row r="16360" spans="1:11" ht="15">
      <c r="A16360"/>
      <c r="B16360"/>
      <c r="C16360"/>
      <c r="D16360"/>
      <c r="E16360"/>
      <c r="F16360"/>
      <c r="G16360"/>
      <c r="H16360"/>
      <c r="I16360"/>
      <c r="J16360"/>
      <c r="K16360"/>
    </row>
    <row r="16361" spans="1:11" ht="15">
      <c r="A16361"/>
      <c r="B16361"/>
      <c r="C16361"/>
      <c r="D16361"/>
      <c r="E16361"/>
      <c r="F16361"/>
      <c r="G16361"/>
      <c r="H16361"/>
      <c r="I16361"/>
      <c r="J16361"/>
      <c r="K16361"/>
    </row>
    <row r="16362" spans="1:11" ht="15">
      <c r="A16362"/>
      <c r="B16362"/>
      <c r="C16362"/>
      <c r="D16362"/>
      <c r="E16362"/>
      <c r="F16362"/>
      <c r="G16362"/>
      <c r="H16362"/>
      <c r="I16362"/>
      <c r="J16362"/>
      <c r="K16362"/>
    </row>
    <row r="16363" spans="1:11" ht="15">
      <c r="A16363"/>
      <c r="B16363"/>
      <c r="C16363"/>
      <c r="D16363"/>
      <c r="E16363"/>
      <c r="F16363"/>
      <c r="G16363"/>
      <c r="H16363"/>
      <c r="I16363"/>
      <c r="J16363"/>
      <c r="K16363"/>
    </row>
    <row r="16364" spans="1:11" ht="15">
      <c r="A16364"/>
      <c r="B16364"/>
      <c r="C16364"/>
      <c r="D16364"/>
      <c r="E16364"/>
      <c r="F16364"/>
      <c r="G16364"/>
      <c r="H16364"/>
      <c r="I16364"/>
      <c r="J16364"/>
      <c r="K16364"/>
    </row>
    <row r="16365" spans="1:11" ht="15">
      <c r="A16365"/>
      <c r="B16365"/>
      <c r="C16365"/>
      <c r="D16365"/>
      <c r="E16365"/>
      <c r="F16365"/>
      <c r="G16365"/>
      <c r="H16365"/>
      <c r="I16365"/>
      <c r="J16365"/>
      <c r="K16365"/>
    </row>
    <row r="16366" spans="1:11" ht="15">
      <c r="A16366"/>
      <c r="B16366"/>
      <c r="C16366"/>
      <c r="D16366"/>
      <c r="E16366"/>
      <c r="F16366"/>
      <c r="G16366"/>
      <c r="H16366"/>
      <c r="I16366"/>
      <c r="J16366"/>
      <c r="K16366"/>
    </row>
    <row r="16367" spans="1:11" ht="15">
      <c r="A16367"/>
      <c r="B16367"/>
      <c r="C16367"/>
      <c r="D16367"/>
      <c r="E16367"/>
      <c r="F16367"/>
      <c r="G16367"/>
      <c r="H16367"/>
      <c r="I16367"/>
      <c r="J16367"/>
      <c r="K16367"/>
    </row>
    <row r="16368" spans="1:11" ht="15">
      <c r="A16368"/>
      <c r="B16368"/>
      <c r="C16368"/>
      <c r="D16368"/>
      <c r="E16368"/>
      <c r="F16368"/>
      <c r="G16368"/>
      <c r="H16368"/>
      <c r="I16368"/>
      <c r="J16368"/>
      <c r="K16368"/>
    </row>
    <row r="16369" spans="1:11" ht="15">
      <c r="A16369"/>
      <c r="B16369"/>
      <c r="C16369"/>
      <c r="D16369"/>
      <c r="E16369"/>
      <c r="F16369"/>
      <c r="G16369"/>
      <c r="H16369"/>
      <c r="I16369"/>
      <c r="J16369"/>
      <c r="K16369"/>
    </row>
    <row r="16370" spans="1:11" ht="15">
      <c r="A16370"/>
      <c r="B16370"/>
      <c r="C16370"/>
      <c r="D16370"/>
      <c r="E16370"/>
      <c r="F16370"/>
      <c r="G16370"/>
      <c r="H16370"/>
      <c r="I16370"/>
      <c r="J16370"/>
      <c r="K16370"/>
    </row>
    <row r="16371" spans="1:11" ht="15">
      <c r="A16371"/>
      <c r="B16371"/>
      <c r="C16371"/>
      <c r="D16371"/>
      <c r="E16371"/>
      <c r="F16371"/>
      <c r="G16371"/>
      <c r="H16371"/>
      <c r="I16371"/>
      <c r="J16371"/>
      <c r="K16371"/>
    </row>
    <row r="16372" spans="1:11" ht="15">
      <c r="A16372"/>
      <c r="B16372"/>
      <c r="C16372"/>
      <c r="D16372"/>
      <c r="E16372"/>
      <c r="F16372"/>
      <c r="G16372"/>
      <c r="H16372"/>
      <c r="I16372"/>
      <c r="J16372"/>
      <c r="K16372"/>
    </row>
    <row r="16373" spans="1:11" ht="15">
      <c r="A16373"/>
      <c r="B16373"/>
      <c r="C16373"/>
      <c r="D16373"/>
      <c r="E16373"/>
      <c r="F16373"/>
      <c r="G16373"/>
      <c r="H16373"/>
      <c r="I16373"/>
      <c r="J16373"/>
      <c r="K16373"/>
    </row>
    <row r="16374" spans="1:11" ht="15">
      <c r="A16374"/>
      <c r="B16374"/>
      <c r="C16374"/>
      <c r="D16374"/>
      <c r="E16374"/>
      <c r="F16374"/>
      <c r="G16374"/>
      <c r="H16374"/>
      <c r="I16374"/>
      <c r="J16374"/>
      <c r="K16374"/>
    </row>
    <row r="16375" spans="1:11" ht="15">
      <c r="A16375"/>
      <c r="B16375"/>
      <c r="C16375"/>
      <c r="D16375"/>
      <c r="E16375"/>
      <c r="F16375"/>
      <c r="G16375"/>
      <c r="H16375"/>
      <c r="I16375"/>
      <c r="J16375"/>
      <c r="K16375"/>
    </row>
    <row r="16376" spans="1:11" ht="15">
      <c r="A16376"/>
      <c r="B16376"/>
      <c r="C16376"/>
      <c r="D16376"/>
      <c r="E16376"/>
      <c r="F16376"/>
      <c r="G16376"/>
      <c r="H16376"/>
      <c r="I16376"/>
      <c r="J16376"/>
      <c r="K16376"/>
    </row>
    <row r="16377" spans="1:11" ht="15">
      <c r="A16377"/>
      <c r="B16377"/>
      <c r="C16377"/>
      <c r="D16377"/>
      <c r="E16377"/>
      <c r="F16377"/>
      <c r="G16377"/>
      <c r="H16377"/>
      <c r="I16377"/>
      <c r="J16377"/>
      <c r="K16377"/>
    </row>
    <row r="16378" spans="1:11" ht="15">
      <c r="A16378"/>
      <c r="B16378"/>
      <c r="C16378"/>
      <c r="D16378"/>
      <c r="E16378"/>
      <c r="F16378"/>
      <c r="G16378"/>
      <c r="H16378"/>
      <c r="I16378"/>
      <c r="J16378"/>
      <c r="K16378"/>
    </row>
    <row r="16379" spans="1:11" ht="15">
      <c r="A16379"/>
      <c r="B16379"/>
      <c r="C16379"/>
      <c r="D16379"/>
      <c r="E16379"/>
      <c r="F16379"/>
      <c r="G16379"/>
      <c r="H16379"/>
      <c r="I16379"/>
      <c r="J16379"/>
      <c r="K16379"/>
    </row>
    <row r="16380" spans="1:11" ht="15">
      <c r="A16380"/>
      <c r="B16380"/>
      <c r="C16380"/>
      <c r="D16380"/>
      <c r="E16380"/>
      <c r="F16380"/>
      <c r="G16380"/>
      <c r="H16380"/>
      <c r="I16380"/>
      <c r="J16380"/>
      <c r="K16380"/>
    </row>
    <row r="16381" spans="1:11" ht="15">
      <c r="A16381"/>
      <c r="B16381"/>
      <c r="C16381"/>
      <c r="D16381"/>
      <c r="E16381"/>
      <c r="F16381"/>
      <c r="G16381"/>
      <c r="H16381"/>
      <c r="I16381"/>
      <c r="J16381"/>
      <c r="K16381"/>
    </row>
    <row r="16382" spans="1:11" ht="15">
      <c r="A16382"/>
      <c r="B16382"/>
      <c r="C16382"/>
      <c r="D16382"/>
      <c r="E16382"/>
      <c r="F16382"/>
      <c r="G16382"/>
      <c r="H16382"/>
      <c r="I16382"/>
      <c r="J16382"/>
      <c r="K16382"/>
    </row>
    <row r="16383" spans="1:11" ht="15">
      <c r="A16383"/>
      <c r="B16383"/>
      <c r="C16383"/>
      <c r="D16383"/>
      <c r="E16383"/>
      <c r="F16383"/>
      <c r="G16383"/>
      <c r="H16383"/>
      <c r="I16383"/>
      <c r="J16383"/>
      <c r="K16383"/>
    </row>
    <row r="16384" spans="1:11" ht="15">
      <c r="A16384"/>
      <c r="B16384"/>
      <c r="C16384"/>
      <c r="D16384"/>
      <c r="E16384"/>
      <c r="F16384"/>
      <c r="G16384"/>
      <c r="H16384"/>
      <c r="I16384"/>
      <c r="J16384"/>
      <c r="K16384"/>
    </row>
    <row r="16385" spans="1:11" ht="15">
      <c r="A16385"/>
      <c r="B16385"/>
      <c r="C16385"/>
      <c r="D16385"/>
      <c r="E16385"/>
      <c r="F16385"/>
      <c r="G16385"/>
      <c r="H16385"/>
      <c r="I16385"/>
      <c r="J16385"/>
      <c r="K16385"/>
    </row>
    <row r="16386" spans="1:11" ht="15">
      <c r="A16386"/>
      <c r="B16386"/>
      <c r="C16386"/>
      <c r="D16386"/>
      <c r="E16386"/>
      <c r="F16386"/>
      <c r="G16386"/>
      <c r="H16386"/>
      <c r="I16386"/>
      <c r="J16386"/>
      <c r="K16386"/>
    </row>
    <row r="16387" spans="1:11" ht="15">
      <c r="A16387"/>
      <c r="B16387"/>
      <c r="C16387"/>
      <c r="D16387"/>
      <c r="E16387"/>
      <c r="F16387"/>
      <c r="G16387"/>
      <c r="H16387"/>
      <c r="I16387"/>
      <c r="J16387"/>
      <c r="K16387"/>
    </row>
    <row r="16388" spans="1:11" ht="15">
      <c r="A16388"/>
      <c r="B16388"/>
      <c r="C16388"/>
      <c r="D16388"/>
      <c r="E16388"/>
      <c r="F16388"/>
      <c r="G16388"/>
      <c r="H16388"/>
      <c r="I16388"/>
      <c r="J16388"/>
      <c r="K16388"/>
    </row>
    <row r="16389" spans="1:11" ht="15">
      <c r="A16389"/>
      <c r="B16389"/>
      <c r="C16389"/>
      <c r="D16389"/>
      <c r="E16389"/>
      <c r="F16389"/>
      <c r="G16389"/>
      <c r="H16389"/>
      <c r="I16389"/>
      <c r="J16389"/>
      <c r="K16389"/>
    </row>
    <row r="16390" spans="1:11" ht="15">
      <c r="A16390"/>
      <c r="B16390"/>
      <c r="C16390"/>
      <c r="D16390"/>
      <c r="E16390"/>
      <c r="F16390"/>
      <c r="G16390"/>
      <c r="H16390"/>
      <c r="I16390"/>
      <c r="J16390"/>
      <c r="K16390"/>
    </row>
    <row r="16391" spans="1:11" ht="15">
      <c r="A16391"/>
      <c r="B16391"/>
      <c r="C16391"/>
      <c r="D16391"/>
      <c r="E16391"/>
      <c r="F16391"/>
      <c r="G16391"/>
      <c r="H16391"/>
      <c r="I16391"/>
      <c r="J16391"/>
      <c r="K16391"/>
    </row>
    <row r="16392" spans="1:11" ht="15">
      <c r="A16392"/>
      <c r="B16392"/>
      <c r="C16392"/>
      <c r="D16392"/>
      <c r="E16392"/>
      <c r="F16392"/>
      <c r="G16392"/>
      <c r="H16392"/>
      <c r="I16392"/>
      <c r="J16392"/>
      <c r="K16392"/>
    </row>
    <row r="16393" spans="1:11" ht="15">
      <c r="A16393"/>
      <c r="B16393"/>
      <c r="C16393"/>
      <c r="D16393"/>
      <c r="E16393"/>
      <c r="F16393"/>
      <c r="G16393"/>
      <c r="H16393"/>
      <c r="I16393"/>
      <c r="J16393"/>
      <c r="K16393"/>
    </row>
    <row r="16394" spans="1:11" ht="15">
      <c r="A16394"/>
      <c r="B16394"/>
      <c r="C16394"/>
      <c r="D16394"/>
      <c r="E16394"/>
      <c r="F16394"/>
      <c r="G16394"/>
      <c r="H16394"/>
      <c r="I16394"/>
      <c r="J16394"/>
      <c r="K16394"/>
    </row>
    <row r="16395" spans="1:11" ht="15">
      <c r="A16395"/>
      <c r="B16395"/>
      <c r="C16395"/>
      <c r="D16395"/>
      <c r="E16395"/>
      <c r="F16395"/>
      <c r="G16395"/>
      <c r="H16395"/>
      <c r="I16395"/>
      <c r="J16395"/>
      <c r="K16395"/>
    </row>
    <row r="16396" spans="1:11" ht="15">
      <c r="A16396"/>
      <c r="B16396"/>
      <c r="C16396"/>
      <c r="D16396"/>
      <c r="E16396"/>
      <c r="F16396"/>
      <c r="G16396"/>
      <c r="H16396"/>
      <c r="I16396"/>
      <c r="J16396"/>
      <c r="K16396"/>
    </row>
    <row r="16397" spans="1:11" ht="15">
      <c r="A16397"/>
      <c r="B16397"/>
      <c r="C16397"/>
      <c r="D16397"/>
      <c r="E16397"/>
      <c r="F16397"/>
      <c r="G16397"/>
      <c r="H16397"/>
      <c r="I16397"/>
      <c r="J16397"/>
      <c r="K16397"/>
    </row>
    <row r="16398" spans="1:11" ht="15">
      <c r="A16398"/>
      <c r="B16398"/>
      <c r="C16398"/>
      <c r="D16398"/>
      <c r="E16398"/>
      <c r="F16398"/>
      <c r="G16398"/>
      <c r="H16398"/>
      <c r="I16398"/>
      <c r="J16398"/>
      <c r="K16398"/>
    </row>
    <row r="16399" spans="1:11" ht="15">
      <c r="A16399"/>
      <c r="B16399"/>
      <c r="C16399"/>
      <c r="D16399"/>
      <c r="E16399"/>
      <c r="F16399"/>
      <c r="G16399"/>
      <c r="H16399"/>
      <c r="I16399"/>
      <c r="J16399"/>
      <c r="K16399"/>
    </row>
    <row r="16400" spans="1:11" ht="15">
      <c r="A16400"/>
      <c r="B16400"/>
      <c r="C16400"/>
      <c r="D16400"/>
      <c r="E16400"/>
      <c r="F16400"/>
      <c r="G16400"/>
      <c r="H16400"/>
      <c r="I16400"/>
      <c r="J16400"/>
      <c r="K16400"/>
    </row>
    <row r="16401" spans="1:11" ht="15">
      <c r="A16401"/>
      <c r="B16401"/>
      <c r="C16401"/>
      <c r="D16401"/>
      <c r="E16401"/>
      <c r="F16401"/>
      <c r="G16401"/>
      <c r="H16401"/>
      <c r="I16401"/>
      <c r="J16401"/>
      <c r="K16401"/>
    </row>
    <row r="16402" spans="1:11" ht="15">
      <c r="A16402"/>
      <c r="B16402"/>
      <c r="C16402"/>
      <c r="D16402"/>
      <c r="E16402"/>
      <c r="F16402"/>
      <c r="G16402"/>
      <c r="H16402"/>
      <c r="I16402"/>
      <c r="J16402"/>
      <c r="K16402"/>
    </row>
    <row r="16403" spans="1:11" ht="15">
      <c r="A16403"/>
      <c r="B16403"/>
      <c r="C16403"/>
      <c r="D16403"/>
      <c r="E16403"/>
      <c r="F16403"/>
      <c r="G16403"/>
      <c r="H16403"/>
      <c r="I16403"/>
      <c r="J16403"/>
      <c r="K16403"/>
    </row>
    <row r="16404" spans="1:11" ht="15">
      <c r="A16404"/>
      <c r="B16404"/>
      <c r="C16404"/>
      <c r="D16404"/>
      <c r="E16404"/>
      <c r="F16404"/>
      <c r="G16404"/>
      <c r="H16404"/>
      <c r="I16404"/>
      <c r="J16404"/>
      <c r="K16404"/>
    </row>
    <row r="16405" spans="1:11" ht="15">
      <c r="A16405"/>
      <c r="B16405"/>
      <c r="C16405"/>
      <c r="D16405"/>
      <c r="E16405"/>
      <c r="F16405"/>
      <c r="G16405"/>
      <c r="H16405"/>
      <c r="I16405"/>
      <c r="J16405"/>
      <c r="K16405"/>
    </row>
    <row r="16406" spans="1:11" ht="15">
      <c r="A16406"/>
      <c r="B16406"/>
      <c r="C16406"/>
      <c r="D16406"/>
      <c r="E16406"/>
      <c r="F16406"/>
      <c r="G16406"/>
      <c r="H16406"/>
      <c r="I16406"/>
      <c r="J16406"/>
      <c r="K16406"/>
    </row>
    <row r="16407" spans="1:11" ht="15">
      <c r="A16407"/>
      <c r="B16407"/>
      <c r="C16407"/>
      <c r="D16407"/>
      <c r="E16407"/>
      <c r="F16407"/>
      <c r="G16407"/>
      <c r="H16407"/>
      <c r="I16407"/>
      <c r="J16407"/>
      <c r="K16407"/>
    </row>
    <row r="16408" spans="1:11" ht="15">
      <c r="A16408"/>
      <c r="B16408"/>
      <c r="C16408"/>
      <c r="D16408"/>
      <c r="E16408"/>
      <c r="F16408"/>
      <c r="G16408"/>
      <c r="H16408"/>
      <c r="I16408"/>
      <c r="J16408"/>
      <c r="K16408"/>
    </row>
    <row r="16409" spans="1:11" ht="15">
      <c r="A16409"/>
      <c r="B16409"/>
      <c r="C16409"/>
      <c r="D16409"/>
      <c r="E16409"/>
      <c r="F16409"/>
      <c r="G16409"/>
      <c r="H16409"/>
      <c r="I16409"/>
      <c r="J16409"/>
      <c r="K16409"/>
    </row>
    <row r="16410" spans="1:11" ht="15">
      <c r="A16410"/>
      <c r="B16410"/>
      <c r="C16410"/>
      <c r="D16410"/>
      <c r="E16410"/>
      <c r="F16410"/>
      <c r="G16410"/>
      <c r="H16410"/>
      <c r="I16410"/>
      <c r="J16410"/>
      <c r="K16410"/>
    </row>
    <row r="16411" spans="1:11" ht="15">
      <c r="A16411"/>
      <c r="B16411"/>
      <c r="C16411"/>
      <c r="D16411"/>
      <c r="E16411"/>
      <c r="F16411"/>
      <c r="G16411"/>
      <c r="H16411"/>
      <c r="I16411"/>
      <c r="J16411"/>
      <c r="K16411"/>
    </row>
    <row r="16412" spans="1:11" ht="15">
      <c r="A16412"/>
      <c r="B16412"/>
      <c r="C16412"/>
      <c r="D16412"/>
      <c r="E16412"/>
      <c r="F16412"/>
      <c r="G16412"/>
      <c r="H16412"/>
      <c r="I16412"/>
      <c r="J16412"/>
      <c r="K16412"/>
    </row>
    <row r="16413" spans="1:11" ht="15">
      <c r="A16413"/>
      <c r="B16413"/>
      <c r="C16413"/>
      <c r="D16413"/>
      <c r="E16413"/>
      <c r="F16413"/>
      <c r="G16413"/>
      <c r="H16413"/>
      <c r="I16413"/>
      <c r="J16413"/>
      <c r="K16413"/>
    </row>
    <row r="16414" spans="1:11" ht="15">
      <c r="A16414"/>
      <c r="B16414"/>
      <c r="C16414"/>
      <c r="D16414"/>
      <c r="E16414"/>
      <c r="F16414"/>
      <c r="G16414"/>
      <c r="H16414"/>
      <c r="I16414"/>
      <c r="J16414"/>
      <c r="K16414"/>
    </row>
    <row r="16415" spans="1:11" ht="15">
      <c r="A16415"/>
      <c r="B16415"/>
      <c r="C16415"/>
      <c r="D16415"/>
      <c r="E16415"/>
      <c r="F16415"/>
      <c r="G16415"/>
      <c r="H16415"/>
      <c r="I16415"/>
      <c r="J16415"/>
      <c r="K16415"/>
    </row>
    <row r="16416" spans="1:11" ht="15">
      <c r="A16416"/>
      <c r="B16416"/>
      <c r="C16416"/>
      <c r="D16416"/>
      <c r="E16416"/>
      <c r="F16416"/>
      <c r="G16416"/>
      <c r="H16416"/>
      <c r="I16416"/>
      <c r="J16416"/>
      <c r="K16416"/>
    </row>
    <row r="16417" spans="1:11" ht="15">
      <c r="A16417"/>
      <c r="B16417"/>
      <c r="C16417"/>
      <c r="D16417"/>
      <c r="E16417"/>
      <c r="F16417"/>
      <c r="G16417"/>
      <c r="H16417"/>
      <c r="I16417"/>
      <c r="J16417"/>
      <c r="K16417"/>
    </row>
    <row r="16418" spans="1:11" ht="15">
      <c r="A16418"/>
      <c r="B16418"/>
      <c r="C16418"/>
      <c r="D16418"/>
      <c r="E16418"/>
      <c r="F16418"/>
      <c r="G16418"/>
      <c r="H16418"/>
      <c r="I16418"/>
      <c r="J16418"/>
      <c r="K16418"/>
    </row>
    <row r="16419" spans="1:11" ht="15">
      <c r="A16419"/>
      <c r="B16419"/>
      <c r="C16419"/>
      <c r="D16419"/>
      <c r="E16419"/>
      <c r="F16419"/>
      <c r="G16419"/>
      <c r="H16419"/>
      <c r="I16419"/>
      <c r="J16419"/>
      <c r="K16419"/>
    </row>
    <row r="16420" spans="1:11" ht="15">
      <c r="A16420"/>
      <c r="B16420"/>
      <c r="C16420"/>
      <c r="D16420"/>
      <c r="E16420"/>
      <c r="F16420"/>
      <c r="G16420"/>
      <c r="H16420"/>
      <c r="I16420"/>
      <c r="J16420"/>
      <c r="K16420"/>
    </row>
    <row r="16421" spans="1:11" ht="15">
      <c r="A16421"/>
      <c r="B16421"/>
      <c r="C16421"/>
      <c r="D16421"/>
      <c r="E16421"/>
      <c r="F16421"/>
      <c r="G16421"/>
      <c r="H16421"/>
      <c r="I16421"/>
      <c r="J16421"/>
      <c r="K16421"/>
    </row>
    <row r="16422" spans="1:11" ht="15">
      <c r="A16422"/>
      <c r="B16422"/>
      <c r="C16422"/>
      <c r="D16422"/>
      <c r="E16422"/>
      <c r="F16422"/>
      <c r="G16422"/>
      <c r="H16422"/>
      <c r="I16422"/>
      <c r="J16422"/>
      <c r="K16422"/>
    </row>
    <row r="16423" spans="1:11" ht="15">
      <c r="A16423"/>
      <c r="B16423"/>
      <c r="C16423"/>
      <c r="D16423"/>
      <c r="E16423"/>
      <c r="F16423"/>
      <c r="G16423"/>
      <c r="H16423"/>
      <c r="I16423"/>
      <c r="J16423"/>
      <c r="K16423"/>
    </row>
    <row r="16424" spans="1:11" ht="15">
      <c r="A16424"/>
      <c r="B16424"/>
      <c r="C16424"/>
      <c r="D16424"/>
      <c r="E16424"/>
      <c r="F16424"/>
      <c r="G16424"/>
      <c r="H16424"/>
      <c r="I16424"/>
      <c r="J16424"/>
      <c r="K16424"/>
    </row>
    <row r="16425" spans="1:11" ht="15">
      <c r="A16425"/>
      <c r="B16425"/>
      <c r="C16425"/>
      <c r="D16425"/>
      <c r="E16425"/>
      <c r="F16425"/>
      <c r="G16425"/>
      <c r="H16425"/>
      <c r="I16425"/>
      <c r="J16425"/>
      <c r="K16425"/>
    </row>
    <row r="16426" spans="1:11" ht="15">
      <c r="A16426"/>
      <c r="B16426"/>
      <c r="C16426"/>
      <c r="D16426"/>
      <c r="E16426"/>
      <c r="F16426"/>
      <c r="G16426"/>
      <c r="H16426"/>
      <c r="I16426"/>
      <c r="J16426"/>
      <c r="K16426"/>
    </row>
    <row r="16427" spans="1:11" ht="15">
      <c r="A16427"/>
      <c r="B16427"/>
      <c r="C16427"/>
      <c r="D16427"/>
      <c r="E16427"/>
      <c r="F16427"/>
      <c r="G16427"/>
      <c r="H16427"/>
      <c r="I16427"/>
      <c r="J16427"/>
      <c r="K16427"/>
    </row>
    <row r="16428" spans="1:11" ht="15">
      <c r="A16428"/>
      <c r="B16428"/>
      <c r="C16428"/>
      <c r="D16428"/>
      <c r="E16428"/>
      <c r="F16428"/>
      <c r="G16428"/>
      <c r="H16428"/>
      <c r="I16428"/>
      <c r="J16428"/>
      <c r="K16428"/>
    </row>
    <row r="16429" spans="1:11" ht="15">
      <c r="A16429"/>
      <c r="B16429"/>
      <c r="C16429"/>
      <c r="D16429"/>
      <c r="E16429"/>
      <c r="F16429"/>
      <c r="G16429"/>
      <c r="H16429"/>
      <c r="I16429"/>
      <c r="J16429"/>
      <c r="K16429"/>
    </row>
    <row r="16430" spans="1:11" ht="15">
      <c r="A16430"/>
      <c r="B16430"/>
      <c r="C16430"/>
      <c r="D16430"/>
      <c r="E16430"/>
      <c r="F16430"/>
      <c r="G16430"/>
      <c r="H16430"/>
      <c r="I16430"/>
      <c r="J16430"/>
      <c r="K16430"/>
    </row>
    <row r="16431" spans="1:11" ht="15">
      <c r="A16431"/>
      <c r="B16431"/>
      <c r="C16431"/>
      <c r="D16431"/>
      <c r="E16431"/>
      <c r="F16431"/>
      <c r="G16431"/>
      <c r="H16431"/>
      <c r="I16431"/>
      <c r="J16431"/>
      <c r="K16431"/>
    </row>
    <row r="16432" spans="1:11" ht="15">
      <c r="A16432"/>
      <c r="B16432"/>
      <c r="C16432"/>
      <c r="D16432"/>
      <c r="E16432"/>
      <c r="F16432"/>
      <c r="G16432"/>
      <c r="H16432"/>
      <c r="I16432"/>
      <c r="J16432"/>
      <c r="K16432"/>
    </row>
    <row r="16433" spans="1:11" ht="15">
      <c r="A16433"/>
      <c r="B16433"/>
      <c r="C16433"/>
      <c r="D16433"/>
      <c r="E16433"/>
      <c r="F16433"/>
      <c r="G16433"/>
      <c r="H16433"/>
      <c r="I16433"/>
      <c r="J16433"/>
      <c r="K16433"/>
    </row>
    <row r="16434" spans="1:11" ht="15">
      <c r="A16434"/>
      <c r="B16434"/>
      <c r="C16434"/>
      <c r="D16434"/>
      <c r="E16434"/>
      <c r="F16434"/>
      <c r="G16434"/>
      <c r="H16434"/>
      <c r="I16434"/>
      <c r="J16434"/>
      <c r="K16434"/>
    </row>
    <row r="16435" spans="1:11" ht="15">
      <c r="A16435"/>
      <c r="B16435"/>
      <c r="C16435"/>
      <c r="D16435"/>
      <c r="E16435"/>
      <c r="F16435"/>
      <c r="G16435"/>
      <c r="H16435"/>
      <c r="I16435"/>
      <c r="J16435"/>
      <c r="K16435"/>
    </row>
    <row r="16436" spans="1:11" ht="15">
      <c r="A16436"/>
      <c r="B16436"/>
      <c r="C16436"/>
      <c r="D16436"/>
      <c r="E16436"/>
      <c r="F16436"/>
      <c r="G16436"/>
      <c r="H16436"/>
      <c r="I16436"/>
      <c r="J16436"/>
      <c r="K16436"/>
    </row>
    <row r="16437" spans="1:11" ht="15">
      <c r="A16437"/>
      <c r="B16437"/>
      <c r="C16437"/>
      <c r="D16437"/>
      <c r="E16437"/>
      <c r="F16437"/>
      <c r="G16437"/>
      <c r="H16437"/>
      <c r="I16437"/>
      <c r="J16437"/>
      <c r="K16437"/>
    </row>
    <row r="16438" spans="1:11" ht="15">
      <c r="A16438"/>
      <c r="B16438"/>
      <c r="C16438"/>
      <c r="D16438"/>
      <c r="E16438"/>
      <c r="F16438"/>
      <c r="G16438"/>
      <c r="H16438"/>
      <c r="I16438"/>
      <c r="J16438"/>
      <c r="K16438"/>
    </row>
    <row r="16439" spans="1:11" ht="15">
      <c r="A16439"/>
      <c r="B16439"/>
      <c r="C16439"/>
      <c r="D16439"/>
      <c r="E16439"/>
      <c r="F16439"/>
      <c r="G16439"/>
      <c r="H16439"/>
      <c r="I16439"/>
      <c r="J16439"/>
      <c r="K16439"/>
    </row>
    <row r="16440" spans="1:11" ht="15">
      <c r="A16440"/>
      <c r="B16440"/>
      <c r="C16440"/>
      <c r="D16440"/>
      <c r="E16440"/>
      <c r="F16440"/>
      <c r="G16440"/>
      <c r="H16440"/>
      <c r="I16440"/>
      <c r="J16440"/>
      <c r="K16440"/>
    </row>
    <row r="16441" spans="1:11" ht="15">
      <c r="A16441"/>
      <c r="B16441"/>
      <c r="C16441"/>
      <c r="D16441"/>
      <c r="E16441"/>
      <c r="F16441"/>
      <c r="G16441"/>
      <c r="H16441"/>
      <c r="I16441"/>
      <c r="J16441"/>
      <c r="K16441"/>
    </row>
    <row r="16442" spans="1:11" ht="15">
      <c r="A16442"/>
      <c r="B16442"/>
      <c r="C16442"/>
      <c r="D16442"/>
      <c r="E16442"/>
      <c r="F16442"/>
      <c r="G16442"/>
      <c r="H16442"/>
      <c r="I16442"/>
      <c r="J16442"/>
      <c r="K16442"/>
    </row>
    <row r="16443" spans="1:11" ht="15">
      <c r="A16443"/>
      <c r="B16443"/>
      <c r="C16443"/>
      <c r="D16443"/>
      <c r="E16443"/>
      <c r="F16443"/>
      <c r="G16443"/>
      <c r="H16443"/>
      <c r="I16443"/>
      <c r="J16443"/>
      <c r="K16443"/>
    </row>
    <row r="16444" spans="1:11" ht="15">
      <c r="A16444"/>
      <c r="B16444"/>
      <c r="C16444"/>
      <c r="D16444"/>
      <c r="E16444"/>
      <c r="F16444"/>
      <c r="G16444"/>
      <c r="H16444"/>
      <c r="I16444"/>
      <c r="J16444"/>
      <c r="K16444"/>
    </row>
    <row r="16445" spans="1:11" ht="15">
      <c r="A16445"/>
      <c r="B16445"/>
      <c r="C16445"/>
      <c r="D16445"/>
      <c r="E16445"/>
      <c r="F16445"/>
      <c r="G16445"/>
      <c r="H16445"/>
      <c r="I16445"/>
      <c r="J16445"/>
      <c r="K16445"/>
    </row>
    <row r="16446" spans="1:11" ht="15">
      <c r="A16446"/>
      <c r="B16446"/>
      <c r="C16446"/>
      <c r="D16446"/>
      <c r="E16446"/>
      <c r="F16446"/>
      <c r="G16446"/>
      <c r="H16446"/>
      <c r="I16446"/>
      <c r="J16446"/>
      <c r="K16446"/>
    </row>
    <row r="16447" spans="1:11" ht="15">
      <c r="A16447"/>
      <c r="B16447"/>
      <c r="C16447"/>
      <c r="D16447"/>
      <c r="E16447"/>
      <c r="F16447"/>
      <c r="G16447"/>
      <c r="H16447"/>
      <c r="I16447"/>
      <c r="J16447"/>
      <c r="K16447"/>
    </row>
    <row r="16448" spans="1:11" ht="15">
      <c r="A16448"/>
      <c r="B16448"/>
      <c r="C16448"/>
      <c r="D16448"/>
      <c r="E16448"/>
      <c r="F16448"/>
      <c r="G16448"/>
      <c r="H16448"/>
      <c r="I16448"/>
      <c r="J16448"/>
      <c r="K16448"/>
    </row>
    <row r="16449" spans="1:11" ht="15">
      <c r="A16449"/>
      <c r="B16449"/>
      <c r="C16449"/>
      <c r="D16449"/>
      <c r="E16449"/>
      <c r="F16449"/>
      <c r="G16449"/>
      <c r="H16449"/>
      <c r="I16449"/>
      <c r="J16449"/>
      <c r="K16449"/>
    </row>
    <row r="16450" spans="1:11" ht="15">
      <c r="A16450"/>
      <c r="B16450"/>
      <c r="C16450"/>
      <c r="D16450"/>
      <c r="E16450"/>
      <c r="F16450"/>
      <c r="G16450"/>
      <c r="H16450"/>
      <c r="I16450"/>
      <c r="J16450"/>
      <c r="K16450"/>
    </row>
    <row r="16451" spans="1:11" ht="15">
      <c r="A16451"/>
      <c r="B16451"/>
      <c r="C16451"/>
      <c r="D16451"/>
      <c r="E16451"/>
      <c r="F16451"/>
      <c r="G16451"/>
      <c r="H16451"/>
      <c r="I16451"/>
      <c r="J16451"/>
      <c r="K16451"/>
    </row>
    <row r="16452" spans="1:11" ht="15">
      <c r="A16452"/>
      <c r="B16452"/>
      <c r="C16452"/>
      <c r="D16452"/>
      <c r="E16452"/>
      <c r="F16452"/>
      <c r="G16452"/>
      <c r="H16452"/>
      <c r="I16452"/>
      <c r="J16452"/>
      <c r="K16452"/>
    </row>
    <row r="16453" spans="1:11" ht="15">
      <c r="A16453"/>
      <c r="B16453"/>
      <c r="C16453"/>
      <c r="D16453"/>
      <c r="E16453"/>
      <c r="F16453"/>
      <c r="G16453"/>
      <c r="H16453"/>
      <c r="I16453"/>
      <c r="J16453"/>
      <c r="K16453"/>
    </row>
    <row r="16454" spans="1:11" ht="15">
      <c r="A16454"/>
      <c r="B16454"/>
      <c r="C16454"/>
      <c r="D16454"/>
      <c r="E16454"/>
      <c r="F16454"/>
      <c r="G16454"/>
      <c r="H16454"/>
      <c r="I16454"/>
      <c r="J16454"/>
      <c r="K16454"/>
    </row>
    <row r="16455" spans="1:11" ht="15">
      <c r="A16455"/>
      <c r="B16455"/>
      <c r="C16455"/>
      <c r="D16455"/>
      <c r="E16455"/>
      <c r="F16455"/>
      <c r="G16455"/>
      <c r="H16455"/>
      <c r="I16455"/>
      <c r="J16455"/>
      <c r="K16455"/>
    </row>
    <row r="16456" spans="1:11" ht="15">
      <c r="A16456"/>
      <c r="B16456"/>
      <c r="C16456"/>
      <c r="D16456"/>
      <c r="E16456"/>
      <c r="F16456"/>
      <c r="G16456"/>
      <c r="H16456"/>
      <c r="I16456"/>
      <c r="J16456"/>
      <c r="K16456"/>
    </row>
    <row r="16457" spans="1:11" ht="15">
      <c r="A16457"/>
      <c r="B16457"/>
      <c r="C16457"/>
      <c r="D16457"/>
      <c r="E16457"/>
      <c r="F16457"/>
      <c r="G16457"/>
      <c r="H16457"/>
      <c r="I16457"/>
      <c r="J16457"/>
      <c r="K16457"/>
    </row>
    <row r="16458" spans="1:11" ht="15">
      <c r="A16458"/>
      <c r="B16458"/>
      <c r="C16458"/>
      <c r="D16458"/>
      <c r="E16458"/>
      <c r="F16458"/>
      <c r="G16458"/>
      <c r="H16458"/>
      <c r="I16458"/>
      <c r="J16458"/>
      <c r="K16458"/>
    </row>
    <row r="16459" spans="1:11" ht="15">
      <c r="A16459"/>
      <c r="B16459"/>
      <c r="C16459"/>
      <c r="D16459"/>
      <c r="E16459"/>
      <c r="F16459"/>
      <c r="G16459"/>
      <c r="H16459"/>
      <c r="I16459"/>
      <c r="J16459"/>
      <c r="K16459"/>
    </row>
    <row r="16460" spans="1:11" ht="15">
      <c r="A16460"/>
      <c r="B16460"/>
      <c r="C16460"/>
      <c r="D16460"/>
      <c r="E16460"/>
      <c r="F16460"/>
      <c r="G16460"/>
      <c r="H16460"/>
      <c r="I16460"/>
      <c r="J16460"/>
      <c r="K16460"/>
    </row>
    <row r="16461" spans="1:11" ht="15">
      <c r="A16461"/>
      <c r="B16461"/>
      <c r="C16461"/>
      <c r="D16461"/>
      <c r="E16461"/>
      <c r="F16461"/>
      <c r="G16461"/>
      <c r="H16461"/>
      <c r="I16461"/>
      <c r="J16461"/>
      <c r="K16461"/>
    </row>
    <row r="16462" spans="1:11" ht="15">
      <c r="A16462"/>
      <c r="B16462"/>
      <c r="C16462"/>
      <c r="D16462"/>
      <c r="E16462"/>
      <c r="F16462"/>
      <c r="G16462"/>
      <c r="H16462"/>
      <c r="I16462"/>
      <c r="J16462"/>
      <c r="K16462"/>
    </row>
    <row r="16463" spans="1:11" ht="15">
      <c r="A16463"/>
      <c r="B16463"/>
      <c r="C16463"/>
      <c r="D16463"/>
      <c r="E16463"/>
      <c r="F16463"/>
      <c r="G16463"/>
      <c r="H16463"/>
      <c r="I16463"/>
      <c r="J16463"/>
      <c r="K16463"/>
    </row>
    <row r="16464" spans="1:11" ht="15">
      <c r="A16464"/>
      <c r="B16464"/>
      <c r="C16464"/>
      <c r="D16464"/>
      <c r="E16464"/>
      <c r="F16464"/>
      <c r="G16464"/>
      <c r="H16464"/>
      <c r="I16464"/>
      <c r="J16464"/>
      <c r="K16464"/>
    </row>
    <row r="16465" spans="1:11" ht="15">
      <c r="A16465"/>
      <c r="B16465"/>
      <c r="C16465"/>
      <c r="D16465"/>
      <c r="E16465"/>
      <c r="F16465"/>
      <c r="G16465"/>
      <c r="H16465"/>
      <c r="I16465"/>
      <c r="J16465"/>
      <c r="K16465"/>
    </row>
    <row r="16466" spans="1:11" ht="15">
      <c r="A16466"/>
      <c r="B16466"/>
      <c r="C16466"/>
      <c r="D16466"/>
      <c r="E16466"/>
      <c r="F16466"/>
      <c r="G16466"/>
      <c r="H16466"/>
      <c r="I16466"/>
      <c r="J16466"/>
      <c r="K16466"/>
    </row>
    <row r="16467" spans="1:11" ht="15">
      <c r="A16467"/>
      <c r="B16467"/>
      <c r="C16467"/>
      <c r="D16467"/>
      <c r="E16467"/>
      <c r="F16467"/>
      <c r="G16467"/>
      <c r="H16467"/>
      <c r="I16467"/>
      <c r="J16467"/>
      <c r="K16467"/>
    </row>
    <row r="16468" spans="1:11" ht="15">
      <c r="A16468"/>
      <c r="B16468"/>
      <c r="C16468"/>
      <c r="D16468"/>
      <c r="E16468"/>
      <c r="F16468"/>
      <c r="G16468"/>
      <c r="H16468"/>
      <c r="I16468"/>
      <c r="J16468"/>
      <c r="K16468"/>
    </row>
    <row r="16469" spans="1:11" ht="15">
      <c r="A16469"/>
      <c r="B16469"/>
      <c r="C16469"/>
      <c r="D16469"/>
      <c r="E16469"/>
      <c r="F16469"/>
      <c r="G16469"/>
      <c r="H16469"/>
      <c r="I16469"/>
      <c r="J16469"/>
      <c r="K16469"/>
    </row>
    <row r="16470" spans="1:11" ht="15">
      <c r="A16470"/>
      <c r="B16470"/>
      <c r="C16470"/>
      <c r="D16470"/>
      <c r="E16470"/>
      <c r="F16470"/>
      <c r="G16470"/>
      <c r="H16470"/>
      <c r="I16470"/>
      <c r="J16470"/>
      <c r="K16470"/>
    </row>
    <row r="16471" spans="1:11" ht="15">
      <c r="A16471"/>
      <c r="B16471"/>
      <c r="C16471"/>
      <c r="D16471"/>
      <c r="E16471"/>
      <c r="F16471"/>
      <c r="G16471"/>
      <c r="H16471"/>
      <c r="I16471"/>
      <c r="J16471"/>
      <c r="K16471"/>
    </row>
    <row r="16472" spans="1:11" ht="15">
      <c r="A16472"/>
      <c r="B16472"/>
      <c r="C16472"/>
      <c r="D16472"/>
      <c r="E16472"/>
      <c r="F16472"/>
      <c r="G16472"/>
      <c r="H16472"/>
      <c r="I16472"/>
      <c r="J16472"/>
      <c r="K16472"/>
    </row>
    <row r="16473" spans="1:11" ht="15">
      <c r="A16473"/>
      <c r="B16473"/>
      <c r="C16473"/>
      <c r="D16473"/>
      <c r="E16473"/>
      <c r="F16473"/>
      <c r="G16473"/>
      <c r="H16473"/>
      <c r="I16473"/>
      <c r="J16473"/>
      <c r="K16473"/>
    </row>
    <row r="16474" spans="1:11" ht="15">
      <c r="A16474"/>
      <c r="B16474"/>
      <c r="C16474"/>
      <c r="D16474"/>
      <c r="E16474"/>
      <c r="F16474"/>
      <c r="G16474"/>
      <c r="H16474"/>
      <c r="I16474"/>
      <c r="J16474"/>
      <c r="K16474"/>
    </row>
    <row r="16475" spans="1:11" ht="15">
      <c r="A16475"/>
      <c r="B16475"/>
      <c r="C16475"/>
      <c r="D16475"/>
      <c r="E16475"/>
      <c r="F16475"/>
      <c r="G16475"/>
      <c r="H16475"/>
      <c r="I16475"/>
      <c r="J16475"/>
      <c r="K16475"/>
    </row>
    <row r="16476" spans="1:11" ht="15">
      <c r="A16476"/>
      <c r="B16476"/>
      <c r="C16476"/>
      <c r="D16476"/>
      <c r="E16476"/>
      <c r="F16476"/>
      <c r="G16476"/>
      <c r="H16476"/>
      <c r="I16476"/>
      <c r="J16476"/>
      <c r="K16476"/>
    </row>
    <row r="16477" spans="1:11" ht="15">
      <c r="A16477"/>
      <c r="B16477"/>
      <c r="C16477"/>
      <c r="D16477"/>
      <c r="E16477"/>
      <c r="F16477"/>
      <c r="G16477"/>
      <c r="H16477"/>
      <c r="I16477"/>
      <c r="J16477"/>
      <c r="K16477"/>
    </row>
    <row r="16478" spans="1:11" ht="15">
      <c r="A16478"/>
      <c r="B16478"/>
      <c r="C16478"/>
      <c r="D16478"/>
      <c r="E16478"/>
      <c r="F16478"/>
      <c r="G16478"/>
      <c r="H16478"/>
      <c r="I16478"/>
      <c r="J16478"/>
      <c r="K16478"/>
    </row>
    <row r="16479" spans="1:11" ht="15">
      <c r="A16479"/>
      <c r="B16479"/>
      <c r="C16479"/>
      <c r="D16479"/>
      <c r="E16479"/>
      <c r="F16479"/>
      <c r="G16479"/>
      <c r="H16479"/>
      <c r="I16479"/>
      <c r="J16479"/>
      <c r="K16479"/>
    </row>
    <row r="16480" spans="1:11" ht="15">
      <c r="A16480"/>
      <c r="B16480"/>
      <c r="C16480"/>
      <c r="D16480"/>
      <c r="E16480"/>
      <c r="F16480"/>
      <c r="G16480"/>
      <c r="H16480"/>
      <c r="I16480"/>
      <c r="J16480"/>
      <c r="K16480"/>
    </row>
    <row r="16481" spans="1:11" ht="15">
      <c r="A16481"/>
      <c r="B16481"/>
      <c r="C16481"/>
      <c r="D16481"/>
      <c r="E16481"/>
      <c r="F16481"/>
      <c r="G16481"/>
      <c r="H16481"/>
      <c r="I16481"/>
      <c r="J16481"/>
      <c r="K16481"/>
    </row>
    <row r="16482" spans="1:11" ht="15">
      <c r="A16482"/>
      <c r="B16482"/>
      <c r="C16482"/>
      <c r="D16482"/>
      <c r="E16482"/>
      <c r="F16482"/>
      <c r="G16482"/>
      <c r="H16482"/>
      <c r="I16482"/>
      <c r="J16482"/>
      <c r="K16482"/>
    </row>
    <row r="16483" spans="1:11" ht="15">
      <c r="A16483"/>
      <c r="B16483"/>
      <c r="C16483"/>
      <c r="D16483"/>
      <c r="E16483"/>
      <c r="F16483"/>
      <c r="G16483"/>
      <c r="H16483"/>
      <c r="I16483"/>
      <c r="J16483"/>
      <c r="K16483"/>
    </row>
    <row r="16484" spans="1:11" ht="15">
      <c r="A16484"/>
      <c r="B16484"/>
      <c r="C16484"/>
      <c r="D16484"/>
      <c r="E16484"/>
      <c r="F16484"/>
      <c r="G16484"/>
      <c r="H16484"/>
      <c r="I16484"/>
      <c r="J16484"/>
      <c r="K16484"/>
    </row>
    <row r="16485" spans="1:11" ht="15">
      <c r="A16485"/>
      <c r="B16485"/>
      <c r="C16485"/>
      <c r="D16485"/>
      <c r="E16485"/>
      <c r="F16485"/>
      <c r="G16485"/>
      <c r="H16485"/>
      <c r="I16485"/>
      <c r="J16485"/>
      <c r="K16485"/>
    </row>
    <row r="16486" spans="1:11" ht="15">
      <c r="A16486"/>
      <c r="B16486"/>
      <c r="C16486"/>
      <c r="D16486"/>
      <c r="E16486"/>
      <c r="F16486"/>
      <c r="G16486"/>
      <c r="H16486"/>
      <c r="I16486"/>
      <c r="J16486"/>
      <c r="K16486"/>
    </row>
    <row r="16487" spans="1:11" ht="15">
      <c r="A16487"/>
      <c r="B16487"/>
      <c r="C16487"/>
      <c r="D16487"/>
      <c r="E16487"/>
      <c r="F16487"/>
      <c r="G16487"/>
      <c r="H16487"/>
      <c r="I16487"/>
      <c r="J16487"/>
      <c r="K16487"/>
    </row>
    <row r="16488" spans="1:11" ht="15">
      <c r="A16488"/>
      <c r="B16488"/>
      <c r="C16488"/>
      <c r="D16488"/>
      <c r="E16488"/>
      <c r="F16488"/>
      <c r="G16488"/>
      <c r="H16488"/>
      <c r="I16488"/>
      <c r="J16488"/>
      <c r="K16488"/>
    </row>
    <row r="16489" spans="1:11" ht="15">
      <c r="A16489"/>
      <c r="B16489"/>
      <c r="C16489"/>
      <c r="D16489"/>
      <c r="E16489"/>
      <c r="F16489"/>
      <c r="G16489"/>
      <c r="H16489"/>
      <c r="I16489"/>
      <c r="J16489"/>
      <c r="K16489"/>
    </row>
    <row r="16490" spans="1:11" ht="15">
      <c r="A16490"/>
      <c r="B16490"/>
      <c r="C16490"/>
      <c r="D16490"/>
      <c r="E16490"/>
      <c r="F16490"/>
      <c r="G16490"/>
      <c r="H16490"/>
      <c r="I16490"/>
      <c r="J16490"/>
      <c r="K16490"/>
    </row>
    <row r="16491" spans="1:11" ht="15">
      <c r="A16491"/>
      <c r="B16491"/>
      <c r="C16491"/>
      <c r="D16491"/>
      <c r="E16491"/>
      <c r="F16491"/>
      <c r="G16491"/>
      <c r="H16491"/>
      <c r="I16491"/>
      <c r="J16491"/>
      <c r="K16491"/>
    </row>
    <row r="16492" spans="1:11" ht="15">
      <c r="A16492"/>
      <c r="B16492"/>
      <c r="C16492"/>
      <c r="D16492"/>
      <c r="E16492"/>
      <c r="F16492"/>
      <c r="G16492"/>
      <c r="H16492"/>
      <c r="I16492"/>
      <c r="J16492"/>
      <c r="K16492"/>
    </row>
    <row r="16493" spans="1:11" ht="15">
      <c r="A16493"/>
      <c r="B16493"/>
      <c r="C16493"/>
      <c r="D16493"/>
      <c r="E16493"/>
      <c r="F16493"/>
      <c r="G16493"/>
      <c r="H16493"/>
      <c r="I16493"/>
      <c r="J16493"/>
      <c r="K16493"/>
    </row>
    <row r="16494" spans="1:11" ht="15">
      <c r="A16494"/>
      <c r="B16494"/>
      <c r="C16494"/>
      <c r="D16494"/>
      <c r="E16494"/>
      <c r="F16494"/>
      <c r="G16494"/>
      <c r="H16494"/>
      <c r="I16494"/>
      <c r="J16494"/>
      <c r="K16494"/>
    </row>
    <row r="16495" spans="1:11" ht="15">
      <c r="A16495"/>
      <c r="B16495"/>
      <c r="C16495"/>
      <c r="D16495"/>
      <c r="E16495"/>
      <c r="F16495"/>
      <c r="G16495"/>
      <c r="H16495"/>
      <c r="I16495"/>
      <c r="J16495"/>
      <c r="K16495"/>
    </row>
    <row r="16496" spans="1:11" ht="15">
      <c r="A16496"/>
      <c r="B16496"/>
      <c r="C16496"/>
      <c r="D16496"/>
      <c r="E16496"/>
      <c r="F16496"/>
      <c r="G16496"/>
      <c r="H16496"/>
      <c r="I16496"/>
      <c r="J16496"/>
      <c r="K16496"/>
    </row>
    <row r="16497" spans="1:11" ht="15">
      <c r="A16497"/>
      <c r="B16497"/>
      <c r="C16497"/>
      <c r="D16497"/>
      <c r="E16497"/>
      <c r="F16497"/>
      <c r="G16497"/>
      <c r="H16497"/>
      <c r="I16497"/>
      <c r="J16497"/>
      <c r="K16497"/>
    </row>
    <row r="16498" spans="1:11" ht="15">
      <c r="A16498"/>
      <c r="B16498"/>
      <c r="C16498"/>
      <c r="D16498"/>
      <c r="E16498"/>
      <c r="F16498"/>
      <c r="G16498"/>
      <c r="H16498"/>
      <c r="I16498"/>
      <c r="J16498"/>
      <c r="K16498"/>
    </row>
    <row r="16499" spans="1:11" ht="15">
      <c r="A16499"/>
      <c r="B16499"/>
      <c r="C16499"/>
      <c r="D16499"/>
      <c r="E16499"/>
      <c r="F16499"/>
      <c r="G16499"/>
      <c r="H16499"/>
      <c r="I16499"/>
      <c r="J16499"/>
      <c r="K16499"/>
    </row>
    <row r="16500" spans="1:11" ht="15">
      <c r="A16500"/>
      <c r="B16500"/>
      <c r="C16500"/>
      <c r="D16500"/>
      <c r="E16500"/>
      <c r="F16500"/>
      <c r="G16500"/>
      <c r="H16500"/>
      <c r="I16500"/>
      <c r="J16500"/>
      <c r="K16500"/>
    </row>
    <row r="16501" spans="1:11" ht="15">
      <c r="A16501"/>
      <c r="B16501"/>
      <c r="C16501"/>
      <c r="D16501"/>
      <c r="E16501"/>
      <c r="F16501"/>
      <c r="G16501"/>
      <c r="H16501"/>
      <c r="I16501"/>
      <c r="J16501"/>
      <c r="K16501"/>
    </row>
    <row r="16502" spans="1:11" ht="15">
      <c r="A16502"/>
      <c r="B16502"/>
      <c r="C16502"/>
      <c r="D16502"/>
      <c r="E16502"/>
      <c r="F16502"/>
      <c r="G16502"/>
      <c r="H16502"/>
      <c r="I16502"/>
      <c r="J16502"/>
      <c r="K16502"/>
    </row>
    <row r="16503" spans="1:11" ht="15">
      <c r="A16503"/>
      <c r="B16503"/>
      <c r="C16503"/>
      <c r="D16503"/>
      <c r="E16503"/>
      <c r="F16503"/>
      <c r="G16503"/>
      <c r="H16503"/>
      <c r="I16503"/>
      <c r="J16503"/>
      <c r="K16503"/>
    </row>
    <row r="16504" spans="1:11" ht="15">
      <c r="A16504"/>
      <c r="B16504"/>
      <c r="C16504"/>
      <c r="D16504"/>
      <c r="E16504"/>
      <c r="F16504"/>
      <c r="G16504"/>
      <c r="H16504"/>
      <c r="I16504"/>
      <c r="J16504"/>
      <c r="K16504"/>
    </row>
    <row r="16505" spans="1:11" ht="15">
      <c r="A16505"/>
      <c r="B16505"/>
      <c r="C16505"/>
      <c r="D16505"/>
      <c r="E16505"/>
      <c r="F16505"/>
      <c r="G16505"/>
      <c r="H16505"/>
      <c r="I16505"/>
      <c r="J16505"/>
      <c r="K16505"/>
    </row>
    <row r="16506" spans="1:11" ht="15">
      <c r="A16506"/>
      <c r="B16506"/>
      <c r="C16506"/>
      <c r="D16506"/>
      <c r="E16506"/>
      <c r="F16506"/>
      <c r="G16506"/>
      <c r="H16506"/>
      <c r="I16506"/>
      <c r="J16506"/>
      <c r="K16506"/>
    </row>
    <row r="16507" spans="1:11" ht="15">
      <c r="A16507"/>
      <c r="B16507"/>
      <c r="C16507"/>
      <c r="D16507"/>
      <c r="E16507"/>
      <c r="F16507"/>
      <c r="G16507"/>
      <c r="H16507"/>
      <c r="I16507"/>
      <c r="J16507"/>
      <c r="K16507"/>
    </row>
    <row r="16508" spans="1:11" ht="15">
      <c r="A16508"/>
      <c r="B16508"/>
      <c r="C16508"/>
      <c r="D16508"/>
      <c r="E16508"/>
      <c r="F16508"/>
      <c r="G16508"/>
      <c r="H16508"/>
      <c r="I16508"/>
      <c r="J16508"/>
      <c r="K16508"/>
    </row>
    <row r="16509" spans="1:11" ht="15">
      <c r="A16509"/>
      <c r="B16509"/>
      <c r="C16509"/>
      <c r="D16509"/>
      <c r="E16509"/>
      <c r="F16509"/>
      <c r="G16509"/>
      <c r="H16509"/>
      <c r="I16509"/>
      <c r="J16509"/>
      <c r="K16509"/>
    </row>
    <row r="16510" spans="1:11" ht="15">
      <c r="A16510"/>
      <c r="B16510"/>
      <c r="C16510"/>
      <c r="D16510"/>
      <c r="E16510"/>
      <c r="F16510"/>
      <c r="G16510"/>
      <c r="H16510"/>
      <c r="I16510"/>
      <c r="J16510"/>
      <c r="K16510"/>
    </row>
    <row r="16511" spans="1:11" ht="15">
      <c r="A16511"/>
      <c r="B16511"/>
      <c r="C16511"/>
      <c r="D16511"/>
      <c r="E16511"/>
      <c r="F16511"/>
      <c r="G16511"/>
      <c r="H16511"/>
      <c r="I16511"/>
      <c r="J16511"/>
      <c r="K16511"/>
    </row>
    <row r="16512" spans="1:11" ht="15">
      <c r="A16512"/>
      <c r="B16512"/>
      <c r="C16512"/>
      <c r="D16512"/>
      <c r="E16512"/>
      <c r="F16512"/>
      <c r="G16512"/>
      <c r="H16512"/>
      <c r="I16512"/>
      <c r="J16512"/>
      <c r="K16512"/>
    </row>
    <row r="16513" spans="1:11" ht="15">
      <c r="A16513"/>
      <c r="B16513"/>
      <c r="C16513"/>
      <c r="D16513"/>
      <c r="E16513"/>
      <c r="F16513"/>
      <c r="G16513"/>
      <c r="H16513"/>
      <c r="I16513"/>
      <c r="J16513"/>
      <c r="K16513"/>
    </row>
    <row r="16514" spans="1:11" ht="15">
      <c r="A16514"/>
      <c r="B16514"/>
      <c r="C16514"/>
      <c r="D16514"/>
      <c r="E16514"/>
      <c r="F16514"/>
      <c r="G16514"/>
      <c r="H16514"/>
      <c r="I16514"/>
      <c r="J16514"/>
      <c r="K16514"/>
    </row>
    <row r="16515" spans="1:11" ht="15">
      <c r="A16515"/>
      <c r="B16515"/>
      <c r="C16515"/>
      <c r="D16515"/>
      <c r="E16515"/>
      <c r="F16515"/>
      <c r="G16515"/>
      <c r="H16515"/>
      <c r="I16515"/>
      <c r="J16515"/>
      <c r="K16515"/>
    </row>
    <row r="16516" spans="1:11" ht="15">
      <c r="A16516"/>
      <c r="B16516"/>
      <c r="C16516"/>
      <c r="D16516"/>
      <c r="E16516"/>
      <c r="F16516"/>
      <c r="G16516"/>
      <c r="H16516"/>
      <c r="I16516"/>
      <c r="J16516"/>
      <c r="K16516"/>
    </row>
    <row r="16517" spans="1:11" ht="15">
      <c r="A16517"/>
      <c r="B16517"/>
      <c r="C16517"/>
      <c r="D16517"/>
      <c r="E16517"/>
      <c r="F16517"/>
      <c r="G16517"/>
      <c r="H16517"/>
      <c r="I16517"/>
      <c r="J16517"/>
      <c r="K16517"/>
    </row>
    <row r="16518" spans="1:11" ht="15">
      <c r="A16518"/>
      <c r="B16518"/>
      <c r="C16518"/>
      <c r="D16518"/>
      <c r="E16518"/>
      <c r="F16518"/>
      <c r="G16518"/>
      <c r="H16518"/>
      <c r="I16518"/>
      <c r="J16518"/>
      <c r="K16518"/>
    </row>
    <row r="16519" spans="1:11" ht="15">
      <c r="A16519"/>
      <c r="B16519"/>
      <c r="C16519"/>
      <c r="D16519"/>
      <c r="E16519"/>
      <c r="F16519"/>
      <c r="G16519"/>
      <c r="H16519"/>
      <c r="I16519"/>
      <c r="J16519"/>
      <c r="K16519"/>
    </row>
    <row r="16520" spans="1:11" ht="15">
      <c r="A16520"/>
      <c r="B16520"/>
      <c r="C16520"/>
      <c r="D16520"/>
      <c r="E16520"/>
      <c r="F16520"/>
      <c r="G16520"/>
      <c r="H16520"/>
      <c r="I16520"/>
      <c r="J16520"/>
      <c r="K16520"/>
    </row>
    <row r="16521" spans="1:11" ht="15">
      <c r="A16521"/>
      <c r="B16521"/>
      <c r="C16521"/>
      <c r="D16521"/>
      <c r="E16521"/>
      <c r="F16521"/>
      <c r="G16521"/>
      <c r="H16521"/>
      <c r="I16521"/>
      <c r="J16521"/>
      <c r="K16521"/>
    </row>
    <row r="16522" spans="1:11" ht="15">
      <c r="A16522"/>
      <c r="B16522"/>
      <c r="C16522"/>
      <c r="D16522"/>
      <c r="E16522"/>
      <c r="F16522"/>
      <c r="G16522"/>
      <c r="H16522"/>
      <c r="I16522"/>
      <c r="J16522"/>
      <c r="K16522"/>
    </row>
    <row r="16523" spans="1:11" ht="15">
      <c r="A16523"/>
      <c r="B16523"/>
      <c r="C16523"/>
      <c r="D16523"/>
      <c r="E16523"/>
      <c r="F16523"/>
      <c r="G16523"/>
      <c r="H16523"/>
      <c r="I16523"/>
      <c r="J16523"/>
      <c r="K16523"/>
    </row>
    <row r="16524" spans="1:11" ht="15">
      <c r="A16524"/>
      <c r="B16524"/>
      <c r="C16524"/>
      <c r="D16524"/>
      <c r="E16524"/>
      <c r="F16524"/>
      <c r="G16524"/>
      <c r="H16524"/>
      <c r="I16524"/>
      <c r="J16524"/>
      <c r="K16524"/>
    </row>
    <row r="16525" spans="1:11" ht="15">
      <c r="A16525"/>
      <c r="B16525"/>
      <c r="C16525"/>
      <c r="D16525"/>
      <c r="E16525"/>
      <c r="F16525"/>
      <c r="G16525"/>
      <c r="H16525"/>
      <c r="I16525"/>
      <c r="J16525"/>
      <c r="K16525"/>
    </row>
    <row r="16526" spans="1:11" ht="15">
      <c r="A16526"/>
      <c r="B16526"/>
      <c r="C16526"/>
      <c r="D16526"/>
      <c r="E16526"/>
      <c r="F16526"/>
      <c r="G16526"/>
      <c r="H16526"/>
      <c r="I16526"/>
      <c r="J16526"/>
      <c r="K16526"/>
    </row>
    <row r="16527" spans="1:11" ht="15">
      <c r="A16527"/>
      <c r="B16527"/>
      <c r="C16527"/>
      <c r="D16527"/>
      <c r="E16527"/>
      <c r="F16527"/>
      <c r="G16527"/>
      <c r="H16527"/>
      <c r="I16527"/>
      <c r="J16527"/>
      <c r="K16527"/>
    </row>
    <row r="16528" spans="1:11" ht="15">
      <c r="A16528"/>
      <c r="B16528"/>
      <c r="C16528"/>
      <c r="D16528"/>
      <c r="E16528"/>
      <c r="F16528"/>
      <c r="G16528"/>
      <c r="H16528"/>
      <c r="I16528"/>
      <c r="J16528"/>
      <c r="K16528"/>
    </row>
    <row r="16529" spans="1:11" ht="15">
      <c r="A16529"/>
      <c r="B16529"/>
      <c r="C16529"/>
      <c r="D16529"/>
      <c r="E16529"/>
      <c r="F16529"/>
      <c r="G16529"/>
      <c r="H16529"/>
      <c r="I16529"/>
      <c r="J16529"/>
      <c r="K16529"/>
    </row>
    <row r="16530" spans="1:11" ht="15">
      <c r="A16530"/>
      <c r="B16530"/>
      <c r="C16530"/>
      <c r="D16530"/>
      <c r="E16530"/>
      <c r="F16530"/>
      <c r="G16530"/>
      <c r="H16530"/>
      <c r="I16530"/>
      <c r="J16530"/>
      <c r="K16530"/>
    </row>
    <row r="16531" spans="1:11" ht="15">
      <c r="A16531"/>
      <c r="B16531"/>
      <c r="C16531"/>
      <c r="D16531"/>
      <c r="E16531"/>
      <c r="F16531"/>
      <c r="G16531"/>
      <c r="H16531"/>
      <c r="I16531"/>
      <c r="J16531"/>
      <c r="K16531"/>
    </row>
    <row r="16532" spans="1:11" ht="15">
      <c r="A16532"/>
      <c r="B16532"/>
      <c r="C16532"/>
      <c r="D16532"/>
      <c r="E16532"/>
      <c r="F16532"/>
      <c r="G16532"/>
      <c r="H16532"/>
      <c r="I16532"/>
      <c r="J16532"/>
      <c r="K16532"/>
    </row>
    <row r="16533" spans="1:11" ht="15">
      <c r="A16533"/>
      <c r="B16533"/>
      <c r="C16533"/>
      <c r="D16533"/>
      <c r="E16533"/>
      <c r="F16533"/>
      <c r="G16533"/>
      <c r="H16533"/>
      <c r="I16533"/>
      <c r="J16533"/>
      <c r="K16533"/>
    </row>
    <row r="16534" spans="1:11" ht="15">
      <c r="A16534"/>
      <c r="B16534"/>
      <c r="C16534"/>
      <c r="D16534"/>
      <c r="E16534"/>
      <c r="F16534"/>
      <c r="G16534"/>
      <c r="H16534"/>
      <c r="I16534"/>
      <c r="J16534"/>
      <c r="K16534"/>
    </row>
    <row r="16535" spans="1:11" ht="15">
      <c r="A16535"/>
      <c r="B16535"/>
      <c r="C16535"/>
      <c r="D16535"/>
      <c r="E16535"/>
      <c r="F16535"/>
      <c r="G16535"/>
      <c r="H16535"/>
      <c r="I16535"/>
      <c r="J16535"/>
      <c r="K16535"/>
    </row>
    <row r="16536" spans="1:11" ht="15">
      <c r="A16536"/>
      <c r="B16536"/>
      <c r="C16536"/>
      <c r="D16536"/>
      <c r="E16536"/>
      <c r="F16536"/>
      <c r="G16536"/>
      <c r="H16536"/>
      <c r="I16536"/>
      <c r="J16536"/>
      <c r="K16536"/>
    </row>
    <row r="16537" spans="1:11" ht="15">
      <c r="A16537"/>
      <c r="B16537"/>
      <c r="C16537"/>
      <c r="D16537"/>
      <c r="E16537"/>
      <c r="F16537"/>
      <c r="G16537"/>
      <c r="H16537"/>
      <c r="I16537"/>
      <c r="J16537"/>
      <c r="K16537"/>
    </row>
    <row r="16538" spans="1:11" ht="15">
      <c r="A16538"/>
      <c r="B16538"/>
      <c r="C16538"/>
      <c r="D16538"/>
      <c r="E16538"/>
      <c r="F16538"/>
      <c r="G16538"/>
      <c r="H16538"/>
      <c r="I16538"/>
      <c r="J16538"/>
      <c r="K16538"/>
    </row>
    <row r="16539" spans="1:11" ht="15">
      <c r="A16539"/>
      <c r="B16539"/>
      <c r="C16539"/>
      <c r="D16539"/>
      <c r="E16539"/>
      <c r="F16539"/>
      <c r="G16539"/>
      <c r="H16539"/>
      <c r="I16539"/>
      <c r="J16539"/>
      <c r="K16539"/>
    </row>
    <row r="16540" spans="1:11" ht="15">
      <c r="A16540"/>
      <c r="B16540"/>
      <c r="C16540"/>
      <c r="D16540"/>
      <c r="E16540"/>
      <c r="F16540"/>
      <c r="G16540"/>
      <c r="H16540"/>
      <c r="I16540"/>
      <c r="J16540"/>
      <c r="K16540"/>
    </row>
    <row r="16541" spans="1:11" ht="15">
      <c r="A16541"/>
      <c r="B16541"/>
      <c r="C16541"/>
      <c r="D16541"/>
      <c r="E16541"/>
      <c r="F16541"/>
      <c r="G16541"/>
      <c r="H16541"/>
      <c r="I16541"/>
      <c r="J16541"/>
      <c r="K16541"/>
    </row>
    <row r="16542" spans="1:11" ht="15">
      <c r="A16542"/>
      <c r="B16542"/>
      <c r="C16542"/>
      <c r="D16542"/>
      <c r="E16542"/>
      <c r="F16542"/>
      <c r="G16542"/>
      <c r="H16542"/>
      <c r="I16542"/>
      <c r="J16542"/>
      <c r="K16542"/>
    </row>
    <row r="16543" spans="1:11" ht="15">
      <c r="A16543"/>
      <c r="B16543"/>
      <c r="C16543"/>
      <c r="D16543"/>
      <c r="E16543"/>
      <c r="F16543"/>
      <c r="G16543"/>
      <c r="H16543"/>
      <c r="I16543"/>
      <c r="J16543"/>
      <c r="K16543"/>
    </row>
    <row r="16544" spans="1:11" ht="15">
      <c r="A16544"/>
      <c r="B16544"/>
      <c r="C16544"/>
      <c r="D16544"/>
      <c r="E16544"/>
      <c r="F16544"/>
      <c r="G16544"/>
      <c r="H16544"/>
      <c r="I16544"/>
      <c r="J16544"/>
      <c r="K16544"/>
    </row>
    <row r="16545" spans="1:11" ht="15">
      <c r="A16545"/>
      <c r="B16545"/>
      <c r="C16545"/>
      <c r="D16545"/>
      <c r="E16545"/>
      <c r="F16545"/>
      <c r="G16545"/>
      <c r="H16545"/>
      <c r="I16545"/>
      <c r="J16545"/>
      <c r="K16545"/>
    </row>
    <row r="16546" spans="1:11" ht="15">
      <c r="A16546"/>
      <c r="B16546"/>
      <c r="C16546"/>
      <c r="D16546"/>
      <c r="E16546"/>
      <c r="F16546"/>
      <c r="G16546"/>
      <c r="H16546"/>
      <c r="I16546"/>
      <c r="J16546"/>
      <c r="K16546"/>
    </row>
    <row r="16547" spans="1:11" ht="15">
      <c r="A16547"/>
      <c r="B16547"/>
      <c r="C16547"/>
      <c r="D16547"/>
      <c r="E16547"/>
      <c r="F16547"/>
      <c r="G16547"/>
      <c r="H16547"/>
      <c r="I16547"/>
      <c r="J16547"/>
      <c r="K16547"/>
    </row>
    <row r="16548" spans="1:11" ht="15">
      <c r="A16548"/>
      <c r="B16548"/>
      <c r="C16548"/>
      <c r="D16548"/>
      <c r="E16548"/>
      <c r="F16548"/>
      <c r="G16548"/>
      <c r="H16548"/>
      <c r="I16548"/>
      <c r="J16548"/>
      <c r="K16548"/>
    </row>
    <row r="16549" spans="1:11" ht="15">
      <c r="A16549"/>
      <c r="B16549"/>
      <c r="C16549"/>
      <c r="D16549"/>
      <c r="E16549"/>
      <c r="F16549"/>
      <c r="G16549"/>
      <c r="H16549"/>
      <c r="I16549"/>
      <c r="J16549"/>
      <c r="K16549"/>
    </row>
    <row r="16550" spans="1:11" ht="15">
      <c r="A16550"/>
      <c r="B16550"/>
      <c r="C16550"/>
      <c r="D16550"/>
      <c r="E16550"/>
      <c r="F16550"/>
      <c r="G16550"/>
      <c r="H16550"/>
      <c r="I16550"/>
      <c r="J16550"/>
      <c r="K16550"/>
    </row>
    <row r="16551" spans="1:11" ht="15">
      <c r="A16551"/>
      <c r="B16551"/>
      <c r="C16551"/>
      <c r="D16551"/>
      <c r="E16551"/>
      <c r="F16551"/>
      <c r="G16551"/>
      <c r="H16551"/>
      <c r="I16551"/>
      <c r="J16551"/>
      <c r="K16551"/>
    </row>
    <row r="16552" spans="1:11" ht="15">
      <c r="A16552"/>
      <c r="B16552"/>
      <c r="C16552"/>
      <c r="D16552"/>
      <c r="E16552"/>
      <c r="F16552"/>
      <c r="G16552"/>
      <c r="H16552"/>
      <c r="I16552"/>
      <c r="J16552"/>
      <c r="K16552"/>
    </row>
    <row r="16553" spans="1:11" ht="15">
      <c r="A16553"/>
      <c r="B16553"/>
      <c r="C16553"/>
      <c r="D16553"/>
      <c r="E16553"/>
      <c r="F16553"/>
      <c r="G16553"/>
      <c r="H16553"/>
      <c r="I16553"/>
      <c r="J16553"/>
      <c r="K16553"/>
    </row>
    <row r="16554" spans="1:11" ht="15">
      <c r="A16554"/>
      <c r="B16554"/>
      <c r="C16554"/>
      <c r="D16554"/>
      <c r="E16554"/>
      <c r="F16554"/>
      <c r="G16554"/>
      <c r="H16554"/>
      <c r="I16554"/>
      <c r="J16554"/>
      <c r="K16554"/>
    </row>
    <row r="16555" spans="1:11" ht="15">
      <c r="A16555"/>
      <c r="B16555"/>
      <c r="C16555"/>
      <c r="D16555"/>
      <c r="E16555"/>
      <c r="F16555"/>
      <c r="G16555"/>
      <c r="H16555"/>
      <c r="I16555"/>
      <c r="J16555"/>
      <c r="K16555"/>
    </row>
    <row r="16556" spans="1:11" ht="15">
      <c r="A16556"/>
      <c r="B16556"/>
      <c r="C16556"/>
      <c r="D16556"/>
      <c r="E16556"/>
      <c r="F16556"/>
      <c r="G16556"/>
      <c r="H16556"/>
      <c r="I16556"/>
      <c r="J16556"/>
      <c r="K16556"/>
    </row>
    <row r="16557" spans="1:11" ht="15">
      <c r="A16557"/>
      <c r="B16557"/>
      <c r="C16557"/>
      <c r="D16557"/>
      <c r="E16557"/>
      <c r="F16557"/>
      <c r="G16557"/>
      <c r="H16557"/>
      <c r="I16557"/>
      <c r="J16557"/>
      <c r="K16557"/>
    </row>
    <row r="16558" spans="1:11" ht="15">
      <c r="A16558"/>
      <c r="B16558"/>
      <c r="C16558"/>
      <c r="D16558"/>
      <c r="E16558"/>
      <c r="F16558"/>
      <c r="G16558"/>
      <c r="H16558"/>
      <c r="I16558"/>
      <c r="J16558"/>
      <c r="K16558"/>
    </row>
    <row r="16559" spans="1:11" ht="15">
      <c r="A16559"/>
      <c r="B16559"/>
      <c r="C16559"/>
      <c r="D16559"/>
      <c r="E16559"/>
      <c r="F16559"/>
      <c r="G16559"/>
      <c r="H16559"/>
      <c r="I16559"/>
      <c r="J16559"/>
      <c r="K16559"/>
    </row>
    <row r="16560" spans="1:11" ht="15">
      <c r="A16560"/>
      <c r="B16560"/>
      <c r="C16560"/>
      <c r="D16560"/>
      <c r="E16560"/>
      <c r="F16560"/>
      <c r="G16560"/>
      <c r="H16560"/>
      <c r="I16560"/>
      <c r="J16560"/>
      <c r="K16560"/>
    </row>
    <row r="16561" spans="1:11" ht="15">
      <c r="A16561"/>
      <c r="B16561"/>
      <c r="C16561"/>
      <c r="D16561"/>
      <c r="E16561"/>
      <c r="F16561"/>
      <c r="G16561"/>
      <c r="H16561"/>
      <c r="I16561"/>
      <c r="J16561"/>
      <c r="K16561"/>
    </row>
    <row r="16562" spans="1:11" ht="15">
      <c r="A16562"/>
      <c r="B16562"/>
      <c r="C16562"/>
      <c r="D16562"/>
      <c r="E16562"/>
      <c r="F16562"/>
      <c r="G16562"/>
      <c r="H16562"/>
      <c r="I16562"/>
      <c r="J16562"/>
      <c r="K16562"/>
    </row>
    <row r="16563" spans="1:11" ht="15">
      <c r="A16563"/>
      <c r="B16563"/>
      <c r="C16563"/>
      <c r="D16563"/>
      <c r="E16563"/>
      <c r="F16563"/>
      <c r="G16563"/>
      <c r="H16563"/>
      <c r="I16563"/>
      <c r="J16563"/>
      <c r="K16563"/>
    </row>
    <row r="16564" spans="1:11" ht="15">
      <c r="A16564"/>
      <c r="B16564"/>
      <c r="C16564"/>
      <c r="D16564"/>
      <c r="E16564"/>
      <c r="F16564"/>
      <c r="G16564"/>
      <c r="H16564"/>
      <c r="I16564"/>
      <c r="J16564"/>
      <c r="K16564"/>
    </row>
    <row r="16565" spans="1:11" ht="15">
      <c r="A16565"/>
      <c r="B16565"/>
      <c r="C16565"/>
      <c r="D16565"/>
      <c r="E16565"/>
      <c r="F16565"/>
      <c r="G16565"/>
      <c r="H16565"/>
      <c r="I16565"/>
      <c r="J16565"/>
      <c r="K16565"/>
    </row>
    <row r="16566" spans="1:11" ht="15">
      <c r="A16566"/>
      <c r="B16566"/>
      <c r="C16566"/>
      <c r="D16566"/>
      <c r="E16566"/>
      <c r="F16566"/>
      <c r="G16566"/>
      <c r="H16566"/>
      <c r="I16566"/>
      <c r="J16566"/>
      <c r="K16566"/>
    </row>
    <row r="16567" spans="1:11" ht="15">
      <c r="A16567"/>
      <c r="B16567"/>
      <c r="C16567"/>
      <c r="D16567"/>
      <c r="E16567"/>
      <c r="F16567"/>
      <c r="G16567"/>
      <c r="H16567"/>
      <c r="I16567"/>
      <c r="J16567"/>
      <c r="K16567"/>
    </row>
    <row r="16568" spans="1:11" ht="15">
      <c r="A16568"/>
      <c r="B16568"/>
      <c r="C16568"/>
      <c r="D16568"/>
      <c r="E16568"/>
      <c r="F16568"/>
      <c r="G16568"/>
      <c r="H16568"/>
      <c r="I16568"/>
      <c r="J16568"/>
      <c r="K16568"/>
    </row>
    <row r="16569" spans="1:11" ht="15">
      <c r="A16569"/>
      <c r="B16569"/>
      <c r="C16569"/>
      <c r="D16569"/>
      <c r="E16569"/>
      <c r="F16569"/>
      <c r="G16569"/>
      <c r="H16569"/>
      <c r="I16569"/>
      <c r="J16569"/>
      <c r="K16569"/>
    </row>
    <row r="16570" spans="1:11" ht="15">
      <c r="A16570"/>
      <c r="B16570"/>
      <c r="C16570"/>
      <c r="D16570"/>
      <c r="E16570"/>
      <c r="F16570"/>
      <c r="G16570"/>
      <c r="H16570"/>
      <c r="I16570"/>
      <c r="J16570"/>
      <c r="K16570"/>
    </row>
    <row r="16571" spans="1:11" ht="15">
      <c r="A16571"/>
      <c r="B16571"/>
      <c r="C16571"/>
      <c r="D16571"/>
      <c r="E16571"/>
      <c r="F16571"/>
      <c r="G16571"/>
      <c r="H16571"/>
      <c r="I16571"/>
      <c r="J16571"/>
      <c r="K16571"/>
    </row>
    <row r="16572" spans="1:11" ht="15">
      <c r="A16572"/>
      <c r="B16572"/>
      <c r="C16572"/>
      <c r="D16572"/>
      <c r="E16572"/>
      <c r="F16572"/>
      <c r="G16572"/>
      <c r="H16572"/>
      <c r="I16572"/>
      <c r="J16572"/>
      <c r="K16572"/>
    </row>
    <row r="16573" spans="1:11" ht="15">
      <c r="A16573"/>
      <c r="B16573"/>
      <c r="C16573"/>
      <c r="D16573"/>
      <c r="E16573"/>
      <c r="F16573"/>
      <c r="G16573"/>
      <c r="H16573"/>
      <c r="I16573"/>
      <c r="J16573"/>
      <c r="K16573"/>
    </row>
    <row r="16574" spans="1:11" ht="15">
      <c r="A16574"/>
      <c r="B16574"/>
      <c r="C16574"/>
      <c r="D16574"/>
      <c r="E16574"/>
      <c r="F16574"/>
      <c r="G16574"/>
      <c r="H16574"/>
      <c r="I16574"/>
      <c r="J16574"/>
      <c r="K16574"/>
    </row>
    <row r="16575" spans="1:11" ht="15">
      <c r="A16575"/>
      <c r="B16575"/>
      <c r="C16575"/>
      <c r="D16575"/>
      <c r="E16575"/>
      <c r="F16575"/>
      <c r="G16575"/>
      <c r="H16575"/>
      <c r="I16575"/>
      <c r="J16575"/>
      <c r="K16575"/>
    </row>
    <row r="16576" spans="1:11" ht="15">
      <c r="A16576"/>
      <c r="B16576"/>
      <c r="C16576"/>
      <c r="D16576"/>
      <c r="E16576"/>
      <c r="F16576"/>
      <c r="G16576"/>
      <c r="H16576"/>
      <c r="I16576"/>
      <c r="J16576"/>
      <c r="K16576"/>
    </row>
    <row r="16577" spans="1:11" ht="15">
      <c r="A16577"/>
      <c r="B16577"/>
      <c r="C16577"/>
      <c r="D16577"/>
      <c r="E16577"/>
      <c r="F16577"/>
      <c r="G16577"/>
      <c r="H16577"/>
      <c r="I16577"/>
      <c r="J16577"/>
      <c r="K16577"/>
    </row>
    <row r="16578" spans="1:11" ht="15">
      <c r="A16578"/>
      <c r="B16578"/>
      <c r="C16578"/>
      <c r="D16578"/>
      <c r="E16578"/>
      <c r="F16578"/>
      <c r="G16578"/>
      <c r="H16578"/>
      <c r="I16578"/>
      <c r="J16578"/>
      <c r="K16578"/>
    </row>
    <row r="16579" spans="1:11" ht="15">
      <c r="A16579"/>
      <c r="B16579"/>
      <c r="C16579"/>
      <c r="D16579"/>
      <c r="E16579"/>
      <c r="F16579"/>
      <c r="G16579"/>
      <c r="H16579"/>
      <c r="I16579"/>
      <c r="J16579"/>
      <c r="K16579"/>
    </row>
    <row r="16580" spans="1:11" ht="15">
      <c r="A16580"/>
      <c r="B16580"/>
      <c r="C16580"/>
      <c r="D16580"/>
      <c r="E16580"/>
      <c r="F16580"/>
      <c r="G16580"/>
      <c r="H16580"/>
      <c r="I16580"/>
      <c r="J16580"/>
      <c r="K16580"/>
    </row>
    <row r="16581" spans="1:11" ht="15">
      <c r="A16581"/>
      <c r="B16581"/>
      <c r="C16581"/>
      <c r="D16581"/>
      <c r="E16581"/>
      <c r="F16581"/>
      <c r="G16581"/>
      <c r="H16581"/>
      <c r="I16581"/>
      <c r="J16581"/>
      <c r="K16581"/>
    </row>
    <row r="16582" spans="1:11" ht="15">
      <c r="A16582"/>
      <c r="B16582"/>
      <c r="C16582"/>
      <c r="D16582"/>
      <c r="E16582"/>
      <c r="F16582"/>
      <c r="G16582"/>
      <c r="H16582"/>
      <c r="I16582"/>
      <c r="J16582"/>
      <c r="K16582"/>
    </row>
    <row r="16583" spans="1:11" ht="15">
      <c r="A16583"/>
      <c r="B16583"/>
      <c r="C16583"/>
      <c r="D16583"/>
      <c r="E16583"/>
      <c r="F16583"/>
      <c r="G16583"/>
      <c r="H16583"/>
      <c r="I16583"/>
      <c r="J16583"/>
      <c r="K16583"/>
    </row>
    <row r="16584" spans="1:11" ht="15">
      <c r="A16584"/>
      <c r="B16584"/>
      <c r="C16584"/>
      <c r="D16584"/>
      <c r="E16584"/>
      <c r="F16584"/>
      <c r="G16584"/>
      <c r="H16584"/>
      <c r="I16584"/>
      <c r="J16584"/>
      <c r="K16584"/>
    </row>
    <row r="16585" spans="1:11" ht="15">
      <c r="A16585"/>
      <c r="B16585"/>
      <c r="C16585"/>
      <c r="D16585"/>
      <c r="E16585"/>
      <c r="F16585"/>
      <c r="G16585"/>
      <c r="H16585"/>
      <c r="I16585"/>
      <c r="J16585"/>
      <c r="K16585"/>
    </row>
    <row r="16586" spans="1:11" ht="15">
      <c r="A16586"/>
      <c r="B16586"/>
      <c r="C16586"/>
      <c r="D16586"/>
      <c r="E16586"/>
      <c r="F16586"/>
      <c r="G16586"/>
      <c r="H16586"/>
      <c r="I16586"/>
      <c r="J16586"/>
      <c r="K16586"/>
    </row>
    <row r="16587" spans="1:11" ht="15">
      <c r="A16587"/>
      <c r="B16587"/>
      <c r="C16587"/>
      <c r="D16587"/>
      <c r="E16587"/>
      <c r="F16587"/>
      <c r="G16587"/>
      <c r="H16587"/>
      <c r="I16587"/>
      <c r="J16587"/>
      <c r="K16587"/>
    </row>
    <row r="16588" spans="1:11" ht="15">
      <c r="A16588"/>
      <c r="B16588"/>
      <c r="C16588"/>
      <c r="D16588"/>
      <c r="E16588"/>
      <c r="F16588"/>
      <c r="G16588"/>
      <c r="H16588"/>
      <c r="I16588"/>
      <c r="J16588"/>
      <c r="K16588"/>
    </row>
    <row r="16589" spans="1:11" ht="15">
      <c r="A16589"/>
      <c r="B16589"/>
      <c r="C16589"/>
      <c r="D16589"/>
      <c r="E16589"/>
      <c r="F16589"/>
      <c r="G16589"/>
      <c r="H16589"/>
      <c r="I16589"/>
      <c r="J16589"/>
      <c r="K16589"/>
    </row>
    <row r="16590" spans="1:11" ht="15">
      <c r="A16590"/>
      <c r="B16590"/>
      <c r="C16590"/>
      <c r="D16590"/>
      <c r="E16590"/>
      <c r="F16590"/>
      <c r="G16590"/>
      <c r="H16590"/>
      <c r="I16590"/>
      <c r="J16590"/>
      <c r="K16590"/>
    </row>
    <row r="16591" spans="1:11" ht="15">
      <c r="A16591"/>
      <c r="B16591"/>
      <c r="C16591"/>
      <c r="D16591"/>
      <c r="E16591"/>
      <c r="F16591"/>
      <c r="G16591"/>
      <c r="H16591"/>
      <c r="I16591"/>
      <c r="J16591"/>
      <c r="K16591"/>
    </row>
    <row r="16592" spans="1:11" ht="15">
      <c r="A16592"/>
      <c r="B16592"/>
      <c r="C16592"/>
      <c r="D16592"/>
      <c r="E16592"/>
      <c r="F16592"/>
      <c r="G16592"/>
      <c r="H16592"/>
      <c r="I16592"/>
      <c r="J16592"/>
      <c r="K16592"/>
    </row>
    <row r="16593" spans="1:11" ht="15">
      <c r="A16593"/>
      <c r="B16593"/>
      <c r="C16593"/>
      <c r="D16593"/>
      <c r="E16593"/>
      <c r="F16593"/>
      <c r="G16593"/>
      <c r="H16593"/>
      <c r="I16593"/>
      <c r="J16593"/>
      <c r="K16593"/>
    </row>
    <row r="16594" spans="1:11" ht="15">
      <c r="A16594"/>
      <c r="B16594"/>
      <c r="C16594"/>
      <c r="D16594"/>
      <c r="E16594"/>
      <c r="F16594"/>
      <c r="G16594"/>
      <c r="H16594"/>
      <c r="I16594"/>
      <c r="J16594"/>
      <c r="K16594"/>
    </row>
    <row r="16595" spans="1:11" ht="15">
      <c r="A16595"/>
      <c r="B16595"/>
      <c r="C16595"/>
      <c r="D16595"/>
      <c r="E16595"/>
      <c r="F16595"/>
      <c r="G16595"/>
      <c r="H16595"/>
      <c r="I16595"/>
      <c r="J16595"/>
      <c r="K16595"/>
    </row>
    <row r="16596" spans="1:11" ht="15">
      <c r="A16596"/>
      <c r="B16596"/>
      <c r="C16596"/>
      <c r="D16596"/>
      <c r="E16596"/>
      <c r="F16596"/>
      <c r="G16596"/>
      <c r="H16596"/>
      <c r="I16596"/>
      <c r="J16596"/>
      <c r="K16596"/>
    </row>
    <row r="16597" spans="1:11" ht="15">
      <c r="A16597"/>
      <c r="B16597"/>
      <c r="C16597"/>
      <c r="D16597"/>
      <c r="E16597"/>
      <c r="F16597"/>
      <c r="G16597"/>
      <c r="H16597"/>
      <c r="I16597"/>
      <c r="J16597"/>
      <c r="K16597"/>
    </row>
    <row r="16598" spans="1:11" ht="15">
      <c r="A16598"/>
      <c r="B16598"/>
      <c r="C16598"/>
      <c r="D16598"/>
      <c r="E16598"/>
      <c r="F16598"/>
      <c r="G16598"/>
      <c r="H16598"/>
      <c r="I16598"/>
      <c r="J16598"/>
      <c r="K16598"/>
    </row>
    <row r="16599" spans="1:11" ht="15">
      <c r="A16599"/>
      <c r="B16599"/>
      <c r="C16599"/>
      <c r="D16599"/>
      <c r="E16599"/>
      <c r="F16599"/>
      <c r="G16599"/>
      <c r="H16599"/>
      <c r="I16599"/>
      <c r="J16599"/>
      <c r="K16599"/>
    </row>
    <row r="16600" spans="1:11" ht="15">
      <c r="A16600"/>
      <c r="B16600"/>
      <c r="C16600"/>
      <c r="D16600"/>
      <c r="E16600"/>
      <c r="F16600"/>
      <c r="G16600"/>
      <c r="H16600"/>
      <c r="I16600"/>
      <c r="J16600"/>
      <c r="K16600"/>
    </row>
    <row r="16601" spans="1:11" ht="15">
      <c r="A16601"/>
      <c r="B16601"/>
      <c r="C16601"/>
      <c r="D16601"/>
      <c r="E16601"/>
      <c r="F16601"/>
      <c r="G16601"/>
      <c r="H16601"/>
      <c r="I16601"/>
      <c r="J16601"/>
      <c r="K16601"/>
    </row>
    <row r="16602" spans="1:11" ht="15">
      <c r="A16602"/>
      <c r="B16602"/>
      <c r="C16602"/>
      <c r="D16602"/>
      <c r="E16602"/>
      <c r="F16602"/>
      <c r="G16602"/>
      <c r="H16602"/>
      <c r="I16602"/>
      <c r="J16602"/>
      <c r="K16602"/>
    </row>
    <row r="16603" spans="1:11" ht="15">
      <c r="A16603"/>
      <c r="B16603"/>
      <c r="C16603"/>
      <c r="D16603"/>
      <c r="E16603"/>
      <c r="F16603"/>
      <c r="G16603"/>
      <c r="H16603"/>
      <c r="I16603"/>
      <c r="J16603"/>
      <c r="K16603"/>
    </row>
    <row r="16604" spans="1:11" ht="15">
      <c r="A16604"/>
      <c r="B16604"/>
      <c r="C16604"/>
      <c r="D16604"/>
      <c r="E16604"/>
      <c r="F16604"/>
      <c r="G16604"/>
      <c r="H16604"/>
      <c r="I16604"/>
      <c r="J16604"/>
      <c r="K16604"/>
    </row>
    <row r="16605" spans="1:11" ht="15">
      <c r="A16605"/>
      <c r="B16605"/>
      <c r="C16605"/>
      <c r="D16605"/>
      <c r="E16605"/>
      <c r="F16605"/>
      <c r="G16605"/>
      <c r="H16605"/>
      <c r="I16605"/>
      <c r="J16605"/>
      <c r="K16605"/>
    </row>
    <row r="16606" spans="1:11" ht="15">
      <c r="A16606"/>
      <c r="B16606"/>
      <c r="C16606"/>
      <c r="D16606"/>
      <c r="E16606"/>
      <c r="F16606"/>
      <c r="G16606"/>
      <c r="H16606"/>
      <c r="I16606"/>
      <c r="J16606"/>
      <c r="K16606"/>
    </row>
    <row r="16607" spans="1:11" ht="15">
      <c r="A16607"/>
      <c r="B16607"/>
      <c r="C16607"/>
      <c r="D16607"/>
      <c r="E16607"/>
      <c r="F16607"/>
      <c r="G16607"/>
      <c r="H16607"/>
      <c r="I16607"/>
      <c r="J16607"/>
      <c r="K16607"/>
    </row>
    <row r="16608" spans="1:11" ht="15">
      <c r="A16608"/>
      <c r="B16608"/>
      <c r="C16608"/>
      <c r="D16608"/>
      <c r="E16608"/>
      <c r="F16608"/>
      <c r="G16608"/>
      <c r="H16608"/>
      <c r="I16608"/>
      <c r="J16608"/>
      <c r="K16608"/>
    </row>
    <row r="16609" spans="1:11" ht="15">
      <c r="A16609"/>
      <c r="B16609"/>
      <c r="C16609"/>
      <c r="D16609"/>
      <c r="E16609"/>
      <c r="F16609"/>
      <c r="G16609"/>
      <c r="H16609"/>
      <c r="I16609"/>
      <c r="J16609"/>
      <c r="K16609"/>
    </row>
    <row r="16610" spans="1:11" ht="15">
      <c r="A16610"/>
      <c r="B16610"/>
      <c r="C16610"/>
      <c r="D16610"/>
      <c r="E16610"/>
      <c r="F16610"/>
      <c r="G16610"/>
      <c r="H16610"/>
      <c r="I16610"/>
      <c r="J16610"/>
      <c r="K16610"/>
    </row>
    <row r="16611" spans="1:11" ht="15">
      <c r="A16611"/>
      <c r="B16611"/>
      <c r="C16611"/>
      <c r="D16611"/>
      <c r="E16611"/>
      <c r="F16611"/>
      <c r="G16611"/>
      <c r="H16611"/>
      <c r="I16611"/>
      <c r="J16611"/>
      <c r="K16611"/>
    </row>
    <row r="16612" spans="1:11" ht="15">
      <c r="A16612"/>
      <c r="B16612"/>
      <c r="C16612"/>
      <c r="D16612"/>
      <c r="E16612"/>
      <c r="F16612"/>
      <c r="G16612"/>
      <c r="H16612"/>
      <c r="I16612"/>
      <c r="J16612"/>
      <c r="K16612"/>
    </row>
    <row r="16613" spans="1:11" ht="15">
      <c r="A16613"/>
      <c r="B16613"/>
      <c r="C16613"/>
      <c r="D16613"/>
      <c r="E16613"/>
      <c r="F16613"/>
      <c r="G16613"/>
      <c r="H16613"/>
      <c r="I16613"/>
      <c r="J16613"/>
      <c r="K16613"/>
    </row>
    <row r="16614" spans="1:11" ht="15">
      <c r="A16614"/>
      <c r="B16614"/>
      <c r="C16614"/>
      <c r="D16614"/>
      <c r="E16614"/>
      <c r="F16614"/>
      <c r="G16614"/>
      <c r="H16614"/>
      <c r="I16614"/>
      <c r="J16614"/>
      <c r="K16614"/>
    </row>
    <row r="16615" spans="1:11" ht="15">
      <c r="A16615"/>
      <c r="B16615"/>
      <c r="C16615"/>
      <c r="D16615"/>
      <c r="E16615"/>
      <c r="F16615"/>
      <c r="G16615"/>
      <c r="H16615"/>
      <c r="I16615"/>
      <c r="J16615"/>
      <c r="K16615"/>
    </row>
    <row r="16616" spans="1:11" ht="15">
      <c r="A16616"/>
      <c r="B16616"/>
      <c r="C16616"/>
      <c r="D16616"/>
      <c r="E16616"/>
      <c r="F16616"/>
      <c r="G16616"/>
      <c r="H16616"/>
      <c r="I16616"/>
      <c r="J16616"/>
      <c r="K16616"/>
    </row>
    <row r="16617" spans="1:11" ht="15">
      <c r="A16617"/>
      <c r="B16617"/>
      <c r="C16617"/>
      <c r="D16617"/>
      <c r="E16617"/>
      <c r="F16617"/>
      <c r="G16617"/>
      <c r="H16617"/>
      <c r="I16617"/>
      <c r="J16617"/>
      <c r="K16617"/>
    </row>
    <row r="16618" spans="1:11" ht="15">
      <c r="A16618"/>
      <c r="B16618"/>
      <c r="C16618"/>
      <c r="D16618"/>
      <c r="E16618"/>
      <c r="F16618"/>
      <c r="G16618"/>
      <c r="H16618"/>
      <c r="I16618"/>
      <c r="J16618"/>
      <c r="K16618"/>
    </row>
    <row r="16619" spans="1:11" ht="15">
      <c r="A16619"/>
      <c r="B16619"/>
      <c r="C16619"/>
      <c r="D16619"/>
      <c r="E16619"/>
      <c r="F16619"/>
      <c r="G16619"/>
      <c r="H16619"/>
      <c r="I16619"/>
      <c r="J16619"/>
      <c r="K16619"/>
    </row>
    <row r="16620" spans="1:11" ht="15">
      <c r="A16620"/>
      <c r="B16620"/>
      <c r="C16620"/>
      <c r="D16620"/>
      <c r="E16620"/>
      <c r="F16620"/>
      <c r="G16620"/>
      <c r="H16620"/>
      <c r="I16620"/>
      <c r="J16620"/>
      <c r="K16620"/>
    </row>
    <row r="16621" spans="1:11" ht="15">
      <c r="A16621"/>
      <c r="B16621"/>
      <c r="C16621"/>
      <c r="D16621"/>
      <c r="E16621"/>
      <c r="F16621"/>
      <c r="G16621"/>
      <c r="H16621"/>
      <c r="I16621"/>
      <c r="J16621"/>
      <c r="K16621"/>
    </row>
    <row r="16622" spans="1:11" ht="15">
      <c r="A16622"/>
      <c r="B16622"/>
      <c r="C16622"/>
      <c r="D16622"/>
      <c r="E16622"/>
      <c r="F16622"/>
      <c r="G16622"/>
      <c r="H16622"/>
      <c r="I16622"/>
      <c r="J16622"/>
      <c r="K16622"/>
    </row>
    <row r="16623" spans="1:11" ht="15">
      <c r="A16623"/>
      <c r="B16623"/>
      <c r="C16623"/>
      <c r="D16623"/>
      <c r="E16623"/>
      <c r="F16623"/>
      <c r="G16623"/>
      <c r="H16623"/>
      <c r="I16623"/>
      <c r="J16623"/>
      <c r="K16623"/>
    </row>
    <row r="16624" spans="1:11" ht="15">
      <c r="A16624"/>
      <c r="B16624"/>
      <c r="C16624"/>
      <c r="D16624"/>
      <c r="E16624"/>
      <c r="F16624"/>
      <c r="G16624"/>
      <c r="H16624"/>
      <c r="I16624"/>
      <c r="J16624"/>
      <c r="K16624"/>
    </row>
    <row r="16625" spans="1:11" ht="15">
      <c r="A16625"/>
      <c r="B16625"/>
      <c r="C16625"/>
      <c r="D16625"/>
      <c r="E16625"/>
      <c r="F16625"/>
      <c r="G16625"/>
      <c r="H16625"/>
      <c r="I16625"/>
      <c r="J16625"/>
      <c r="K16625"/>
    </row>
    <row r="16626" spans="1:11" ht="15">
      <c r="A16626"/>
      <c r="B16626"/>
      <c r="C16626"/>
      <c r="D16626"/>
      <c r="E16626"/>
      <c r="F16626"/>
      <c r="G16626"/>
      <c r="H16626"/>
      <c r="I16626"/>
      <c r="J16626"/>
      <c r="K16626"/>
    </row>
    <row r="16627" spans="1:11" ht="15">
      <c r="A16627"/>
      <c r="B16627"/>
      <c r="C16627"/>
      <c r="D16627"/>
      <c r="E16627"/>
      <c r="F16627"/>
      <c r="G16627"/>
      <c r="H16627"/>
      <c r="I16627"/>
      <c r="J16627"/>
      <c r="K16627"/>
    </row>
    <row r="16628" spans="1:11" ht="15">
      <c r="A16628"/>
      <c r="B16628"/>
      <c r="C16628"/>
      <c r="D16628"/>
      <c r="E16628"/>
      <c r="F16628"/>
      <c r="G16628"/>
      <c r="H16628"/>
      <c r="I16628"/>
      <c r="J16628"/>
      <c r="K16628"/>
    </row>
    <row r="16629" spans="1:11" ht="15">
      <c r="A16629"/>
      <c r="B16629"/>
      <c r="C16629"/>
      <c r="D16629"/>
      <c r="E16629"/>
      <c r="F16629"/>
      <c r="G16629"/>
      <c r="H16629"/>
      <c r="I16629"/>
      <c r="J16629"/>
      <c r="K16629"/>
    </row>
    <row r="16630" spans="1:11" ht="15">
      <c r="A16630"/>
      <c r="B16630"/>
      <c r="C16630"/>
      <c r="D16630"/>
      <c r="E16630"/>
      <c r="F16630"/>
      <c r="G16630"/>
      <c r="H16630"/>
      <c r="I16630"/>
      <c r="J16630"/>
      <c r="K16630"/>
    </row>
    <row r="16631" spans="1:11" ht="15">
      <c r="A16631"/>
      <c r="B16631"/>
      <c r="C16631"/>
      <c r="D16631"/>
      <c r="E16631"/>
      <c r="F16631"/>
      <c r="G16631"/>
      <c r="H16631"/>
      <c r="I16631"/>
      <c r="J16631"/>
      <c r="K16631"/>
    </row>
    <row r="16632" spans="1:11" ht="15">
      <c r="A16632"/>
      <c r="B16632"/>
      <c r="C16632"/>
      <c r="D16632"/>
      <c r="E16632"/>
      <c r="F16632"/>
      <c r="G16632"/>
      <c r="H16632"/>
      <c r="I16632"/>
      <c r="J16632"/>
      <c r="K16632"/>
    </row>
    <row r="16633" spans="1:11" ht="15">
      <c r="A16633"/>
      <c r="B16633"/>
      <c r="C16633"/>
      <c r="D16633"/>
      <c r="E16633"/>
      <c r="F16633"/>
      <c r="G16633"/>
      <c r="H16633"/>
      <c r="I16633"/>
      <c r="J16633"/>
      <c r="K16633"/>
    </row>
    <row r="16634" spans="1:11" ht="15">
      <c r="A16634"/>
      <c r="B16634"/>
      <c r="C16634"/>
      <c r="D16634"/>
      <c r="E16634"/>
      <c r="F16634"/>
      <c r="G16634"/>
      <c r="H16634"/>
      <c r="I16634"/>
      <c r="J16634"/>
      <c r="K16634"/>
    </row>
    <row r="16635" spans="1:11" ht="15">
      <c r="A16635"/>
      <c r="B16635"/>
      <c r="C16635"/>
      <c r="D16635"/>
      <c r="E16635"/>
      <c r="F16635"/>
      <c r="G16635"/>
      <c r="H16635"/>
      <c r="I16635"/>
      <c r="J16635"/>
      <c r="K16635"/>
    </row>
    <row r="16636" spans="1:11" ht="15">
      <c r="A16636"/>
      <c r="B16636"/>
      <c r="C16636"/>
      <c r="D16636"/>
      <c r="E16636"/>
      <c r="F16636"/>
      <c r="G16636"/>
      <c r="H16636"/>
      <c r="I16636"/>
      <c r="J16636"/>
      <c r="K16636"/>
    </row>
    <row r="16637" spans="1:11" ht="15">
      <c r="A16637"/>
      <c r="B16637"/>
      <c r="C16637"/>
      <c r="D16637"/>
      <c r="E16637"/>
      <c r="F16637"/>
      <c r="G16637"/>
      <c r="H16637"/>
      <c r="I16637"/>
      <c r="J16637"/>
      <c r="K16637"/>
    </row>
    <row r="16638" spans="1:11" ht="15">
      <c r="A16638"/>
      <c r="B16638"/>
      <c r="C16638"/>
      <c r="D16638"/>
      <c r="E16638"/>
      <c r="F16638"/>
      <c r="G16638"/>
      <c r="H16638"/>
      <c r="I16638"/>
      <c r="J16638"/>
      <c r="K16638"/>
    </row>
    <row r="16639" spans="1:11" ht="15">
      <c r="A16639"/>
      <c r="B16639"/>
      <c r="C16639"/>
      <c r="D16639"/>
      <c r="E16639"/>
      <c r="F16639"/>
      <c r="G16639"/>
      <c r="H16639"/>
      <c r="I16639"/>
      <c r="J16639"/>
      <c r="K16639"/>
    </row>
    <row r="16640" spans="1:11" ht="15">
      <c r="A16640"/>
      <c r="B16640"/>
      <c r="C16640"/>
      <c r="D16640"/>
      <c r="E16640"/>
      <c r="F16640"/>
      <c r="G16640"/>
      <c r="H16640"/>
      <c r="I16640"/>
      <c r="J16640"/>
      <c r="K16640"/>
    </row>
    <row r="16641" spans="1:11" ht="15">
      <c r="A16641"/>
      <c r="B16641"/>
      <c r="C16641"/>
      <c r="D16641"/>
      <c r="E16641"/>
      <c r="F16641"/>
      <c r="G16641"/>
      <c r="H16641"/>
      <c r="I16641"/>
      <c r="J16641"/>
      <c r="K16641"/>
    </row>
    <row r="16642" spans="1:11" ht="15">
      <c r="A16642"/>
      <c r="B16642"/>
      <c r="C16642"/>
      <c r="D16642"/>
      <c r="E16642"/>
      <c r="F16642"/>
      <c r="G16642"/>
      <c r="H16642"/>
      <c r="I16642"/>
      <c r="J16642"/>
      <c r="K16642"/>
    </row>
    <row r="16643" spans="1:11" ht="15">
      <c r="A16643"/>
      <c r="B16643"/>
      <c r="C16643"/>
      <c r="D16643"/>
      <c r="E16643"/>
      <c r="F16643"/>
      <c r="G16643"/>
      <c r="H16643"/>
      <c r="I16643"/>
      <c r="J16643"/>
      <c r="K16643"/>
    </row>
    <row r="16644" spans="1:11" ht="15">
      <c r="A16644"/>
      <c r="B16644"/>
      <c r="C16644"/>
      <c r="D16644"/>
      <c r="E16644"/>
      <c r="F16644"/>
      <c r="G16644"/>
      <c r="H16644"/>
      <c r="I16644"/>
      <c r="J16644"/>
      <c r="K16644"/>
    </row>
    <row r="16645" spans="1:11" ht="15">
      <c r="A16645"/>
      <c r="B16645"/>
      <c r="C16645"/>
      <c r="D16645"/>
      <c r="E16645"/>
      <c r="F16645"/>
      <c r="G16645"/>
      <c r="H16645"/>
      <c r="I16645"/>
      <c r="J16645"/>
      <c r="K16645"/>
    </row>
    <row r="16646" spans="1:11" ht="15">
      <c r="A16646"/>
      <c r="B16646"/>
      <c r="C16646"/>
      <c r="D16646"/>
      <c r="E16646"/>
      <c r="F16646"/>
      <c r="G16646"/>
      <c r="H16646"/>
      <c r="I16646"/>
      <c r="J16646"/>
      <c r="K16646"/>
    </row>
    <row r="16647" spans="1:11" ht="15">
      <c r="A16647"/>
      <c r="B16647"/>
      <c r="C16647"/>
      <c r="D16647"/>
      <c r="E16647"/>
      <c r="F16647"/>
      <c r="G16647"/>
      <c r="H16647"/>
      <c r="I16647"/>
      <c r="J16647"/>
      <c r="K16647"/>
    </row>
    <row r="16648" spans="1:11" ht="15">
      <c r="A16648"/>
      <c r="B16648"/>
      <c r="C16648"/>
      <c r="D16648"/>
      <c r="E16648"/>
      <c r="F16648"/>
      <c r="G16648"/>
      <c r="H16648"/>
      <c r="I16648"/>
      <c r="J16648"/>
      <c r="K16648"/>
    </row>
    <row r="16649" spans="1:11" ht="15">
      <c r="A16649"/>
      <c r="B16649"/>
      <c r="C16649"/>
      <c r="D16649"/>
      <c r="E16649"/>
      <c r="F16649"/>
      <c r="G16649"/>
      <c r="H16649"/>
      <c r="I16649"/>
      <c r="J16649"/>
      <c r="K16649"/>
    </row>
    <row r="16650" spans="1:11" ht="15">
      <c r="A16650"/>
      <c r="B16650"/>
      <c r="C16650"/>
      <c r="D16650"/>
      <c r="E16650"/>
      <c r="F16650"/>
      <c r="G16650"/>
      <c r="H16650"/>
      <c r="I16650"/>
      <c r="J16650"/>
      <c r="K16650"/>
    </row>
    <row r="16651" spans="1:11" ht="15">
      <c r="A16651"/>
      <c r="B16651"/>
      <c r="C16651"/>
      <c r="D16651"/>
      <c r="E16651"/>
      <c r="F16651"/>
      <c r="G16651"/>
      <c r="H16651"/>
      <c r="I16651"/>
      <c r="J16651"/>
      <c r="K16651"/>
    </row>
    <row r="16652" spans="1:11" ht="15">
      <c r="A16652"/>
      <c r="B16652"/>
      <c r="C16652"/>
      <c r="D16652"/>
      <c r="E16652"/>
      <c r="F16652"/>
      <c r="G16652"/>
      <c r="H16652"/>
      <c r="I16652"/>
      <c r="J16652"/>
      <c r="K16652"/>
    </row>
    <row r="16653" spans="1:11" ht="15">
      <c r="A16653"/>
      <c r="B16653"/>
      <c r="C16653"/>
      <c r="D16653"/>
      <c r="E16653"/>
      <c r="F16653"/>
      <c r="G16653"/>
      <c r="H16653"/>
      <c r="I16653"/>
      <c r="J16653"/>
      <c r="K16653"/>
    </row>
    <row r="16654" spans="1:11" ht="15">
      <c r="A16654"/>
      <c r="B16654"/>
      <c r="C16654"/>
      <c r="D16654"/>
      <c r="E16654"/>
      <c r="F16654"/>
      <c r="G16654"/>
      <c r="H16654"/>
      <c r="I16654"/>
      <c r="J16654"/>
      <c r="K16654"/>
    </row>
    <row r="16655" spans="1:11" ht="15">
      <c r="A16655"/>
      <c r="B16655"/>
      <c r="C16655"/>
      <c r="D16655"/>
      <c r="E16655"/>
      <c r="F16655"/>
      <c r="G16655"/>
      <c r="H16655"/>
      <c r="I16655"/>
      <c r="J16655"/>
      <c r="K16655"/>
    </row>
    <row r="16656" spans="1:11" ht="15">
      <c r="A16656"/>
      <c r="B16656"/>
      <c r="C16656"/>
      <c r="D16656"/>
      <c r="E16656"/>
      <c r="F16656"/>
      <c r="G16656"/>
      <c r="H16656"/>
      <c r="I16656"/>
      <c r="J16656"/>
      <c r="K16656"/>
    </row>
    <row r="16657" spans="1:11" ht="15">
      <c r="A16657"/>
      <c r="B16657"/>
      <c r="C16657"/>
      <c r="D16657"/>
      <c r="E16657"/>
      <c r="F16657"/>
      <c r="G16657"/>
      <c r="H16657"/>
      <c r="I16657"/>
      <c r="J16657"/>
      <c r="K16657"/>
    </row>
    <row r="16658" spans="1:11" ht="15">
      <c r="A16658"/>
      <c r="B16658"/>
      <c r="C16658"/>
      <c r="D16658"/>
      <c r="E16658"/>
      <c r="F16658"/>
      <c r="G16658"/>
      <c r="H16658"/>
      <c r="I16658"/>
      <c r="J16658"/>
      <c r="K16658"/>
    </row>
    <row r="16659" spans="1:11" ht="15">
      <c r="A16659"/>
      <c r="B16659"/>
      <c r="C16659"/>
      <c r="D16659"/>
      <c r="E16659"/>
      <c r="F16659"/>
      <c r="G16659"/>
      <c r="H16659"/>
      <c r="I16659"/>
      <c r="J16659"/>
      <c r="K16659"/>
    </row>
    <row r="16660" spans="1:11" ht="15">
      <c r="A16660"/>
      <c r="B16660"/>
      <c r="C16660"/>
      <c r="D16660"/>
      <c r="E16660"/>
      <c r="F16660"/>
      <c r="G16660"/>
      <c r="H16660"/>
      <c r="I16660"/>
      <c r="J16660"/>
      <c r="K16660"/>
    </row>
    <row r="16661" spans="1:11" ht="15">
      <c r="A16661"/>
      <c r="B16661"/>
      <c r="C16661"/>
      <c r="D16661"/>
      <c r="E16661"/>
      <c r="F16661"/>
      <c r="G16661"/>
      <c r="H16661"/>
      <c r="I16661"/>
      <c r="J16661"/>
      <c r="K16661"/>
    </row>
    <row r="16662" spans="1:11" ht="15">
      <c r="A16662"/>
      <c r="B16662"/>
      <c r="C16662"/>
      <c r="D16662"/>
      <c r="E16662"/>
      <c r="F16662"/>
      <c r="G16662"/>
      <c r="H16662"/>
      <c r="I16662"/>
      <c r="J16662"/>
      <c r="K16662"/>
    </row>
    <row r="16663" spans="1:11" ht="15">
      <c r="A16663"/>
      <c r="B16663"/>
      <c r="C16663"/>
      <c r="D16663"/>
      <c r="E16663"/>
      <c r="F16663"/>
      <c r="G16663"/>
      <c r="H16663"/>
      <c r="I16663"/>
      <c r="J16663"/>
      <c r="K16663"/>
    </row>
    <row r="16664" spans="1:11" ht="15">
      <c r="A16664"/>
      <c r="B16664"/>
      <c r="C16664"/>
      <c r="D16664"/>
      <c r="E16664"/>
      <c r="F16664"/>
      <c r="G16664"/>
      <c r="H16664"/>
      <c r="I16664"/>
      <c r="J16664"/>
      <c r="K16664"/>
    </row>
    <row r="16665" spans="1:11" ht="15">
      <c r="A16665"/>
      <c r="B16665"/>
      <c r="C16665"/>
      <c r="D16665"/>
      <c r="E16665"/>
      <c r="F16665"/>
      <c r="G16665"/>
      <c r="H16665"/>
      <c r="I16665"/>
      <c r="J16665"/>
      <c r="K16665"/>
    </row>
    <row r="16666" spans="1:11" ht="15">
      <c r="A16666"/>
      <c r="B16666"/>
      <c r="C16666"/>
      <c r="D16666"/>
      <c r="E16666"/>
      <c r="F16666"/>
      <c r="G16666"/>
      <c r="H16666"/>
      <c r="I16666"/>
      <c r="J16666"/>
      <c r="K16666"/>
    </row>
    <row r="16667" spans="1:11" ht="15">
      <c r="A16667"/>
      <c r="B16667"/>
      <c r="C16667"/>
      <c r="D16667"/>
      <c r="E16667"/>
      <c r="F16667"/>
      <c r="G16667"/>
      <c r="H16667"/>
      <c r="I16667"/>
      <c r="J16667"/>
      <c r="K16667"/>
    </row>
    <row r="16668" spans="1:11" ht="15">
      <c r="A16668"/>
      <c r="B16668"/>
      <c r="C16668"/>
      <c r="D16668"/>
      <c r="E16668"/>
      <c r="F16668"/>
      <c r="G16668"/>
      <c r="H16668"/>
      <c r="I16668"/>
      <c r="J16668"/>
      <c r="K16668"/>
    </row>
    <row r="16669" spans="1:11" ht="15">
      <c r="A16669"/>
      <c r="B16669"/>
      <c r="C16669"/>
      <c r="D16669"/>
      <c r="E16669"/>
      <c r="F16669"/>
      <c r="G16669"/>
      <c r="H16669"/>
      <c r="I16669"/>
      <c r="J16669"/>
      <c r="K16669"/>
    </row>
    <row r="16670" spans="1:11" ht="15">
      <c r="A16670"/>
      <c r="B16670"/>
      <c r="C16670"/>
      <c r="D16670"/>
      <c r="E16670"/>
      <c r="F16670"/>
      <c r="G16670"/>
      <c r="H16670"/>
      <c r="I16670"/>
      <c r="J16670"/>
      <c r="K16670"/>
    </row>
    <row r="16671" spans="1:11" ht="15">
      <c r="A16671"/>
      <c r="B16671"/>
      <c r="C16671"/>
      <c r="D16671"/>
      <c r="E16671"/>
      <c r="F16671"/>
      <c r="G16671"/>
      <c r="H16671"/>
      <c r="I16671"/>
      <c r="J16671"/>
      <c r="K16671"/>
    </row>
    <row r="16672" spans="1:11" ht="15">
      <c r="A16672"/>
      <c r="B16672"/>
      <c r="C16672"/>
      <c r="D16672"/>
      <c r="E16672"/>
      <c r="F16672"/>
      <c r="G16672"/>
      <c r="H16672"/>
      <c r="I16672"/>
      <c r="J16672"/>
      <c r="K16672"/>
    </row>
    <row r="16673" spans="1:11" ht="15">
      <c r="A16673"/>
      <c r="B16673"/>
      <c r="C16673"/>
      <c r="D16673"/>
      <c r="E16673"/>
      <c r="F16673"/>
      <c r="G16673"/>
      <c r="H16673"/>
      <c r="I16673"/>
      <c r="J16673"/>
      <c r="K16673"/>
    </row>
    <row r="16674" spans="1:11" ht="15">
      <c r="A16674"/>
      <c r="B16674"/>
      <c r="C16674"/>
      <c r="D16674"/>
      <c r="E16674"/>
      <c r="F16674"/>
      <c r="G16674"/>
      <c r="H16674"/>
      <c r="I16674"/>
      <c r="J16674"/>
      <c r="K16674"/>
    </row>
    <row r="16675" spans="1:11" ht="15">
      <c r="A16675"/>
      <c r="B16675"/>
      <c r="C16675"/>
      <c r="D16675"/>
      <c r="E16675"/>
      <c r="F16675"/>
      <c r="G16675"/>
      <c r="H16675"/>
      <c r="I16675"/>
      <c r="J16675"/>
      <c r="K16675"/>
    </row>
    <row r="16676" spans="1:11" ht="15">
      <c r="A16676"/>
      <c r="B16676"/>
      <c r="C16676"/>
      <c r="D16676"/>
      <c r="E16676"/>
      <c r="F16676"/>
      <c r="G16676"/>
      <c r="H16676"/>
      <c r="I16676"/>
      <c r="J16676"/>
      <c r="K16676"/>
    </row>
    <row r="16677" spans="1:11" ht="15">
      <c r="A16677"/>
      <c r="B16677"/>
      <c r="C16677"/>
      <c r="D16677"/>
      <c r="E16677"/>
      <c r="F16677"/>
      <c r="G16677"/>
      <c r="H16677"/>
      <c r="I16677"/>
      <c r="J16677"/>
      <c r="K16677"/>
    </row>
    <row r="16678" spans="1:11" ht="15">
      <c r="A16678"/>
      <c r="B16678"/>
      <c r="C16678"/>
      <c r="D16678"/>
      <c r="E16678"/>
      <c r="F16678"/>
      <c r="G16678"/>
      <c r="H16678"/>
      <c r="I16678"/>
      <c r="J16678"/>
      <c r="K16678"/>
    </row>
    <row r="16679" spans="1:11" ht="15">
      <c r="A16679"/>
      <c r="B16679"/>
      <c r="C16679"/>
      <c r="D16679"/>
      <c r="E16679"/>
      <c r="F16679"/>
      <c r="G16679"/>
      <c r="H16679"/>
      <c r="I16679"/>
      <c r="J16679"/>
      <c r="K16679"/>
    </row>
    <row r="16680" spans="1:11" ht="15">
      <c r="A16680"/>
      <c r="B16680"/>
      <c r="C16680"/>
      <c r="D16680"/>
      <c r="E16680"/>
      <c r="F16680"/>
      <c r="G16680"/>
      <c r="H16680"/>
      <c r="I16680"/>
      <c r="J16680"/>
      <c r="K16680"/>
    </row>
    <row r="16681" spans="1:11" ht="15">
      <c r="A16681"/>
      <c r="B16681"/>
      <c r="C16681"/>
      <c r="D16681"/>
      <c r="E16681"/>
      <c r="F16681"/>
      <c r="G16681"/>
      <c r="H16681"/>
      <c r="I16681"/>
      <c r="J16681"/>
      <c r="K16681"/>
    </row>
    <row r="16682" spans="1:11" ht="15">
      <c r="A16682"/>
      <c r="B16682"/>
      <c r="C16682"/>
      <c r="D16682"/>
      <c r="E16682"/>
      <c r="F16682"/>
      <c r="G16682"/>
      <c r="H16682"/>
      <c r="I16682"/>
      <c r="J16682"/>
      <c r="K16682"/>
    </row>
    <row r="16683" spans="1:11" ht="15">
      <c r="A16683"/>
      <c r="B16683"/>
      <c r="C16683"/>
      <c r="D16683"/>
      <c r="E16683"/>
      <c r="F16683"/>
      <c r="G16683"/>
      <c r="H16683"/>
      <c r="I16683"/>
      <c r="J16683"/>
      <c r="K16683"/>
    </row>
    <row r="16684" spans="1:11" ht="15">
      <c r="A16684"/>
      <c r="B16684"/>
      <c r="C16684"/>
      <c r="D16684"/>
      <c r="E16684"/>
      <c r="F16684"/>
      <c r="G16684"/>
      <c r="H16684"/>
      <c r="I16684"/>
      <c r="J16684"/>
      <c r="K16684"/>
    </row>
    <row r="16685" spans="1:11" ht="15">
      <c r="A16685"/>
      <c r="B16685"/>
      <c r="C16685"/>
      <c r="D16685"/>
      <c r="E16685"/>
      <c r="F16685"/>
      <c r="G16685"/>
      <c r="H16685"/>
      <c r="I16685"/>
      <c r="J16685"/>
      <c r="K16685"/>
    </row>
    <row r="16686" spans="1:11" ht="15">
      <c r="A16686"/>
      <c r="B16686"/>
      <c r="C16686"/>
      <c r="D16686"/>
      <c r="E16686"/>
      <c r="F16686"/>
      <c r="G16686"/>
      <c r="H16686"/>
      <c r="I16686"/>
      <c r="J16686"/>
      <c r="K16686"/>
    </row>
    <row r="16687" spans="1:11" ht="15">
      <c r="A16687"/>
      <c r="B16687"/>
      <c r="C16687"/>
      <c r="D16687"/>
      <c r="E16687"/>
      <c r="F16687"/>
      <c r="G16687"/>
      <c r="H16687"/>
      <c r="I16687"/>
      <c r="J16687"/>
      <c r="K16687"/>
    </row>
    <row r="16688" spans="1:11" ht="15">
      <c r="A16688"/>
      <c r="B16688"/>
      <c r="C16688"/>
      <c r="D16688"/>
      <c r="E16688"/>
      <c r="F16688"/>
      <c r="G16688"/>
      <c r="H16688"/>
      <c r="I16688"/>
      <c r="J16688"/>
      <c r="K16688"/>
    </row>
    <row r="16689" spans="1:11" ht="15">
      <c r="A16689"/>
      <c r="B16689"/>
      <c r="C16689"/>
      <c r="D16689"/>
      <c r="E16689"/>
      <c r="F16689"/>
      <c r="G16689"/>
      <c r="H16689"/>
      <c r="I16689"/>
      <c r="J16689"/>
      <c r="K16689"/>
    </row>
    <row r="16690" spans="1:11" ht="15">
      <c r="A16690"/>
      <c r="B16690"/>
      <c r="C16690"/>
      <c r="D16690"/>
      <c r="E16690"/>
      <c r="F16690"/>
      <c r="G16690"/>
      <c r="H16690"/>
      <c r="I16690"/>
      <c r="J16690"/>
      <c r="K16690"/>
    </row>
    <row r="16691" spans="1:11" ht="15">
      <c r="A16691"/>
      <c r="B16691"/>
      <c r="C16691"/>
      <c r="D16691"/>
      <c r="E16691"/>
      <c r="F16691"/>
      <c r="G16691"/>
      <c r="H16691"/>
      <c r="I16691"/>
      <c r="J16691"/>
      <c r="K16691"/>
    </row>
    <row r="16692" spans="1:11" ht="15">
      <c r="A16692"/>
      <c r="B16692"/>
      <c r="C16692"/>
      <c r="D16692"/>
      <c r="E16692"/>
      <c r="F16692"/>
      <c r="G16692"/>
      <c r="H16692"/>
      <c r="I16692"/>
      <c r="J16692"/>
      <c r="K16692"/>
    </row>
    <row r="16693" spans="1:11" ht="15">
      <c r="A16693"/>
      <c r="B16693"/>
      <c r="C16693"/>
      <c r="D16693"/>
      <c r="E16693"/>
      <c r="F16693"/>
      <c r="G16693"/>
      <c r="H16693"/>
      <c r="I16693"/>
      <c r="J16693"/>
      <c r="K16693"/>
    </row>
    <row r="16694" spans="1:11" ht="15">
      <c r="A16694"/>
      <c r="B16694"/>
      <c r="C16694"/>
      <c r="D16694"/>
      <c r="E16694"/>
      <c r="F16694"/>
      <c r="G16694"/>
      <c r="H16694"/>
      <c r="I16694"/>
      <c r="J16694"/>
      <c r="K16694"/>
    </row>
    <row r="16695" spans="1:11" ht="15">
      <c r="A16695"/>
      <c r="B16695"/>
      <c r="C16695"/>
      <c r="D16695"/>
      <c r="E16695"/>
      <c r="F16695"/>
      <c r="G16695"/>
      <c r="H16695"/>
      <c r="I16695"/>
      <c r="J16695"/>
      <c r="K16695"/>
    </row>
    <row r="16696" spans="1:11" ht="15">
      <c r="A16696"/>
      <c r="B16696"/>
      <c r="C16696"/>
      <c r="D16696"/>
      <c r="E16696"/>
      <c r="F16696"/>
      <c r="G16696"/>
      <c r="H16696"/>
      <c r="I16696"/>
      <c r="J16696"/>
      <c r="K16696"/>
    </row>
    <row r="16697" spans="1:11" ht="15">
      <c r="A16697"/>
      <c r="B16697"/>
      <c r="C16697"/>
      <c r="D16697"/>
      <c r="E16697"/>
      <c r="F16697"/>
      <c r="G16697"/>
      <c r="H16697"/>
      <c r="I16697"/>
      <c r="J16697"/>
      <c r="K16697"/>
    </row>
    <row r="16698" spans="1:11" ht="15">
      <c r="A16698"/>
      <c r="B16698"/>
      <c r="C16698"/>
      <c r="D16698"/>
      <c r="E16698"/>
      <c r="F16698"/>
      <c r="G16698"/>
      <c r="H16698"/>
      <c r="I16698"/>
      <c r="J16698"/>
      <c r="K16698"/>
    </row>
    <row r="16699" spans="1:11" ht="15">
      <c r="A16699"/>
      <c r="B16699"/>
      <c r="C16699"/>
      <c r="D16699"/>
      <c r="E16699"/>
      <c r="F16699"/>
      <c r="G16699"/>
      <c r="H16699"/>
      <c r="I16699"/>
      <c r="J16699"/>
      <c r="K16699"/>
    </row>
    <row r="16700" spans="1:11" ht="15">
      <c r="A16700"/>
      <c r="B16700"/>
      <c r="C16700"/>
      <c r="D16700"/>
      <c r="E16700"/>
      <c r="F16700"/>
      <c r="G16700"/>
      <c r="H16700"/>
      <c r="I16700"/>
      <c r="J16700"/>
      <c r="K16700"/>
    </row>
    <row r="16701" spans="1:11" ht="15">
      <c r="A16701"/>
      <c r="B16701"/>
      <c r="C16701"/>
      <c r="D16701"/>
      <c r="E16701"/>
      <c r="F16701"/>
      <c r="G16701"/>
      <c r="H16701"/>
      <c r="I16701"/>
      <c r="J16701"/>
      <c r="K16701"/>
    </row>
    <row r="16702" spans="1:11" ht="15">
      <c r="A16702"/>
      <c r="B16702"/>
      <c r="C16702"/>
      <c r="D16702"/>
      <c r="E16702"/>
      <c r="F16702"/>
      <c r="G16702"/>
      <c r="H16702"/>
      <c r="I16702"/>
      <c r="J16702"/>
      <c r="K16702"/>
    </row>
    <row r="16703" spans="1:11" ht="15">
      <c r="A16703"/>
      <c r="B16703"/>
      <c r="C16703"/>
      <c r="D16703"/>
      <c r="E16703"/>
      <c r="F16703"/>
      <c r="G16703"/>
      <c r="H16703"/>
      <c r="I16703"/>
      <c r="J16703"/>
      <c r="K16703"/>
    </row>
    <row r="16704" spans="1:11" ht="15">
      <c r="A16704"/>
      <c r="B16704"/>
      <c r="C16704"/>
      <c r="D16704"/>
      <c r="E16704"/>
      <c r="F16704"/>
      <c r="G16704"/>
      <c r="H16704"/>
      <c r="I16704"/>
      <c r="J16704"/>
      <c r="K16704"/>
    </row>
    <row r="16705" spans="1:11" ht="15">
      <c r="A16705"/>
      <c r="B16705"/>
      <c r="C16705"/>
      <c r="D16705"/>
      <c r="E16705"/>
      <c r="F16705"/>
      <c r="G16705"/>
      <c r="H16705"/>
      <c r="I16705"/>
      <c r="J16705"/>
      <c r="K16705"/>
    </row>
    <row r="16706" spans="1:11" ht="15">
      <c r="A16706"/>
      <c r="B16706"/>
      <c r="C16706"/>
      <c r="D16706"/>
      <c r="E16706"/>
      <c r="F16706"/>
      <c r="G16706"/>
      <c r="H16706"/>
      <c r="I16706"/>
      <c r="J16706"/>
      <c r="K16706"/>
    </row>
    <row r="16707" spans="1:11" ht="15">
      <c r="A16707"/>
      <c r="B16707"/>
      <c r="C16707"/>
      <c r="D16707"/>
      <c r="E16707"/>
      <c r="F16707"/>
      <c r="G16707"/>
      <c r="H16707"/>
      <c r="I16707"/>
      <c r="J16707"/>
      <c r="K16707"/>
    </row>
    <row r="16708" spans="1:11" ht="15">
      <c r="A16708"/>
      <c r="B16708"/>
      <c r="C16708"/>
      <c r="D16708"/>
      <c r="E16708"/>
      <c r="F16708"/>
      <c r="G16708"/>
      <c r="H16708"/>
      <c r="I16708"/>
      <c r="J16708"/>
      <c r="K16708"/>
    </row>
    <row r="16709" spans="1:11" ht="15">
      <c r="A16709"/>
      <c r="B16709"/>
      <c r="C16709"/>
      <c r="D16709"/>
      <c r="E16709"/>
      <c r="F16709"/>
      <c r="G16709"/>
      <c r="H16709"/>
      <c r="I16709"/>
      <c r="J16709"/>
      <c r="K16709"/>
    </row>
    <row r="16710" spans="1:11" ht="15">
      <c r="A16710"/>
      <c r="B16710"/>
      <c r="C16710"/>
      <c r="D16710"/>
      <c r="E16710"/>
      <c r="F16710"/>
      <c r="G16710"/>
      <c r="H16710"/>
      <c r="I16710"/>
      <c r="J16710"/>
      <c r="K16710"/>
    </row>
    <row r="16711" spans="1:11" ht="15">
      <c r="A16711"/>
      <c r="B16711"/>
      <c r="C16711"/>
      <c r="D16711"/>
      <c r="E16711"/>
      <c r="F16711"/>
      <c r="G16711"/>
      <c r="H16711"/>
      <c r="I16711"/>
      <c r="J16711"/>
      <c r="K16711"/>
    </row>
    <row r="16712" spans="1:11" ht="15">
      <c r="A16712"/>
      <c r="B16712"/>
      <c r="C16712"/>
      <c r="D16712"/>
      <c r="E16712"/>
      <c r="F16712"/>
      <c r="G16712"/>
      <c r="H16712"/>
      <c r="I16712"/>
      <c r="J16712"/>
      <c r="K16712"/>
    </row>
    <row r="16713" spans="1:11" ht="15">
      <c r="A16713"/>
      <c r="B16713"/>
      <c r="C16713"/>
      <c r="D16713"/>
      <c r="E16713"/>
      <c r="F16713"/>
      <c r="G16713"/>
      <c r="H16713"/>
      <c r="I16713"/>
      <c r="J16713"/>
      <c r="K16713"/>
    </row>
    <row r="16714" spans="1:11" ht="15">
      <c r="A16714"/>
      <c r="B16714"/>
      <c r="C16714"/>
      <c r="D16714"/>
      <c r="E16714"/>
      <c r="F16714"/>
      <c r="G16714"/>
      <c r="H16714"/>
      <c r="I16714"/>
      <c r="J16714"/>
      <c r="K16714"/>
    </row>
    <row r="16715" spans="1:11" ht="15">
      <c r="A16715"/>
      <c r="B16715"/>
      <c r="C16715"/>
      <c r="D16715"/>
      <c r="E16715"/>
      <c r="F16715"/>
      <c r="G16715"/>
      <c r="H16715"/>
      <c r="I16715"/>
      <c r="J16715"/>
      <c r="K16715"/>
    </row>
    <row r="16716" spans="1:11" ht="15">
      <c r="A16716"/>
      <c r="B16716"/>
      <c r="C16716"/>
      <c r="D16716"/>
      <c r="E16716"/>
      <c r="F16716"/>
      <c r="G16716"/>
      <c r="H16716"/>
      <c r="I16716"/>
      <c r="J16716"/>
      <c r="K16716"/>
    </row>
    <row r="16717" spans="1:11" ht="15">
      <c r="A16717"/>
      <c r="B16717"/>
      <c r="C16717"/>
      <c r="D16717"/>
      <c r="E16717"/>
      <c r="F16717"/>
      <c r="G16717"/>
      <c r="H16717"/>
      <c r="I16717"/>
      <c r="J16717"/>
      <c r="K16717"/>
    </row>
    <row r="16718" spans="1:11" ht="15">
      <c r="A16718"/>
      <c r="B16718"/>
      <c r="C16718"/>
      <c r="D16718"/>
      <c r="E16718"/>
      <c r="F16718"/>
      <c r="G16718"/>
      <c r="H16718"/>
      <c r="I16718"/>
      <c r="J16718"/>
      <c r="K16718"/>
    </row>
    <row r="16719" spans="1:11" ht="15">
      <c r="A16719"/>
      <c r="B16719"/>
      <c r="C16719"/>
      <c r="D16719"/>
      <c r="E16719"/>
      <c r="F16719"/>
      <c r="G16719"/>
      <c r="H16719"/>
      <c r="I16719"/>
      <c r="J16719"/>
      <c r="K16719"/>
    </row>
    <row r="16720" spans="1:11" ht="15">
      <c r="A16720"/>
      <c r="B16720"/>
      <c r="C16720"/>
      <c r="D16720"/>
      <c r="E16720"/>
      <c r="F16720"/>
      <c r="G16720"/>
      <c r="H16720"/>
      <c r="I16720"/>
      <c r="J16720"/>
      <c r="K16720"/>
    </row>
    <row r="16721" spans="1:11" ht="15">
      <c r="A16721"/>
      <c r="B16721"/>
      <c r="C16721"/>
      <c r="D16721"/>
      <c r="E16721"/>
      <c r="F16721"/>
      <c r="G16721"/>
      <c r="H16721"/>
      <c r="I16721"/>
      <c r="J16721"/>
      <c r="K16721"/>
    </row>
    <row r="16722" spans="1:11" ht="15">
      <c r="A16722"/>
      <c r="B16722"/>
      <c r="C16722"/>
      <c r="D16722"/>
      <c r="E16722"/>
      <c r="F16722"/>
      <c r="G16722"/>
      <c r="H16722"/>
      <c r="I16722"/>
      <c r="J16722"/>
      <c r="K16722"/>
    </row>
    <row r="16723" spans="1:11" ht="15">
      <c r="A16723"/>
      <c r="B16723"/>
      <c r="C16723"/>
      <c r="D16723"/>
      <c r="E16723"/>
      <c r="F16723"/>
      <c r="G16723"/>
      <c r="H16723"/>
      <c r="I16723"/>
      <c r="J16723"/>
      <c r="K16723"/>
    </row>
    <row r="16724" spans="1:11" ht="15">
      <c r="A16724"/>
      <c r="B16724"/>
      <c r="C16724"/>
      <c r="D16724"/>
      <c r="E16724"/>
      <c r="F16724"/>
      <c r="G16724"/>
      <c r="H16724"/>
      <c r="I16724"/>
      <c r="J16724"/>
      <c r="K16724"/>
    </row>
    <row r="16725" spans="1:11" ht="15">
      <c r="A16725"/>
      <c r="B16725"/>
      <c r="C16725"/>
      <c r="D16725"/>
      <c r="E16725"/>
      <c r="F16725"/>
      <c r="G16725"/>
      <c r="H16725"/>
      <c r="I16725"/>
      <c r="J16725"/>
      <c r="K16725"/>
    </row>
    <row r="16726" spans="1:11" ht="15">
      <c r="A16726"/>
      <c r="B16726"/>
      <c r="C16726"/>
      <c r="D16726"/>
      <c r="E16726"/>
      <c r="F16726"/>
      <c r="G16726"/>
      <c r="H16726"/>
      <c r="I16726"/>
      <c r="J16726"/>
      <c r="K16726"/>
    </row>
    <row r="16727" spans="1:11" ht="15">
      <c r="A16727"/>
      <c r="B16727"/>
      <c r="C16727"/>
      <c r="D16727"/>
      <c r="E16727"/>
      <c r="F16727"/>
      <c r="G16727"/>
      <c r="H16727"/>
      <c r="I16727"/>
      <c r="J16727"/>
      <c r="K16727"/>
    </row>
    <row r="16728" spans="1:11" ht="15">
      <c r="A16728"/>
      <c r="B16728"/>
      <c r="C16728"/>
      <c r="D16728"/>
      <c r="E16728"/>
      <c r="F16728"/>
      <c r="G16728"/>
      <c r="H16728"/>
      <c r="I16728"/>
      <c r="J16728"/>
      <c r="K16728"/>
    </row>
    <row r="16729" spans="1:11" ht="15">
      <c r="A16729"/>
      <c r="B16729"/>
      <c r="C16729"/>
      <c r="D16729"/>
      <c r="E16729"/>
      <c r="F16729"/>
      <c r="G16729"/>
      <c r="H16729"/>
      <c r="I16729"/>
      <c r="J16729"/>
      <c r="K16729"/>
    </row>
    <row r="16730" spans="1:11" ht="15">
      <c r="A16730"/>
      <c r="B16730"/>
      <c r="C16730"/>
      <c r="D16730"/>
      <c r="E16730"/>
      <c r="F16730"/>
      <c r="G16730"/>
      <c r="H16730"/>
      <c r="I16730"/>
      <c r="J16730"/>
      <c r="K16730"/>
    </row>
    <row r="16731" spans="1:11" ht="15">
      <c r="A16731"/>
      <c r="B16731"/>
      <c r="C16731"/>
      <c r="D16731"/>
      <c r="E16731"/>
      <c r="F16731"/>
      <c r="G16731"/>
      <c r="H16731"/>
      <c r="I16731"/>
      <c r="J16731"/>
      <c r="K16731"/>
    </row>
    <row r="16732" spans="1:11" ht="15">
      <c r="A16732"/>
      <c r="B16732"/>
      <c r="C16732"/>
      <c r="D16732"/>
      <c r="E16732"/>
      <c r="F16732"/>
      <c r="G16732"/>
      <c r="H16732"/>
      <c r="I16732"/>
      <c r="J16732"/>
      <c r="K16732"/>
    </row>
    <row r="16733" spans="1:11" ht="15">
      <c r="A16733"/>
      <c r="B16733"/>
      <c r="C16733"/>
      <c r="D16733"/>
      <c r="E16733"/>
      <c r="F16733"/>
      <c r="G16733"/>
      <c r="H16733"/>
      <c r="I16733"/>
      <c r="J16733"/>
      <c r="K16733"/>
    </row>
    <row r="16734" spans="1:11" ht="15">
      <c r="A16734"/>
      <c r="B16734"/>
      <c r="C16734"/>
      <c r="D16734"/>
      <c r="E16734"/>
      <c r="F16734"/>
      <c r="G16734"/>
      <c r="H16734"/>
      <c r="I16734"/>
      <c r="J16734"/>
      <c r="K16734"/>
    </row>
    <row r="16735" spans="1:11" ht="15">
      <c r="A16735"/>
      <c r="B16735"/>
      <c r="C16735"/>
      <c r="D16735"/>
      <c r="E16735"/>
      <c r="F16735"/>
      <c r="G16735"/>
      <c r="H16735"/>
      <c r="I16735"/>
      <c r="J16735"/>
      <c r="K16735"/>
    </row>
    <row r="16736" spans="1:11" ht="15">
      <c r="A16736"/>
      <c r="B16736"/>
      <c r="C16736"/>
      <c r="D16736"/>
      <c r="E16736"/>
      <c r="F16736"/>
      <c r="G16736"/>
      <c r="H16736"/>
      <c r="I16736"/>
      <c r="J16736"/>
      <c r="K16736"/>
    </row>
    <row r="16737" spans="1:11" ht="15">
      <c r="A16737"/>
      <c r="B16737"/>
      <c r="C16737"/>
      <c r="D16737"/>
      <c r="E16737"/>
      <c r="F16737"/>
      <c r="G16737"/>
      <c r="H16737"/>
      <c r="I16737"/>
      <c r="J16737"/>
      <c r="K16737"/>
    </row>
    <row r="16738" spans="1:11" ht="15">
      <c r="A16738"/>
      <c r="B16738"/>
      <c r="C16738"/>
      <c r="D16738"/>
      <c r="E16738"/>
      <c r="F16738"/>
      <c r="G16738"/>
      <c r="H16738"/>
      <c r="I16738"/>
      <c r="J16738"/>
      <c r="K16738"/>
    </row>
    <row r="16739" spans="1:11" ht="15">
      <c r="A16739"/>
      <c r="B16739"/>
      <c r="C16739"/>
      <c r="D16739"/>
      <c r="E16739"/>
      <c r="F16739"/>
      <c r="G16739"/>
      <c r="H16739"/>
      <c r="I16739"/>
      <c r="J16739"/>
      <c r="K16739"/>
    </row>
    <row r="16740" spans="1:11" ht="15">
      <c r="A16740"/>
      <c r="B16740"/>
      <c r="C16740"/>
      <c r="D16740"/>
      <c r="E16740"/>
      <c r="F16740"/>
      <c r="G16740"/>
      <c r="H16740"/>
      <c r="I16740"/>
      <c r="J16740"/>
      <c r="K16740"/>
    </row>
    <row r="16741" spans="1:11" ht="15">
      <c r="A16741"/>
      <c r="B16741"/>
      <c r="C16741"/>
      <c r="D16741"/>
      <c r="E16741"/>
      <c r="F16741"/>
      <c r="G16741"/>
      <c r="H16741"/>
      <c r="I16741"/>
      <c r="J16741"/>
      <c r="K16741"/>
    </row>
    <row r="16742" spans="1:11" ht="15">
      <c r="A16742"/>
      <c r="B16742"/>
      <c r="C16742"/>
      <c r="D16742"/>
      <c r="E16742"/>
      <c r="F16742"/>
      <c r="G16742"/>
      <c r="H16742"/>
      <c r="I16742"/>
      <c r="J16742"/>
      <c r="K16742"/>
    </row>
    <row r="16743" spans="1:11" ht="15">
      <c r="A16743"/>
      <c r="B16743"/>
      <c r="C16743"/>
      <c r="D16743"/>
      <c r="E16743"/>
      <c r="F16743"/>
      <c r="G16743"/>
      <c r="H16743"/>
      <c r="I16743"/>
      <c r="J16743"/>
      <c r="K16743"/>
    </row>
    <row r="16744" spans="1:11" ht="15">
      <c r="A16744"/>
      <c r="B16744"/>
      <c r="C16744"/>
      <c r="D16744"/>
      <c r="E16744"/>
      <c r="F16744"/>
      <c r="G16744"/>
      <c r="H16744"/>
      <c r="I16744"/>
      <c r="J16744"/>
      <c r="K16744"/>
    </row>
    <row r="16745" spans="1:11" ht="15">
      <c r="A16745"/>
      <c r="B16745"/>
      <c r="C16745"/>
      <c r="D16745"/>
      <c r="E16745"/>
      <c r="F16745"/>
      <c r="G16745"/>
      <c r="H16745"/>
      <c r="I16745"/>
      <c r="J16745"/>
      <c r="K16745"/>
    </row>
    <row r="16746" spans="1:11" ht="15">
      <c r="A16746"/>
      <c r="B16746"/>
      <c r="C16746"/>
      <c r="D16746"/>
      <c r="E16746"/>
      <c r="F16746"/>
      <c r="G16746"/>
      <c r="H16746"/>
      <c r="I16746"/>
      <c r="J16746"/>
      <c r="K16746"/>
    </row>
    <row r="16747" spans="1:11" ht="15">
      <c r="A16747"/>
      <c r="B16747"/>
      <c r="C16747"/>
      <c r="D16747"/>
      <c r="E16747"/>
      <c r="F16747"/>
      <c r="G16747"/>
      <c r="H16747"/>
      <c r="I16747"/>
      <c r="J16747"/>
      <c r="K16747"/>
    </row>
    <row r="16748" spans="1:11" ht="15">
      <c r="A16748"/>
      <c r="B16748"/>
      <c r="C16748"/>
      <c r="D16748"/>
      <c r="E16748"/>
      <c r="F16748"/>
      <c r="G16748"/>
      <c r="H16748"/>
      <c r="I16748"/>
      <c r="J16748"/>
      <c r="K16748"/>
    </row>
    <row r="16749" spans="1:11" ht="15">
      <c r="A16749"/>
      <c r="B16749"/>
      <c r="C16749"/>
      <c r="D16749"/>
      <c r="E16749"/>
      <c r="F16749"/>
      <c r="G16749"/>
      <c r="H16749"/>
      <c r="I16749"/>
      <c r="J16749"/>
      <c r="K16749"/>
    </row>
    <row r="16750" spans="1:11" ht="15">
      <c r="A16750"/>
      <c r="B16750"/>
      <c r="C16750"/>
      <c r="D16750"/>
      <c r="E16750"/>
      <c r="F16750"/>
      <c r="G16750"/>
      <c r="H16750"/>
      <c r="I16750"/>
      <c r="J16750"/>
      <c r="K16750"/>
    </row>
    <row r="16751" spans="1:11" ht="15">
      <c r="A16751"/>
      <c r="B16751"/>
      <c r="C16751"/>
      <c r="D16751"/>
      <c r="E16751"/>
      <c r="F16751"/>
      <c r="G16751"/>
      <c r="H16751"/>
      <c r="I16751"/>
      <c r="J16751"/>
      <c r="K16751"/>
    </row>
    <row r="16752" spans="1:11" ht="15">
      <c r="A16752"/>
      <c r="B16752"/>
      <c r="C16752"/>
      <c r="D16752"/>
      <c r="E16752"/>
      <c r="F16752"/>
      <c r="G16752"/>
      <c r="H16752"/>
      <c r="I16752"/>
      <c r="J16752"/>
      <c r="K16752"/>
    </row>
    <row r="16753" spans="1:11" ht="15">
      <c r="A16753"/>
      <c r="B16753"/>
      <c r="C16753"/>
      <c r="D16753"/>
      <c r="E16753"/>
      <c r="F16753"/>
      <c r="G16753"/>
      <c r="H16753"/>
      <c r="I16753"/>
      <c r="J16753"/>
      <c r="K16753"/>
    </row>
    <row r="16754" spans="1:11" ht="15">
      <c r="A16754"/>
      <c r="B16754"/>
      <c r="C16754"/>
      <c r="D16754"/>
      <c r="E16754"/>
      <c r="F16754"/>
      <c r="G16754"/>
      <c r="H16754"/>
      <c r="I16754"/>
      <c r="J16754"/>
      <c r="K16754"/>
    </row>
    <row r="16755" spans="1:11" ht="15">
      <c r="A16755"/>
      <c r="B16755"/>
      <c r="C16755"/>
      <c r="D16755"/>
      <c r="E16755"/>
      <c r="F16755"/>
      <c r="G16755"/>
      <c r="H16755"/>
      <c r="I16755"/>
      <c r="J16755"/>
      <c r="K16755"/>
    </row>
    <row r="16756" spans="1:11" ht="15">
      <c r="A16756"/>
      <c r="B16756"/>
      <c r="C16756"/>
      <c r="D16756"/>
      <c r="E16756"/>
      <c r="F16756"/>
      <c r="G16756"/>
      <c r="H16756"/>
      <c r="I16756"/>
      <c r="J16756"/>
      <c r="K16756"/>
    </row>
    <row r="16757" spans="1:11" ht="15">
      <c r="A16757"/>
      <c r="B16757"/>
      <c r="C16757"/>
      <c r="D16757"/>
      <c r="E16757"/>
      <c r="F16757"/>
      <c r="G16757"/>
      <c r="H16757"/>
      <c r="I16757"/>
      <c r="J16757"/>
      <c r="K16757"/>
    </row>
    <row r="16758" spans="1:11" ht="15">
      <c r="A16758"/>
      <c r="B16758"/>
      <c r="C16758"/>
      <c r="D16758"/>
      <c r="E16758"/>
      <c r="F16758"/>
      <c r="G16758"/>
      <c r="H16758"/>
      <c r="I16758"/>
      <c r="J16758"/>
      <c r="K16758"/>
    </row>
    <row r="16759" spans="1:11" ht="15">
      <c r="A16759"/>
      <c r="B16759"/>
      <c r="C16759"/>
      <c r="D16759"/>
      <c r="E16759"/>
      <c r="F16759"/>
      <c r="G16759"/>
      <c r="H16759"/>
      <c r="I16759"/>
      <c r="J16759"/>
      <c r="K16759"/>
    </row>
    <row r="16760" spans="1:11" ht="15">
      <c r="A16760"/>
      <c r="B16760"/>
      <c r="C16760"/>
      <c r="D16760"/>
      <c r="E16760"/>
      <c r="F16760"/>
      <c r="G16760"/>
      <c r="H16760"/>
      <c r="I16760"/>
      <c r="J16760"/>
      <c r="K16760"/>
    </row>
    <row r="16761" spans="1:11" ht="15">
      <c r="A16761"/>
      <c r="B16761"/>
      <c r="C16761"/>
      <c r="D16761"/>
      <c r="E16761"/>
      <c r="F16761"/>
      <c r="G16761"/>
      <c r="H16761"/>
      <c r="I16761"/>
      <c r="J16761"/>
      <c r="K16761"/>
    </row>
    <row r="16762" spans="1:11" ht="15">
      <c r="A16762"/>
      <c r="B16762"/>
      <c r="C16762"/>
      <c r="D16762"/>
      <c r="E16762"/>
      <c r="F16762"/>
      <c r="G16762"/>
      <c r="H16762"/>
      <c r="I16762"/>
      <c r="J16762"/>
      <c r="K16762"/>
    </row>
    <row r="16763" spans="1:11" ht="15">
      <c r="A16763"/>
      <c r="B16763"/>
      <c r="C16763"/>
      <c r="D16763"/>
      <c r="E16763"/>
      <c r="F16763"/>
      <c r="G16763"/>
      <c r="H16763"/>
      <c r="I16763"/>
      <c r="J16763"/>
      <c r="K16763"/>
    </row>
    <row r="16764" spans="1:11" ht="15">
      <c r="A16764"/>
      <c r="B16764"/>
      <c r="C16764"/>
      <c r="D16764"/>
      <c r="E16764"/>
      <c r="F16764"/>
      <c r="G16764"/>
      <c r="H16764"/>
      <c r="I16764"/>
      <c r="J16764"/>
      <c r="K16764"/>
    </row>
    <row r="16765" spans="1:11" ht="15">
      <c r="A16765"/>
      <c r="B16765"/>
      <c r="C16765"/>
      <c r="D16765"/>
      <c r="E16765"/>
      <c r="F16765"/>
      <c r="G16765"/>
      <c r="H16765"/>
      <c r="I16765"/>
      <c r="J16765"/>
      <c r="K16765"/>
    </row>
    <row r="16766" spans="1:11" ht="15">
      <c r="A16766"/>
      <c r="B16766"/>
      <c r="C16766"/>
      <c r="D16766"/>
      <c r="E16766"/>
      <c r="F16766"/>
      <c r="G16766"/>
      <c r="H16766"/>
      <c r="I16766"/>
      <c r="J16766"/>
      <c r="K16766"/>
    </row>
    <row r="16767" spans="1:11" ht="15">
      <c r="A16767"/>
      <c r="B16767"/>
      <c r="C16767"/>
      <c r="D16767"/>
      <c r="E16767"/>
      <c r="F16767"/>
      <c r="G16767"/>
      <c r="H16767"/>
      <c r="I16767"/>
      <c r="J16767"/>
      <c r="K16767"/>
    </row>
    <row r="16768" spans="1:11" ht="15">
      <c r="A16768"/>
      <c r="B16768"/>
      <c r="C16768"/>
      <c r="D16768"/>
      <c r="E16768"/>
      <c r="F16768"/>
      <c r="G16768"/>
      <c r="H16768"/>
      <c r="I16768"/>
      <c r="J16768"/>
      <c r="K16768"/>
    </row>
    <row r="16769" spans="1:11" ht="15">
      <c r="A16769"/>
      <c r="B16769"/>
      <c r="C16769"/>
      <c r="D16769"/>
      <c r="E16769"/>
      <c r="F16769"/>
      <c r="G16769"/>
      <c r="H16769"/>
      <c r="I16769"/>
      <c r="J16769"/>
      <c r="K16769"/>
    </row>
    <row r="16770" spans="1:11" ht="15">
      <c r="A16770"/>
      <c r="B16770"/>
      <c r="C16770"/>
      <c r="D16770"/>
      <c r="E16770"/>
      <c r="F16770"/>
      <c r="G16770"/>
      <c r="H16770"/>
      <c r="I16770"/>
      <c r="J16770"/>
      <c r="K16770"/>
    </row>
    <row r="16771" spans="1:11" ht="15">
      <c r="A16771"/>
      <c r="B16771"/>
      <c r="C16771"/>
      <c r="D16771"/>
      <c r="E16771"/>
      <c r="F16771"/>
      <c r="G16771"/>
      <c r="H16771"/>
      <c r="I16771"/>
      <c r="J16771"/>
      <c r="K16771"/>
    </row>
    <row r="16772" spans="1:11" ht="15">
      <c r="A16772"/>
      <c r="B16772"/>
      <c r="C16772"/>
      <c r="D16772"/>
      <c r="E16772"/>
      <c r="F16772"/>
      <c r="G16772"/>
      <c r="H16772"/>
      <c r="I16772"/>
      <c r="J16772"/>
      <c r="K16772"/>
    </row>
    <row r="16773" spans="1:11" ht="15">
      <c r="A16773"/>
      <c r="B16773"/>
      <c r="C16773"/>
      <c r="D16773"/>
      <c r="E16773"/>
      <c r="F16773"/>
      <c r="G16773"/>
      <c r="H16773"/>
      <c r="I16773"/>
      <c r="J16773"/>
      <c r="K16773"/>
    </row>
    <row r="16774" spans="1:11" ht="15">
      <c r="A16774"/>
      <c r="B16774"/>
      <c r="C16774"/>
      <c r="D16774"/>
      <c r="E16774"/>
      <c r="F16774"/>
      <c r="G16774"/>
      <c r="H16774"/>
      <c r="I16774"/>
      <c r="J16774"/>
      <c r="K16774"/>
    </row>
    <row r="16775" spans="1:11" ht="15">
      <c r="A16775"/>
      <c r="B16775"/>
      <c r="C16775"/>
      <c r="D16775"/>
      <c r="E16775"/>
      <c r="F16775"/>
      <c r="G16775"/>
      <c r="H16775"/>
      <c r="I16775"/>
      <c r="J16775"/>
      <c r="K16775"/>
    </row>
    <row r="16776" spans="1:11" ht="15">
      <c r="A16776"/>
      <c r="B16776"/>
      <c r="C16776"/>
      <c r="D16776"/>
      <c r="E16776"/>
      <c r="F16776"/>
      <c r="G16776"/>
      <c r="H16776"/>
      <c r="I16776"/>
      <c r="J16776"/>
      <c r="K16776"/>
    </row>
    <row r="16777" spans="1:11" ht="15">
      <c r="A16777"/>
      <c r="B16777"/>
      <c r="C16777"/>
      <c r="D16777"/>
      <c r="E16777"/>
      <c r="F16777"/>
      <c r="G16777"/>
      <c r="H16777"/>
      <c r="I16777"/>
      <c r="J16777"/>
      <c r="K16777"/>
    </row>
    <row r="16778" spans="1:11" ht="15">
      <c r="A16778"/>
      <c r="B16778"/>
      <c r="C16778"/>
      <c r="D16778"/>
      <c r="E16778"/>
      <c r="F16778"/>
      <c r="G16778"/>
      <c r="H16778"/>
      <c r="I16778"/>
      <c r="J16778"/>
      <c r="K16778"/>
    </row>
    <row r="16779" spans="1:11" ht="15">
      <c r="A16779"/>
      <c r="B16779"/>
      <c r="C16779"/>
      <c r="D16779"/>
      <c r="E16779"/>
      <c r="F16779"/>
      <c r="G16779"/>
      <c r="H16779"/>
      <c r="I16779"/>
      <c r="J16779"/>
      <c r="K16779"/>
    </row>
    <row r="16780" spans="1:11" ht="15">
      <c r="A16780"/>
      <c r="B16780"/>
      <c r="C16780"/>
      <c r="D16780"/>
      <c r="E16780"/>
      <c r="F16780"/>
      <c r="G16780"/>
      <c r="H16780"/>
      <c r="I16780"/>
      <c r="J16780"/>
      <c r="K16780"/>
    </row>
    <row r="16781" spans="1:11" ht="15">
      <c r="A16781"/>
      <c r="B16781"/>
      <c r="C16781"/>
      <c r="D16781"/>
      <c r="E16781"/>
      <c r="F16781"/>
      <c r="G16781"/>
      <c r="H16781"/>
      <c r="I16781"/>
      <c r="J16781"/>
      <c r="K16781"/>
    </row>
    <row r="16782" spans="1:11" ht="15">
      <c r="A16782"/>
      <c r="B16782"/>
      <c r="C16782"/>
      <c r="D16782"/>
      <c r="E16782"/>
      <c r="F16782"/>
      <c r="G16782"/>
      <c r="H16782"/>
      <c r="I16782"/>
      <c r="J16782"/>
      <c r="K16782"/>
    </row>
    <row r="16783" spans="1:11" ht="15">
      <c r="A16783"/>
      <c r="B16783"/>
      <c r="C16783"/>
      <c r="D16783"/>
      <c r="E16783"/>
      <c r="F16783"/>
      <c r="G16783"/>
      <c r="H16783"/>
      <c r="I16783"/>
      <c r="J16783"/>
      <c r="K16783"/>
    </row>
    <row r="16784" spans="1:11" ht="15">
      <c r="A16784"/>
      <c r="B16784"/>
      <c r="C16784"/>
      <c r="D16784"/>
      <c r="E16784"/>
      <c r="F16784"/>
      <c r="G16784"/>
      <c r="H16784"/>
      <c r="I16784"/>
      <c r="J16784"/>
      <c r="K16784"/>
    </row>
    <row r="16785" spans="1:11" ht="15">
      <c r="A16785"/>
      <c r="B16785"/>
      <c r="C16785"/>
      <c r="D16785"/>
      <c r="E16785"/>
      <c r="F16785"/>
      <c r="G16785"/>
      <c r="H16785"/>
      <c r="I16785"/>
      <c r="J16785"/>
      <c r="K16785"/>
    </row>
    <row r="16786" spans="1:11" ht="15">
      <c r="A16786"/>
      <c r="B16786"/>
      <c r="C16786"/>
      <c r="D16786"/>
      <c r="E16786"/>
      <c r="F16786"/>
      <c r="G16786"/>
      <c r="H16786"/>
      <c r="I16786"/>
      <c r="J16786"/>
      <c r="K16786"/>
    </row>
    <row r="16787" spans="1:11" ht="15">
      <c r="A16787"/>
      <c r="B16787"/>
      <c r="C16787"/>
      <c r="D16787"/>
      <c r="E16787"/>
      <c r="F16787"/>
      <c r="G16787"/>
      <c r="H16787"/>
      <c r="I16787"/>
      <c r="J16787"/>
      <c r="K16787"/>
    </row>
    <row r="16788" spans="1:11" ht="15">
      <c r="A16788"/>
      <c r="B16788"/>
      <c r="C16788"/>
      <c r="D16788"/>
      <c r="E16788"/>
      <c r="F16788"/>
      <c r="G16788"/>
      <c r="H16788"/>
      <c r="I16788"/>
      <c r="J16788"/>
      <c r="K16788"/>
    </row>
    <row r="16789" spans="1:11" ht="15">
      <c r="A16789"/>
      <c r="B16789"/>
      <c r="C16789"/>
      <c r="D16789"/>
      <c r="E16789"/>
      <c r="F16789"/>
      <c r="G16789"/>
      <c r="H16789"/>
      <c r="I16789"/>
      <c r="J16789"/>
      <c r="K16789"/>
    </row>
    <row r="16790" spans="1:11" ht="15">
      <c r="A16790"/>
      <c r="B16790"/>
      <c r="C16790"/>
      <c r="D16790"/>
      <c r="E16790"/>
      <c r="F16790"/>
      <c r="G16790"/>
      <c r="H16790"/>
      <c r="I16790"/>
      <c r="J16790"/>
      <c r="K16790"/>
    </row>
    <row r="16791" spans="1:11" ht="15">
      <c r="A16791"/>
      <c r="B16791"/>
      <c r="C16791"/>
      <c r="D16791"/>
      <c r="E16791"/>
      <c r="F16791"/>
      <c r="G16791"/>
      <c r="H16791"/>
      <c r="I16791"/>
      <c r="J16791"/>
      <c r="K16791"/>
    </row>
    <row r="16792" spans="1:11" ht="15">
      <c r="A16792"/>
      <c r="B16792"/>
      <c r="C16792"/>
      <c r="D16792"/>
      <c r="E16792"/>
      <c r="F16792"/>
      <c r="G16792"/>
      <c r="H16792"/>
      <c r="I16792"/>
      <c r="J16792"/>
      <c r="K16792"/>
    </row>
    <row r="16793" spans="1:11" ht="15">
      <c r="A16793"/>
      <c r="B16793"/>
      <c r="C16793"/>
      <c r="D16793"/>
      <c r="E16793"/>
      <c r="F16793"/>
      <c r="G16793"/>
      <c r="H16793"/>
      <c r="I16793"/>
      <c r="J16793"/>
      <c r="K16793"/>
    </row>
    <row r="16794" spans="1:11" ht="15">
      <c r="A16794"/>
      <c r="B16794"/>
      <c r="C16794"/>
      <c r="D16794"/>
      <c r="E16794"/>
      <c r="F16794"/>
      <c r="G16794"/>
      <c r="H16794"/>
      <c r="I16794"/>
      <c r="J16794"/>
      <c r="K16794"/>
    </row>
    <row r="16795" spans="1:11" ht="15">
      <c r="A16795"/>
      <c r="B16795"/>
      <c r="C16795"/>
      <c r="D16795"/>
      <c r="E16795"/>
      <c r="F16795"/>
      <c r="G16795"/>
      <c r="H16795"/>
      <c r="I16795"/>
      <c r="J16795"/>
      <c r="K16795"/>
    </row>
    <row r="16796" spans="1:11" ht="15">
      <c r="A16796"/>
      <c r="B16796"/>
      <c r="C16796"/>
      <c r="D16796"/>
      <c r="E16796"/>
      <c r="F16796"/>
      <c r="G16796"/>
      <c r="H16796"/>
      <c r="I16796"/>
      <c r="J16796"/>
      <c r="K16796"/>
    </row>
    <row r="16797" spans="1:11" ht="15">
      <c r="A16797"/>
      <c r="B16797"/>
      <c r="C16797"/>
      <c r="D16797"/>
      <c r="E16797"/>
      <c r="F16797"/>
      <c r="G16797"/>
      <c r="H16797"/>
      <c r="I16797"/>
      <c r="J16797"/>
      <c r="K16797"/>
    </row>
    <row r="16798" spans="1:11" ht="15">
      <c r="A16798"/>
      <c r="B16798"/>
      <c r="C16798"/>
      <c r="D16798"/>
      <c r="E16798"/>
      <c r="F16798"/>
      <c r="G16798"/>
      <c r="H16798"/>
      <c r="I16798"/>
      <c r="J16798"/>
      <c r="K16798"/>
    </row>
    <row r="16799" spans="1:11" ht="15">
      <c r="A16799"/>
      <c r="B16799"/>
      <c r="C16799"/>
      <c r="D16799"/>
      <c r="E16799"/>
      <c r="F16799"/>
      <c r="G16799"/>
      <c r="H16799"/>
      <c r="I16799"/>
      <c r="J16799"/>
      <c r="K16799"/>
    </row>
    <row r="16800" spans="1:11" ht="15">
      <c r="A16800"/>
      <c r="B16800"/>
      <c r="C16800"/>
      <c r="D16800"/>
      <c r="E16800"/>
      <c r="F16800"/>
      <c r="G16800"/>
      <c r="H16800"/>
      <c r="I16800"/>
      <c r="J16800"/>
      <c r="K16800"/>
    </row>
    <row r="16801" spans="1:11" ht="15">
      <c r="A16801"/>
      <c r="B16801"/>
      <c r="C16801"/>
      <c r="D16801"/>
      <c r="E16801"/>
      <c r="F16801"/>
      <c r="G16801"/>
      <c r="H16801"/>
      <c r="I16801"/>
      <c r="J16801"/>
      <c r="K16801"/>
    </row>
    <row r="16802" spans="1:11" ht="15">
      <c r="A16802"/>
      <c r="B16802"/>
      <c r="C16802"/>
      <c r="D16802"/>
      <c r="E16802"/>
      <c r="F16802"/>
      <c r="G16802"/>
      <c r="H16802"/>
      <c r="I16802"/>
      <c r="J16802"/>
      <c r="K16802"/>
    </row>
    <row r="16803" spans="1:11" ht="15">
      <c r="A16803"/>
      <c r="B16803"/>
      <c r="C16803"/>
      <c r="D16803"/>
      <c r="E16803"/>
      <c r="F16803"/>
      <c r="G16803"/>
      <c r="H16803"/>
      <c r="I16803"/>
      <c r="J16803"/>
      <c r="K16803"/>
    </row>
    <row r="16804" spans="1:11" ht="15">
      <c r="A16804"/>
      <c r="B16804"/>
      <c r="C16804"/>
      <c r="D16804"/>
      <c r="E16804"/>
      <c r="F16804"/>
      <c r="G16804"/>
      <c r="H16804"/>
      <c r="I16804"/>
      <c r="J16804"/>
      <c r="K16804"/>
    </row>
    <row r="16805" spans="1:11" ht="15">
      <c r="A16805"/>
      <c r="B16805"/>
      <c r="C16805"/>
      <c r="D16805"/>
      <c r="E16805"/>
      <c r="F16805"/>
      <c r="G16805"/>
      <c r="H16805"/>
      <c r="I16805"/>
      <c r="J16805"/>
      <c r="K16805"/>
    </row>
    <row r="16806" spans="1:11" ht="15">
      <c r="A16806"/>
      <c r="B16806"/>
      <c r="C16806"/>
      <c r="D16806"/>
      <c r="E16806"/>
      <c r="F16806"/>
      <c r="G16806"/>
      <c r="H16806"/>
      <c r="I16806"/>
      <c r="J16806"/>
      <c r="K16806"/>
    </row>
    <row r="16807" spans="1:11" ht="15">
      <c r="A16807"/>
      <c r="B16807"/>
      <c r="C16807"/>
      <c r="D16807"/>
      <c r="E16807"/>
      <c r="F16807"/>
      <c r="G16807"/>
      <c r="H16807"/>
      <c r="I16807"/>
      <c r="J16807"/>
      <c r="K16807"/>
    </row>
    <row r="16808" spans="1:11" ht="15">
      <c r="A16808"/>
      <c r="B16808"/>
      <c r="C16808"/>
      <c r="D16808"/>
      <c r="E16808"/>
      <c r="F16808"/>
      <c r="G16808"/>
      <c r="H16808"/>
      <c r="I16808"/>
      <c r="J16808"/>
      <c r="K16808"/>
    </row>
    <row r="16809" spans="1:11" ht="15">
      <c r="A16809"/>
      <c r="B16809"/>
      <c r="C16809"/>
      <c r="D16809"/>
      <c r="E16809"/>
      <c r="F16809"/>
      <c r="G16809"/>
      <c r="H16809"/>
      <c r="I16809"/>
      <c r="J16809"/>
      <c r="K16809"/>
    </row>
    <row r="16810" spans="1:11" ht="15">
      <c r="A16810"/>
      <c r="B16810"/>
      <c r="C16810"/>
      <c r="D16810"/>
      <c r="E16810"/>
      <c r="F16810"/>
      <c r="G16810"/>
      <c r="H16810"/>
      <c r="I16810"/>
      <c r="J16810"/>
      <c r="K16810"/>
    </row>
    <row r="16811" spans="1:11" ht="15">
      <c r="A16811"/>
      <c r="B16811"/>
      <c r="C16811"/>
      <c r="D16811"/>
      <c r="E16811"/>
      <c r="F16811"/>
      <c r="G16811"/>
      <c r="H16811"/>
      <c r="I16811"/>
      <c r="J16811"/>
      <c r="K16811"/>
    </row>
    <row r="16812" spans="1:11" ht="15">
      <c r="A16812"/>
      <c r="B16812"/>
      <c r="C16812"/>
      <c r="D16812"/>
      <c r="E16812"/>
      <c r="F16812"/>
      <c r="G16812"/>
      <c r="H16812"/>
      <c r="I16812"/>
      <c r="J16812"/>
      <c r="K16812"/>
    </row>
    <row r="16813" spans="1:11" ht="15">
      <c r="A16813"/>
      <c r="B16813"/>
      <c r="C16813"/>
      <c r="D16813"/>
      <c r="E16813"/>
      <c r="F16813"/>
      <c r="G16813"/>
      <c r="H16813"/>
      <c r="I16813"/>
      <c r="J16813"/>
      <c r="K16813"/>
    </row>
    <row r="16814" spans="1:11" ht="15">
      <c r="A16814"/>
      <c r="B16814"/>
      <c r="C16814"/>
      <c r="D16814"/>
      <c r="E16814"/>
      <c r="F16814"/>
      <c r="G16814"/>
      <c r="H16814"/>
      <c r="I16814"/>
      <c r="J16814"/>
      <c r="K16814"/>
    </row>
    <row r="16815" spans="1:11" ht="15">
      <c r="A16815"/>
      <c r="B16815"/>
      <c r="C16815"/>
      <c r="D16815"/>
      <c r="E16815"/>
      <c r="F16815"/>
      <c r="G16815"/>
      <c r="H16815"/>
      <c r="I16815"/>
      <c r="J16815"/>
      <c r="K16815"/>
    </row>
    <row r="16816" spans="1:11" ht="15">
      <c r="A16816"/>
      <c r="B16816"/>
      <c r="C16816"/>
      <c r="D16816"/>
      <c r="E16816"/>
      <c r="F16816"/>
      <c r="G16816"/>
      <c r="H16816"/>
      <c r="I16816"/>
      <c r="J16816"/>
      <c r="K16816"/>
    </row>
    <row r="16817" spans="1:11" ht="15">
      <c r="A16817"/>
      <c r="B16817"/>
      <c r="C16817"/>
      <c r="D16817"/>
      <c r="E16817"/>
      <c r="F16817"/>
      <c r="G16817"/>
      <c r="H16817"/>
      <c r="I16817"/>
      <c r="J16817"/>
      <c r="K16817"/>
    </row>
    <row r="16818" spans="1:11" ht="15">
      <c r="A16818"/>
      <c r="B16818"/>
      <c r="C16818"/>
      <c r="D16818"/>
      <c r="E16818"/>
      <c r="F16818"/>
      <c r="G16818"/>
      <c r="H16818"/>
      <c r="I16818"/>
      <c r="J16818"/>
      <c r="K16818"/>
    </row>
    <row r="16819" spans="1:11" ht="15">
      <c r="A16819"/>
      <c r="B16819"/>
      <c r="C16819"/>
      <c r="D16819"/>
      <c r="E16819"/>
      <c r="F16819"/>
      <c r="G16819"/>
      <c r="H16819"/>
      <c r="I16819"/>
      <c r="J16819"/>
      <c r="K16819"/>
    </row>
    <row r="16820" spans="1:11" ht="15">
      <c r="A16820"/>
      <c r="B16820"/>
      <c r="C16820"/>
      <c r="D16820"/>
      <c r="E16820"/>
      <c r="F16820"/>
      <c r="G16820"/>
      <c r="H16820"/>
      <c r="I16820"/>
      <c r="J16820"/>
      <c r="K16820"/>
    </row>
    <row r="16821" spans="1:11" ht="15">
      <c r="A16821"/>
      <c r="B16821"/>
      <c r="C16821"/>
      <c r="D16821"/>
      <c r="E16821"/>
      <c r="F16821"/>
      <c r="G16821"/>
      <c r="H16821"/>
      <c r="I16821"/>
      <c r="J16821"/>
      <c r="K16821"/>
    </row>
    <row r="16822" spans="1:11" ht="15">
      <c r="A16822"/>
      <c r="B16822"/>
      <c r="C16822"/>
      <c r="D16822"/>
      <c r="E16822"/>
      <c r="F16822"/>
      <c r="G16822"/>
      <c r="H16822"/>
      <c r="I16822"/>
      <c r="J16822"/>
      <c r="K16822"/>
    </row>
    <row r="16823" spans="1:11" ht="15">
      <c r="A16823"/>
      <c r="B16823"/>
      <c r="C16823"/>
      <c r="D16823"/>
      <c r="E16823"/>
      <c r="F16823"/>
      <c r="G16823"/>
      <c r="H16823"/>
      <c r="I16823"/>
      <c r="J16823"/>
      <c r="K16823"/>
    </row>
    <row r="16824" spans="1:11" ht="15">
      <c r="A16824"/>
      <c r="B16824"/>
      <c r="C16824"/>
      <c r="D16824"/>
      <c r="E16824"/>
      <c r="F16824"/>
      <c r="G16824"/>
      <c r="H16824"/>
      <c r="I16824"/>
      <c r="J16824"/>
      <c r="K16824"/>
    </row>
    <row r="16825" spans="1:11" ht="15">
      <c r="A16825"/>
      <c r="B16825"/>
      <c r="C16825"/>
      <c r="D16825"/>
      <c r="E16825"/>
      <c r="F16825"/>
      <c r="G16825"/>
      <c r="H16825"/>
      <c r="I16825"/>
      <c r="J16825"/>
      <c r="K16825"/>
    </row>
    <row r="16826" spans="1:11" ht="15">
      <c r="A16826"/>
      <c r="B16826"/>
      <c r="C16826"/>
      <c r="D16826"/>
      <c r="E16826"/>
      <c r="F16826"/>
      <c r="G16826"/>
      <c r="H16826"/>
      <c r="I16826"/>
      <c r="J16826"/>
      <c r="K16826"/>
    </row>
    <row r="16827" spans="1:11" ht="15">
      <c r="A16827"/>
      <c r="B16827"/>
      <c r="C16827"/>
      <c r="D16827"/>
      <c r="E16827"/>
      <c r="F16827"/>
      <c r="G16827"/>
      <c r="H16827"/>
      <c r="I16827"/>
      <c r="J16827"/>
      <c r="K16827"/>
    </row>
    <row r="16828" spans="1:11" ht="15">
      <c r="A16828"/>
      <c r="B16828"/>
      <c r="C16828"/>
      <c r="D16828"/>
      <c r="E16828"/>
      <c r="F16828"/>
      <c r="G16828"/>
      <c r="H16828"/>
      <c r="I16828"/>
      <c r="J16828"/>
      <c r="K16828"/>
    </row>
    <row r="16829" spans="1:11" ht="15">
      <c r="A16829"/>
      <c r="B16829"/>
      <c r="C16829"/>
      <c r="D16829"/>
      <c r="E16829"/>
      <c r="F16829"/>
      <c r="G16829"/>
      <c r="H16829"/>
      <c r="I16829"/>
      <c r="J16829"/>
      <c r="K16829"/>
    </row>
    <row r="16830" spans="1:11" ht="15">
      <c r="A16830"/>
      <c r="B16830"/>
      <c r="C16830"/>
      <c r="D16830"/>
      <c r="E16830"/>
      <c r="F16830"/>
      <c r="G16830"/>
      <c r="H16830"/>
      <c r="I16830"/>
      <c r="J16830"/>
      <c r="K16830"/>
    </row>
    <row r="16831" spans="1:11" ht="15">
      <c r="A16831"/>
      <c r="B16831"/>
      <c r="C16831"/>
      <c r="D16831"/>
      <c r="E16831"/>
      <c r="F16831"/>
      <c r="G16831"/>
      <c r="H16831"/>
      <c r="I16831"/>
      <c r="J16831"/>
      <c r="K16831"/>
    </row>
    <row r="16832" spans="1:11" ht="15">
      <c r="A16832"/>
      <c r="B16832"/>
      <c r="C16832"/>
      <c r="D16832"/>
      <c r="E16832"/>
      <c r="F16832"/>
      <c r="G16832"/>
      <c r="H16832"/>
      <c r="I16832"/>
      <c r="J16832"/>
      <c r="K16832"/>
    </row>
    <row r="16833" spans="1:11" ht="15">
      <c r="A16833"/>
      <c r="B16833"/>
      <c r="C16833"/>
      <c r="D16833"/>
      <c r="E16833"/>
      <c r="F16833"/>
      <c r="G16833"/>
      <c r="H16833"/>
      <c r="I16833"/>
      <c r="J16833"/>
      <c r="K16833"/>
    </row>
    <row r="16834" spans="1:11" ht="15">
      <c r="A16834"/>
      <c r="B16834"/>
      <c r="C16834"/>
      <c r="D16834"/>
      <c r="E16834"/>
      <c r="F16834"/>
      <c r="G16834"/>
      <c r="H16834"/>
      <c r="I16834"/>
      <c r="J16834"/>
      <c r="K16834"/>
    </row>
    <row r="16835" spans="1:11" ht="15">
      <c r="A16835"/>
      <c r="B16835"/>
      <c r="C16835"/>
      <c r="D16835"/>
      <c r="E16835"/>
      <c r="F16835"/>
      <c r="G16835"/>
      <c r="H16835"/>
      <c r="I16835"/>
      <c r="J16835"/>
      <c r="K16835"/>
    </row>
    <row r="16836" spans="1:11" ht="15">
      <c r="A16836"/>
      <c r="B16836"/>
      <c r="C16836"/>
      <c r="D16836"/>
      <c r="E16836"/>
      <c r="F16836"/>
      <c r="G16836"/>
      <c r="H16836"/>
      <c r="I16836"/>
      <c r="J16836"/>
      <c r="K16836"/>
    </row>
    <row r="16837" spans="1:11" ht="15">
      <c r="A16837"/>
      <c r="B16837"/>
      <c r="C16837"/>
      <c r="D16837"/>
      <c r="E16837"/>
      <c r="F16837"/>
      <c r="G16837"/>
      <c r="H16837"/>
      <c r="I16837"/>
      <c r="J16837"/>
      <c r="K16837"/>
    </row>
    <row r="16838" spans="1:11" ht="15">
      <c r="A16838"/>
      <c r="B16838"/>
      <c r="C16838"/>
      <c r="D16838"/>
      <c r="E16838"/>
      <c r="F16838"/>
      <c r="G16838"/>
      <c r="H16838"/>
      <c r="I16838"/>
      <c r="J16838"/>
      <c r="K16838"/>
    </row>
    <row r="16839" spans="1:11" ht="15">
      <c r="A16839"/>
      <c r="B16839"/>
      <c r="C16839"/>
      <c r="D16839"/>
      <c r="E16839"/>
      <c r="F16839"/>
      <c r="G16839"/>
      <c r="H16839"/>
      <c r="I16839"/>
      <c r="J16839"/>
      <c r="K16839"/>
    </row>
    <row r="16840" spans="1:11" ht="15">
      <c r="A16840"/>
      <c r="B16840"/>
      <c r="C16840"/>
      <c r="D16840"/>
      <c r="E16840"/>
      <c r="F16840"/>
      <c r="G16840"/>
      <c r="H16840"/>
      <c r="I16840"/>
      <c r="J16840"/>
      <c r="K16840"/>
    </row>
    <row r="16841" spans="1:11" ht="15">
      <c r="A16841"/>
      <c r="B16841"/>
      <c r="C16841"/>
      <c r="D16841"/>
      <c r="E16841"/>
      <c r="F16841"/>
      <c r="G16841"/>
      <c r="H16841"/>
      <c r="I16841"/>
      <c r="J16841"/>
      <c r="K16841"/>
    </row>
    <row r="16842" spans="1:11" ht="15">
      <c r="A16842"/>
      <c r="B16842"/>
      <c r="C16842"/>
      <c r="D16842"/>
      <c r="E16842"/>
      <c r="F16842"/>
      <c r="G16842"/>
      <c r="H16842"/>
      <c r="I16842"/>
      <c r="J16842"/>
      <c r="K16842"/>
    </row>
    <row r="16843" spans="1:11" ht="15">
      <c r="A16843"/>
      <c r="B16843"/>
      <c r="C16843"/>
      <c r="D16843"/>
      <c r="E16843"/>
      <c r="F16843"/>
      <c r="G16843"/>
      <c r="H16843"/>
      <c r="I16843"/>
      <c r="J16843"/>
      <c r="K16843"/>
    </row>
    <row r="16844" spans="1:11" ht="15">
      <c r="A16844"/>
      <c r="B16844"/>
      <c r="C16844"/>
      <c r="D16844"/>
      <c r="E16844"/>
      <c r="F16844"/>
      <c r="G16844"/>
      <c r="H16844"/>
      <c r="I16844"/>
      <c r="J16844"/>
      <c r="K16844"/>
    </row>
    <row r="16845" spans="1:11" ht="15">
      <c r="A16845"/>
      <c r="B16845"/>
      <c r="C16845"/>
      <c r="D16845"/>
      <c r="E16845"/>
      <c r="F16845"/>
      <c r="G16845"/>
      <c r="H16845"/>
      <c r="I16845"/>
      <c r="J16845"/>
      <c r="K16845"/>
    </row>
    <row r="16846" spans="1:11" ht="15">
      <c r="A16846"/>
      <c r="B16846"/>
      <c r="C16846"/>
      <c r="D16846"/>
      <c r="E16846"/>
      <c r="F16846"/>
      <c r="G16846"/>
      <c r="H16846"/>
      <c r="I16846"/>
      <c r="J16846"/>
      <c r="K16846"/>
    </row>
    <row r="16847" spans="1:11" ht="15">
      <c r="A16847"/>
      <c r="B16847"/>
      <c r="C16847"/>
      <c r="D16847"/>
      <c r="E16847"/>
      <c r="F16847"/>
      <c r="G16847"/>
      <c r="H16847"/>
      <c r="I16847"/>
      <c r="J16847"/>
      <c r="K16847"/>
    </row>
    <row r="16848" spans="1:11" ht="15">
      <c r="A16848"/>
      <c r="B16848"/>
      <c r="C16848"/>
      <c r="D16848"/>
      <c r="E16848"/>
      <c r="F16848"/>
      <c r="G16848"/>
      <c r="H16848"/>
      <c r="I16848"/>
      <c r="J16848"/>
      <c r="K16848"/>
    </row>
    <row r="16849" spans="1:11" ht="15">
      <c r="A16849"/>
      <c r="B16849"/>
      <c r="C16849"/>
      <c r="D16849"/>
      <c r="E16849"/>
      <c r="F16849"/>
      <c r="G16849"/>
      <c r="H16849"/>
      <c r="I16849"/>
      <c r="J16849"/>
      <c r="K16849"/>
    </row>
    <row r="16850" spans="1:11" ht="15">
      <c r="A16850"/>
      <c r="B16850"/>
      <c r="C16850"/>
      <c r="D16850"/>
      <c r="E16850"/>
      <c r="F16850"/>
      <c r="G16850"/>
      <c r="H16850"/>
      <c r="I16850"/>
      <c r="J16850"/>
      <c r="K16850"/>
    </row>
    <row r="16851" spans="1:11" ht="15">
      <c r="A16851"/>
      <c r="B16851"/>
      <c r="C16851"/>
      <c r="D16851"/>
      <c r="E16851"/>
      <c r="F16851"/>
      <c r="G16851"/>
      <c r="H16851"/>
      <c r="I16851"/>
      <c r="J16851"/>
      <c r="K16851"/>
    </row>
    <row r="16852" spans="1:11" ht="15">
      <c r="A16852"/>
      <c r="B16852"/>
      <c r="C16852"/>
      <c r="D16852"/>
      <c r="E16852"/>
      <c r="F16852"/>
      <c r="G16852"/>
      <c r="H16852"/>
      <c r="I16852"/>
      <c r="J16852"/>
      <c r="K16852"/>
    </row>
    <row r="16853" spans="1:11" ht="15">
      <c r="A16853"/>
      <c r="B16853"/>
      <c r="C16853"/>
      <c r="D16853"/>
      <c r="E16853"/>
      <c r="F16853"/>
      <c r="G16853"/>
      <c r="H16853"/>
      <c r="I16853"/>
      <c r="J16853"/>
      <c r="K16853"/>
    </row>
    <row r="16854" spans="1:11" ht="15">
      <c r="A16854"/>
      <c r="B16854"/>
      <c r="C16854"/>
      <c r="D16854"/>
      <c r="E16854"/>
      <c r="F16854"/>
      <c r="G16854"/>
      <c r="H16854"/>
      <c r="I16854"/>
      <c r="J16854"/>
      <c r="K16854"/>
    </row>
    <row r="16855" spans="1:11" ht="15">
      <c r="A16855"/>
      <c r="B16855"/>
      <c r="C16855"/>
      <c r="D16855"/>
      <c r="E16855"/>
      <c r="F16855"/>
      <c r="G16855"/>
      <c r="H16855"/>
      <c r="I16855"/>
      <c r="J16855"/>
      <c r="K16855"/>
    </row>
    <row r="16856" spans="1:11" ht="15">
      <c r="A16856"/>
      <c r="B16856"/>
      <c r="C16856"/>
      <c r="D16856"/>
      <c r="E16856"/>
      <c r="F16856"/>
      <c r="G16856"/>
      <c r="H16856"/>
      <c r="I16856"/>
      <c r="J16856"/>
      <c r="K16856"/>
    </row>
    <row r="16857" spans="1:11" ht="15">
      <c r="A16857"/>
      <c r="B16857"/>
      <c r="C16857"/>
      <c r="D16857"/>
      <c r="E16857"/>
      <c r="F16857"/>
      <c r="G16857"/>
      <c r="H16857"/>
      <c r="I16857"/>
      <c r="J16857"/>
      <c r="K16857"/>
    </row>
    <row r="16858" spans="1:11" ht="15">
      <c r="A16858"/>
      <c r="B16858"/>
      <c r="C16858"/>
      <c r="D16858"/>
      <c r="E16858"/>
      <c r="F16858"/>
      <c r="G16858"/>
      <c r="H16858"/>
      <c r="I16858"/>
      <c r="J16858"/>
      <c r="K16858"/>
    </row>
    <row r="16859" spans="1:11" ht="15">
      <c r="A16859"/>
      <c r="B16859"/>
      <c r="C16859"/>
      <c r="D16859"/>
      <c r="E16859"/>
      <c r="F16859"/>
      <c r="G16859"/>
      <c r="H16859"/>
      <c r="I16859"/>
      <c r="J16859"/>
      <c r="K16859"/>
    </row>
    <row r="16860" spans="1:11" ht="15">
      <c r="A16860"/>
      <c r="B16860"/>
      <c r="C16860"/>
      <c r="D16860"/>
      <c r="E16860"/>
      <c r="F16860"/>
      <c r="G16860"/>
      <c r="H16860"/>
      <c r="I16860"/>
      <c r="J16860"/>
      <c r="K16860"/>
    </row>
    <row r="16861" spans="1:11" ht="15">
      <c r="A16861"/>
      <c r="B16861"/>
      <c r="C16861"/>
      <c r="D16861"/>
      <c r="E16861"/>
      <c r="F16861"/>
      <c r="G16861"/>
      <c r="H16861"/>
      <c r="I16861"/>
      <c r="J16861"/>
      <c r="K16861"/>
    </row>
    <row r="16862" spans="1:11" ht="15">
      <c r="A16862"/>
      <c r="B16862"/>
      <c r="C16862"/>
      <c r="D16862"/>
      <c r="E16862"/>
      <c r="F16862"/>
      <c r="G16862"/>
      <c r="H16862"/>
      <c r="I16862"/>
      <c r="J16862"/>
      <c r="K16862"/>
    </row>
    <row r="16863" spans="1:11" ht="15">
      <c r="A16863"/>
      <c r="B16863"/>
      <c r="C16863"/>
      <c r="D16863"/>
      <c r="E16863"/>
      <c r="F16863"/>
      <c r="G16863"/>
      <c r="H16863"/>
      <c r="I16863"/>
      <c r="J16863"/>
      <c r="K16863"/>
    </row>
    <row r="16864" spans="1:11" ht="15">
      <c r="A16864"/>
      <c r="B16864"/>
      <c r="C16864"/>
      <c r="D16864"/>
      <c r="E16864"/>
      <c r="F16864"/>
      <c r="G16864"/>
      <c r="H16864"/>
      <c r="I16864"/>
      <c r="J16864"/>
      <c r="K16864"/>
    </row>
    <row r="16865" spans="1:11" ht="15">
      <c r="A16865"/>
      <c r="B16865"/>
      <c r="C16865"/>
      <c r="D16865"/>
      <c r="E16865"/>
      <c r="F16865"/>
      <c r="G16865"/>
      <c r="H16865"/>
      <c r="I16865"/>
      <c r="J16865"/>
      <c r="K16865"/>
    </row>
    <row r="16866" spans="1:11" ht="15">
      <c r="A16866"/>
      <c r="B16866"/>
      <c r="C16866"/>
      <c r="D16866"/>
      <c r="E16866"/>
      <c r="F16866"/>
      <c r="G16866"/>
      <c r="H16866"/>
      <c r="I16866"/>
      <c r="J16866"/>
      <c r="K16866"/>
    </row>
    <row r="16867" spans="1:11" ht="15">
      <c r="A16867"/>
      <c r="B16867"/>
      <c r="C16867"/>
      <c r="D16867"/>
      <c r="E16867"/>
      <c r="F16867"/>
      <c r="G16867"/>
      <c r="H16867"/>
      <c r="I16867"/>
      <c r="J16867"/>
      <c r="K16867"/>
    </row>
    <row r="16868" spans="1:11" ht="15">
      <c r="A16868"/>
      <c r="B16868"/>
      <c r="C16868"/>
      <c r="D16868"/>
      <c r="E16868"/>
      <c r="F16868"/>
      <c r="G16868"/>
      <c r="H16868"/>
      <c r="I16868"/>
      <c r="J16868"/>
      <c r="K16868"/>
    </row>
    <row r="16869" spans="1:11" ht="15">
      <c r="A16869"/>
      <c r="B16869"/>
      <c r="C16869"/>
      <c r="D16869"/>
      <c r="E16869"/>
      <c r="F16869"/>
      <c r="G16869"/>
      <c r="H16869"/>
      <c r="I16869"/>
      <c r="J16869"/>
      <c r="K16869"/>
    </row>
    <row r="16870" spans="1:11" ht="15">
      <c r="A16870"/>
      <c r="B16870"/>
      <c r="C16870"/>
      <c r="D16870"/>
      <c r="E16870"/>
      <c r="F16870"/>
      <c r="G16870"/>
      <c r="H16870"/>
      <c r="I16870"/>
      <c r="J16870"/>
      <c r="K16870"/>
    </row>
    <row r="16871" spans="1:11" ht="15">
      <c r="A16871"/>
      <c r="B16871"/>
      <c r="C16871"/>
      <c r="D16871"/>
      <c r="E16871"/>
      <c r="F16871"/>
      <c r="G16871"/>
      <c r="H16871"/>
      <c r="I16871"/>
      <c r="J16871"/>
      <c r="K16871"/>
    </row>
    <row r="16872" spans="1:11" ht="15">
      <c r="A16872"/>
      <c r="B16872"/>
      <c r="C16872"/>
      <c r="D16872"/>
      <c r="E16872"/>
      <c r="F16872"/>
      <c r="G16872"/>
      <c r="H16872"/>
      <c r="I16872"/>
      <c r="J16872"/>
      <c r="K16872"/>
    </row>
    <row r="16873" spans="1:11" ht="15">
      <c r="A16873"/>
      <c r="B16873"/>
      <c r="C16873"/>
      <c r="D16873"/>
      <c r="E16873"/>
      <c r="F16873"/>
      <c r="G16873"/>
      <c r="H16873"/>
      <c r="I16873"/>
      <c r="J16873"/>
      <c r="K16873"/>
    </row>
    <row r="16874" spans="1:11" ht="15">
      <c r="A16874"/>
      <c r="B16874"/>
      <c r="C16874"/>
      <c r="D16874"/>
      <c r="E16874"/>
      <c r="F16874"/>
      <c r="G16874"/>
      <c r="H16874"/>
      <c r="I16874"/>
      <c r="J16874"/>
      <c r="K16874"/>
    </row>
    <row r="16875" spans="1:11" ht="15">
      <c r="A16875"/>
      <c r="B16875"/>
      <c r="C16875"/>
      <c r="D16875"/>
      <c r="E16875"/>
      <c r="F16875"/>
      <c r="G16875"/>
      <c r="H16875"/>
      <c r="I16875"/>
      <c r="J16875"/>
      <c r="K16875"/>
    </row>
    <row r="16876" spans="1:11" ht="15">
      <c r="A16876"/>
      <c r="B16876"/>
      <c r="C16876"/>
      <c r="D16876"/>
      <c r="E16876"/>
      <c r="F16876"/>
      <c r="G16876"/>
      <c r="H16876"/>
      <c r="I16876"/>
      <c r="J16876"/>
      <c r="K16876"/>
    </row>
    <row r="16877" spans="1:11" ht="15">
      <c r="A16877"/>
      <c r="B16877"/>
      <c r="C16877"/>
      <c r="D16877"/>
      <c r="E16877"/>
      <c r="F16877"/>
      <c r="G16877"/>
      <c r="H16877"/>
      <c r="I16877"/>
      <c r="J16877"/>
      <c r="K16877"/>
    </row>
    <row r="16878" spans="1:11" ht="15">
      <c r="A16878"/>
      <c r="B16878"/>
      <c r="C16878"/>
      <c r="D16878"/>
      <c r="E16878"/>
      <c r="F16878"/>
      <c r="G16878"/>
      <c r="H16878"/>
      <c r="I16878"/>
      <c r="J16878"/>
      <c r="K16878"/>
    </row>
    <row r="16879" spans="1:11" ht="15">
      <c r="A16879"/>
      <c r="B16879"/>
      <c r="C16879"/>
      <c r="D16879"/>
      <c r="E16879"/>
      <c r="F16879"/>
      <c r="G16879"/>
      <c r="H16879"/>
      <c r="I16879"/>
      <c r="J16879"/>
      <c r="K16879"/>
    </row>
    <row r="16880" spans="1:11" ht="15">
      <c r="A16880"/>
      <c r="B16880"/>
      <c r="C16880"/>
      <c r="D16880"/>
      <c r="E16880"/>
      <c r="F16880"/>
      <c r="G16880"/>
      <c r="H16880"/>
      <c r="I16880"/>
      <c r="J16880"/>
      <c r="K16880"/>
    </row>
    <row r="16881" spans="1:11" ht="15">
      <c r="A16881"/>
      <c r="B16881"/>
      <c r="C16881"/>
      <c r="D16881"/>
      <c r="E16881"/>
      <c r="F16881"/>
      <c r="G16881"/>
      <c r="H16881"/>
      <c r="I16881"/>
      <c r="J16881"/>
      <c r="K16881"/>
    </row>
    <row r="16882" spans="1:11" ht="15">
      <c r="A16882"/>
      <c r="B16882"/>
      <c r="C16882"/>
      <c r="D16882"/>
      <c r="E16882"/>
      <c r="F16882"/>
      <c r="G16882"/>
      <c r="H16882"/>
      <c r="I16882"/>
      <c r="J16882"/>
      <c r="K16882"/>
    </row>
    <row r="16883" spans="1:11" ht="15">
      <c r="A16883"/>
      <c r="B16883"/>
      <c r="C16883"/>
      <c r="D16883"/>
      <c r="E16883"/>
      <c r="F16883"/>
      <c r="G16883"/>
      <c r="H16883"/>
      <c r="I16883"/>
      <c r="J16883"/>
      <c r="K16883"/>
    </row>
    <row r="16884" spans="1:11" ht="15">
      <c r="A16884"/>
      <c r="B16884"/>
      <c r="C16884"/>
      <c r="D16884"/>
      <c r="E16884"/>
      <c r="F16884"/>
      <c r="G16884"/>
      <c r="H16884"/>
      <c r="I16884"/>
      <c r="J16884"/>
      <c r="K16884"/>
    </row>
    <row r="16885" spans="1:11" ht="15">
      <c r="A16885"/>
      <c r="B16885"/>
      <c r="C16885"/>
      <c r="D16885"/>
      <c r="E16885"/>
      <c r="F16885"/>
      <c r="G16885"/>
      <c r="H16885"/>
      <c r="I16885"/>
      <c r="J16885"/>
      <c r="K16885"/>
    </row>
    <row r="16886" spans="1:11" ht="15">
      <c r="A16886"/>
      <c r="B16886"/>
      <c r="C16886"/>
      <c r="D16886"/>
      <c r="E16886"/>
      <c r="F16886"/>
      <c r="G16886"/>
      <c r="H16886"/>
      <c r="I16886"/>
      <c r="J16886"/>
      <c r="K16886"/>
    </row>
    <row r="16887" spans="1:11" ht="15">
      <c r="A16887"/>
      <c r="B16887"/>
      <c r="C16887"/>
      <c r="D16887"/>
      <c r="E16887"/>
      <c r="F16887"/>
      <c r="G16887"/>
      <c r="H16887"/>
      <c r="I16887"/>
      <c r="J16887"/>
      <c r="K16887"/>
    </row>
    <row r="16888" spans="1:11" ht="15">
      <c r="A16888"/>
      <c r="B16888"/>
      <c r="C16888"/>
      <c r="D16888"/>
      <c r="E16888"/>
      <c r="F16888"/>
      <c r="G16888"/>
      <c r="H16888"/>
      <c r="I16888"/>
      <c r="J16888"/>
      <c r="K16888"/>
    </row>
    <row r="16889" spans="1:11" ht="15">
      <c r="A16889"/>
      <c r="B16889"/>
      <c r="C16889"/>
      <c r="D16889"/>
      <c r="E16889"/>
      <c r="F16889"/>
      <c r="G16889"/>
      <c r="H16889"/>
      <c r="I16889"/>
      <c r="J16889"/>
      <c r="K16889"/>
    </row>
    <row r="16890" spans="1:11" ht="15">
      <c r="A16890"/>
      <c r="B16890"/>
      <c r="C16890"/>
      <c r="D16890"/>
      <c r="E16890"/>
      <c r="F16890"/>
      <c r="G16890"/>
      <c r="H16890"/>
      <c r="I16890"/>
      <c r="J16890"/>
      <c r="K16890"/>
    </row>
    <row r="16891" spans="1:11" ht="15">
      <c r="A16891"/>
      <c r="B16891"/>
      <c r="C16891"/>
      <c r="D16891"/>
      <c r="E16891"/>
      <c r="F16891"/>
      <c r="G16891"/>
      <c r="H16891"/>
      <c r="I16891"/>
      <c r="J16891"/>
      <c r="K16891"/>
    </row>
    <row r="16892" spans="1:11" ht="15">
      <c r="A16892"/>
      <c r="B16892"/>
      <c r="C16892"/>
      <c r="D16892"/>
      <c r="E16892"/>
      <c r="F16892"/>
      <c r="G16892"/>
      <c r="H16892"/>
      <c r="I16892"/>
      <c r="J16892"/>
      <c r="K16892"/>
    </row>
    <row r="16893" spans="1:11" ht="15">
      <c r="A16893"/>
      <c r="B16893"/>
      <c r="C16893"/>
      <c r="D16893"/>
      <c r="E16893"/>
      <c r="F16893"/>
      <c r="G16893"/>
      <c r="H16893"/>
      <c r="I16893"/>
      <c r="J16893"/>
      <c r="K16893"/>
    </row>
    <row r="16894" spans="1:11" ht="15">
      <c r="A16894"/>
      <c r="B16894"/>
      <c r="C16894"/>
      <c r="D16894"/>
      <c r="E16894"/>
      <c r="F16894"/>
      <c r="G16894"/>
      <c r="H16894"/>
      <c r="I16894"/>
      <c r="J16894"/>
      <c r="K16894"/>
    </row>
    <row r="16895" spans="1:11" ht="15">
      <c r="A16895"/>
      <c r="B16895"/>
      <c r="C16895"/>
      <c r="D16895"/>
      <c r="E16895"/>
      <c r="F16895"/>
      <c r="G16895"/>
      <c r="H16895"/>
      <c r="I16895"/>
      <c r="J16895"/>
      <c r="K16895"/>
    </row>
    <row r="16896" spans="1:11" ht="15">
      <c r="A16896"/>
      <c r="B16896"/>
      <c r="C16896"/>
      <c r="D16896"/>
      <c r="E16896"/>
      <c r="F16896"/>
      <c r="G16896"/>
      <c r="H16896"/>
      <c r="I16896"/>
      <c r="J16896"/>
      <c r="K16896"/>
    </row>
    <row r="16897" spans="1:11" ht="15">
      <c r="A16897"/>
      <c r="B16897"/>
      <c r="C16897"/>
      <c r="D16897"/>
      <c r="E16897"/>
      <c r="F16897"/>
      <c r="G16897"/>
      <c r="H16897"/>
      <c r="I16897"/>
      <c r="J16897"/>
      <c r="K16897"/>
    </row>
    <row r="16898" spans="1:11" ht="15">
      <c r="A16898"/>
      <c r="B16898"/>
      <c r="C16898"/>
      <c r="D16898"/>
      <c r="E16898"/>
      <c r="F16898"/>
      <c r="G16898"/>
      <c r="H16898"/>
      <c r="I16898"/>
      <c r="J16898"/>
      <c r="K16898"/>
    </row>
    <row r="16899" spans="1:11" ht="15">
      <c r="A16899"/>
      <c r="B16899"/>
      <c r="C16899"/>
      <c r="D16899"/>
      <c r="E16899"/>
      <c r="F16899"/>
      <c r="G16899"/>
      <c r="H16899"/>
      <c r="I16899"/>
      <c r="J16899"/>
      <c r="K16899"/>
    </row>
    <row r="16900" spans="1:11" ht="15">
      <c r="A16900"/>
      <c r="B16900"/>
      <c r="C16900"/>
      <c r="D16900"/>
      <c r="E16900"/>
      <c r="F16900"/>
      <c r="G16900"/>
      <c r="H16900"/>
      <c r="I16900"/>
      <c r="J16900"/>
      <c r="K16900"/>
    </row>
    <row r="16901" spans="1:11" ht="15">
      <c r="A16901"/>
      <c r="B16901"/>
      <c r="C16901"/>
      <c r="D16901"/>
      <c r="E16901"/>
      <c r="F16901"/>
      <c r="G16901"/>
      <c r="H16901"/>
      <c r="I16901"/>
      <c r="J16901"/>
      <c r="K16901"/>
    </row>
    <row r="16902" spans="1:11" ht="15">
      <c r="A16902"/>
      <c r="B16902"/>
      <c r="C16902"/>
      <c r="D16902"/>
      <c r="E16902"/>
      <c r="F16902"/>
      <c r="G16902"/>
      <c r="H16902"/>
      <c r="I16902"/>
      <c r="J16902"/>
      <c r="K16902"/>
    </row>
    <row r="16903" spans="1:11" ht="15">
      <c r="A16903"/>
      <c r="B16903"/>
      <c r="C16903"/>
      <c r="D16903"/>
      <c r="E16903"/>
      <c r="F16903"/>
      <c r="G16903"/>
      <c r="H16903"/>
      <c r="I16903"/>
      <c r="J16903"/>
      <c r="K16903"/>
    </row>
    <row r="16904" spans="1:11" ht="15">
      <c r="A16904"/>
      <c r="B16904"/>
      <c r="C16904"/>
      <c r="D16904"/>
      <c r="E16904"/>
      <c r="F16904"/>
      <c r="G16904"/>
      <c r="H16904"/>
      <c r="I16904"/>
      <c r="J16904"/>
      <c r="K16904"/>
    </row>
    <row r="16905" spans="1:11" ht="15">
      <c r="A16905"/>
      <c r="B16905"/>
      <c r="C16905"/>
      <c r="D16905"/>
      <c r="E16905"/>
      <c r="F16905"/>
      <c r="G16905"/>
      <c r="H16905"/>
      <c r="I16905"/>
      <c r="J16905"/>
      <c r="K16905"/>
    </row>
    <row r="16906" spans="1:11" ht="15">
      <c r="A16906"/>
      <c r="B16906"/>
      <c r="C16906"/>
      <c r="D16906"/>
      <c r="E16906"/>
      <c r="F16906"/>
      <c r="G16906"/>
      <c r="H16906"/>
      <c r="I16906"/>
      <c r="J16906"/>
      <c r="K16906"/>
    </row>
    <row r="16907" spans="1:11" ht="15">
      <c r="A16907"/>
      <c r="B16907"/>
      <c r="C16907"/>
      <c r="D16907"/>
      <c r="E16907"/>
      <c r="F16907"/>
      <c r="G16907"/>
      <c r="H16907"/>
      <c r="I16907"/>
      <c r="J16907"/>
      <c r="K16907"/>
    </row>
    <row r="16908" spans="1:11" ht="15">
      <c r="A16908"/>
      <c r="B16908"/>
      <c r="C16908"/>
      <c r="D16908"/>
      <c r="E16908"/>
      <c r="F16908"/>
      <c r="G16908"/>
      <c r="H16908"/>
      <c r="I16908"/>
      <c r="J16908"/>
      <c r="K16908"/>
    </row>
    <row r="16909" spans="1:11" ht="15">
      <c r="A16909"/>
      <c r="B16909"/>
      <c r="C16909"/>
      <c r="D16909"/>
      <c r="E16909"/>
      <c r="F16909"/>
      <c r="G16909"/>
      <c r="H16909"/>
      <c r="I16909"/>
      <c r="J16909"/>
      <c r="K16909"/>
    </row>
    <row r="16910" spans="1:11" ht="15">
      <c r="A16910"/>
      <c r="B16910"/>
      <c r="C16910"/>
      <c r="D16910"/>
      <c r="E16910"/>
      <c r="F16910"/>
      <c r="G16910"/>
      <c r="H16910"/>
      <c r="I16910"/>
      <c r="J16910"/>
      <c r="K16910"/>
    </row>
    <row r="16911" spans="1:11" ht="15">
      <c r="A16911"/>
      <c r="B16911"/>
      <c r="C16911"/>
      <c r="D16911"/>
      <c r="E16911"/>
      <c r="F16911"/>
      <c r="G16911"/>
      <c r="H16911"/>
      <c r="I16911"/>
      <c r="J16911"/>
      <c r="K16911"/>
    </row>
    <row r="16912" spans="1:11" ht="15">
      <c r="A16912"/>
      <c r="B16912"/>
      <c r="C16912"/>
      <c r="D16912"/>
      <c r="E16912"/>
      <c r="F16912"/>
      <c r="G16912"/>
      <c r="H16912"/>
      <c r="I16912"/>
      <c r="J16912"/>
      <c r="K16912"/>
    </row>
    <row r="16913" spans="1:11" ht="15">
      <c r="A16913"/>
      <c r="B16913"/>
      <c r="C16913"/>
      <c r="D16913"/>
      <c r="E16913"/>
      <c r="F16913"/>
      <c r="G16913"/>
      <c r="H16913"/>
      <c r="I16913"/>
      <c r="J16913"/>
      <c r="K16913"/>
    </row>
    <row r="16914" spans="1:11" ht="15">
      <c r="A16914"/>
      <c r="B16914"/>
      <c r="C16914"/>
      <c r="D16914"/>
      <c r="E16914"/>
      <c r="F16914"/>
      <c r="G16914"/>
      <c r="H16914"/>
      <c r="I16914"/>
      <c r="J16914"/>
      <c r="K16914"/>
    </row>
    <row r="16915" spans="1:11" ht="15">
      <c r="A16915"/>
      <c r="B16915"/>
      <c r="C16915"/>
      <c r="D16915"/>
      <c r="E16915"/>
      <c r="F16915"/>
      <c r="G16915"/>
      <c r="H16915"/>
      <c r="I16915"/>
      <c r="J16915"/>
      <c r="K16915"/>
    </row>
    <row r="16916" spans="1:11" ht="15">
      <c r="A16916"/>
      <c r="B16916"/>
      <c r="C16916"/>
      <c r="D16916"/>
      <c r="E16916"/>
      <c r="F16916"/>
      <c r="G16916"/>
      <c r="H16916"/>
      <c r="I16916"/>
      <c r="J16916"/>
      <c r="K16916"/>
    </row>
    <row r="16917" spans="1:11" ht="15">
      <c r="A16917"/>
      <c r="B16917"/>
      <c r="C16917"/>
      <c r="D16917"/>
      <c r="E16917"/>
      <c r="F16917"/>
      <c r="G16917"/>
      <c r="H16917"/>
      <c r="I16917"/>
      <c r="J16917"/>
      <c r="K16917"/>
    </row>
    <row r="16918" spans="1:11" ht="15">
      <c r="A16918"/>
      <c r="B16918"/>
      <c r="C16918"/>
      <c r="D16918"/>
      <c r="E16918"/>
      <c r="F16918"/>
      <c r="G16918"/>
      <c r="H16918"/>
      <c r="I16918"/>
      <c r="J16918"/>
      <c r="K16918"/>
    </row>
    <row r="16919" spans="1:11" ht="15">
      <c r="A16919"/>
      <c r="B16919"/>
      <c r="C16919"/>
      <c r="D16919"/>
      <c r="E16919"/>
      <c r="F16919"/>
      <c r="G16919"/>
      <c r="H16919"/>
      <c r="I16919"/>
      <c r="J16919"/>
      <c r="K16919"/>
    </row>
    <row r="16920" spans="1:11" ht="15">
      <c r="A16920"/>
      <c r="B16920"/>
      <c r="C16920"/>
      <c r="D16920"/>
      <c r="E16920"/>
      <c r="F16920"/>
      <c r="G16920"/>
      <c r="H16920"/>
      <c r="I16920"/>
      <c r="J16920"/>
      <c r="K16920"/>
    </row>
    <row r="16921" spans="1:11" ht="15">
      <c r="A16921"/>
      <c r="B16921"/>
      <c r="C16921"/>
      <c r="D16921"/>
      <c r="E16921"/>
      <c r="F16921"/>
      <c r="G16921"/>
      <c r="H16921"/>
      <c r="I16921"/>
      <c r="J16921"/>
      <c r="K16921"/>
    </row>
    <row r="16922" spans="1:11" ht="15">
      <c r="A16922"/>
      <c r="B16922"/>
      <c r="C16922"/>
      <c r="D16922"/>
      <c r="E16922"/>
      <c r="F16922"/>
      <c r="G16922"/>
      <c r="H16922"/>
      <c r="I16922"/>
      <c r="J16922"/>
      <c r="K16922"/>
    </row>
    <row r="16923" spans="1:11" ht="15">
      <c r="A16923"/>
      <c r="B16923"/>
      <c r="C16923"/>
      <c r="D16923"/>
      <c r="E16923"/>
      <c r="F16923"/>
      <c r="G16923"/>
      <c r="H16923"/>
      <c r="I16923"/>
      <c r="J16923"/>
      <c r="K16923"/>
    </row>
    <row r="16924" spans="1:11" ht="15">
      <c r="A16924"/>
      <c r="B16924"/>
      <c r="C16924"/>
      <c r="D16924"/>
      <c r="E16924"/>
      <c r="F16924"/>
      <c r="G16924"/>
      <c r="H16924"/>
      <c r="I16924"/>
      <c r="J16924"/>
      <c r="K16924"/>
    </row>
    <row r="16925" spans="1:11" ht="15">
      <c r="A16925"/>
      <c r="B16925"/>
      <c r="C16925"/>
      <c r="D16925"/>
      <c r="E16925"/>
      <c r="F16925"/>
      <c r="G16925"/>
      <c r="H16925"/>
      <c r="I16925"/>
      <c r="J16925"/>
      <c r="K16925"/>
    </row>
    <row r="16926" spans="1:11" ht="15">
      <c r="A16926"/>
      <c r="B16926"/>
      <c r="C16926"/>
      <c r="D16926"/>
      <c r="E16926"/>
      <c r="F16926"/>
      <c r="G16926"/>
      <c r="H16926"/>
      <c r="I16926"/>
      <c r="J16926"/>
      <c r="K16926"/>
    </row>
    <row r="16927" spans="1:11" ht="15">
      <c r="A16927"/>
      <c r="B16927"/>
      <c r="C16927"/>
      <c r="D16927"/>
      <c r="E16927"/>
      <c r="F16927"/>
      <c r="G16927"/>
      <c r="H16927"/>
      <c r="I16927"/>
      <c r="J16927"/>
      <c r="K16927"/>
    </row>
    <row r="16928" spans="1:11" ht="15">
      <c r="A16928"/>
      <c r="B16928"/>
      <c r="C16928"/>
      <c r="D16928"/>
      <c r="E16928"/>
      <c r="F16928"/>
      <c r="G16928"/>
      <c r="H16928"/>
      <c r="I16928"/>
      <c r="J16928"/>
      <c r="K16928"/>
    </row>
    <row r="16929" spans="1:11" ht="15">
      <c r="A16929"/>
      <c r="B16929"/>
      <c r="C16929"/>
      <c r="D16929"/>
      <c r="E16929"/>
      <c r="F16929"/>
      <c r="G16929"/>
      <c r="H16929"/>
      <c r="I16929"/>
      <c r="J16929"/>
      <c r="K16929"/>
    </row>
    <row r="16930" spans="1:11" ht="15">
      <c r="A16930"/>
      <c r="B16930"/>
      <c r="C16930"/>
      <c r="D16930"/>
      <c r="E16930"/>
      <c r="F16930"/>
      <c r="G16930"/>
      <c r="H16930"/>
      <c r="I16930"/>
      <c r="J16930"/>
      <c r="K16930"/>
    </row>
    <row r="16931" spans="1:11" ht="15">
      <c r="A16931"/>
      <c r="B16931"/>
      <c r="C16931"/>
      <c r="D16931"/>
      <c r="E16931"/>
      <c r="F16931"/>
      <c r="G16931"/>
      <c r="H16931"/>
      <c r="I16931"/>
      <c r="J16931"/>
      <c r="K16931"/>
    </row>
    <row r="16932" spans="1:11" ht="15">
      <c r="A16932"/>
      <c r="B16932"/>
      <c r="C16932"/>
      <c r="D16932"/>
      <c r="E16932"/>
      <c r="F16932"/>
      <c r="G16932"/>
      <c r="H16932"/>
      <c r="I16932"/>
      <c r="J16932"/>
      <c r="K16932"/>
    </row>
    <row r="16933" spans="1:11" ht="15">
      <c r="A16933"/>
      <c r="B16933"/>
      <c r="C16933"/>
      <c r="D16933"/>
      <c r="E16933"/>
      <c r="F16933"/>
      <c r="G16933"/>
      <c r="H16933"/>
      <c r="I16933"/>
      <c r="J16933"/>
      <c r="K16933"/>
    </row>
    <row r="16934" spans="1:11" ht="15">
      <c r="A16934"/>
      <c r="B16934"/>
      <c r="C16934"/>
      <c r="D16934"/>
      <c r="E16934"/>
      <c r="F16934"/>
      <c r="G16934"/>
      <c r="H16934"/>
      <c r="I16934"/>
      <c r="J16934"/>
      <c r="K16934"/>
    </row>
    <row r="16935" spans="1:11" ht="15">
      <c r="A16935"/>
      <c r="B16935"/>
      <c r="C16935"/>
      <c r="D16935"/>
      <c r="E16935"/>
      <c r="F16935"/>
      <c r="G16935"/>
      <c r="H16935"/>
      <c r="I16935"/>
      <c r="J16935"/>
      <c r="K16935"/>
    </row>
    <row r="16936" spans="1:11" ht="15">
      <c r="A16936"/>
      <c r="B16936"/>
      <c r="C16936"/>
      <c r="D16936"/>
      <c r="E16936"/>
      <c r="F16936"/>
      <c r="G16936"/>
      <c r="H16936"/>
      <c r="I16936"/>
      <c r="J16936"/>
      <c r="K16936"/>
    </row>
    <row r="16937" spans="1:11" ht="15">
      <c r="A16937"/>
      <c r="B16937"/>
      <c r="C16937"/>
      <c r="D16937"/>
      <c r="E16937"/>
      <c r="F16937"/>
      <c r="G16937"/>
      <c r="H16937"/>
      <c r="I16937"/>
      <c r="J16937"/>
      <c r="K16937"/>
    </row>
    <row r="16938" spans="1:11" ht="15">
      <c r="A16938"/>
      <c r="B16938"/>
      <c r="C16938"/>
      <c r="D16938"/>
      <c r="E16938"/>
      <c r="F16938"/>
      <c r="G16938"/>
      <c r="H16938"/>
      <c r="I16938"/>
      <c r="J16938"/>
      <c r="K16938"/>
    </row>
    <row r="16939" spans="1:11" ht="15">
      <c r="A16939"/>
      <c r="B16939"/>
      <c r="C16939"/>
      <c r="D16939"/>
      <c r="E16939"/>
      <c r="F16939"/>
      <c r="G16939"/>
      <c r="H16939"/>
      <c r="I16939"/>
      <c r="J16939"/>
      <c r="K16939"/>
    </row>
    <row r="16940" spans="1:11" ht="15">
      <c r="A16940"/>
      <c r="B16940"/>
      <c r="C16940"/>
      <c r="D16940"/>
      <c r="E16940"/>
      <c r="F16940"/>
      <c r="G16940"/>
      <c r="H16940"/>
      <c r="I16940"/>
      <c r="J16940"/>
      <c r="K16940"/>
    </row>
    <row r="16941" spans="1:11" ht="15">
      <c r="A16941"/>
      <c r="B16941"/>
      <c r="C16941"/>
      <c r="D16941"/>
      <c r="E16941"/>
      <c r="F16941"/>
      <c r="G16941"/>
      <c r="H16941"/>
      <c r="I16941"/>
      <c r="J16941"/>
      <c r="K16941"/>
    </row>
    <row r="16942" spans="1:11" ht="15">
      <c r="A16942"/>
      <c r="B16942"/>
      <c r="C16942"/>
      <c r="D16942"/>
      <c r="E16942"/>
      <c r="F16942"/>
      <c r="G16942"/>
      <c r="H16942"/>
      <c r="I16942"/>
      <c r="J16942"/>
      <c r="K16942"/>
    </row>
    <row r="16943" spans="1:11" ht="15">
      <c r="A16943"/>
      <c r="B16943"/>
      <c r="C16943"/>
      <c r="D16943"/>
      <c r="E16943"/>
      <c r="F16943"/>
      <c r="G16943"/>
      <c r="H16943"/>
      <c r="I16943"/>
      <c r="J16943"/>
      <c r="K16943"/>
    </row>
    <row r="16944" spans="1:11" ht="15">
      <c r="A16944"/>
      <c r="B16944"/>
      <c r="C16944"/>
      <c r="D16944"/>
      <c r="E16944"/>
      <c r="F16944"/>
      <c r="G16944"/>
      <c r="H16944"/>
      <c r="I16944"/>
      <c r="J16944"/>
      <c r="K16944"/>
    </row>
    <row r="16945" spans="1:11" ht="15">
      <c r="A16945"/>
      <c r="B16945"/>
      <c r="C16945"/>
      <c r="D16945"/>
      <c r="E16945"/>
      <c r="F16945"/>
      <c r="G16945"/>
      <c r="H16945"/>
      <c r="I16945"/>
      <c r="J16945"/>
      <c r="K16945"/>
    </row>
    <row r="16946" spans="1:11" ht="15">
      <c r="A16946"/>
      <c r="B16946"/>
      <c r="C16946"/>
      <c r="D16946"/>
      <c r="E16946"/>
      <c r="F16946"/>
      <c r="G16946"/>
      <c r="H16946"/>
      <c r="I16946"/>
      <c r="J16946"/>
      <c r="K16946"/>
    </row>
    <row r="16947" spans="1:11" ht="15">
      <c r="A16947"/>
      <c r="B16947"/>
      <c r="C16947"/>
      <c r="D16947"/>
      <c r="E16947"/>
      <c r="F16947"/>
      <c r="G16947"/>
      <c r="H16947"/>
      <c r="I16947"/>
      <c r="J16947"/>
      <c r="K16947"/>
    </row>
    <row r="16948" spans="1:11" ht="15">
      <c r="A16948"/>
      <c r="B16948"/>
      <c r="C16948"/>
      <c r="D16948"/>
      <c r="E16948"/>
      <c r="F16948"/>
      <c r="G16948"/>
      <c r="H16948"/>
      <c r="I16948"/>
      <c r="J16948"/>
      <c r="K16948"/>
    </row>
    <row r="16949" spans="1:11" ht="15">
      <c r="A16949"/>
      <c r="B16949"/>
      <c r="C16949"/>
      <c r="D16949"/>
      <c r="E16949"/>
      <c r="F16949"/>
      <c r="G16949"/>
      <c r="H16949"/>
      <c r="I16949"/>
      <c r="J16949"/>
      <c r="K16949"/>
    </row>
    <row r="16950" spans="1:11" ht="15">
      <c r="A16950"/>
      <c r="B16950"/>
      <c r="C16950"/>
      <c r="D16950"/>
      <c r="E16950"/>
      <c r="F16950"/>
      <c r="G16950"/>
      <c r="H16950"/>
      <c r="I16950"/>
      <c r="J16950"/>
      <c r="K16950"/>
    </row>
    <row r="16951" spans="1:11" ht="15">
      <c r="A16951"/>
      <c r="B16951"/>
      <c r="C16951"/>
      <c r="D16951"/>
      <c r="E16951"/>
      <c r="F16951"/>
      <c r="G16951"/>
      <c r="H16951"/>
      <c r="I16951"/>
      <c r="J16951"/>
      <c r="K16951"/>
    </row>
    <row r="16952" spans="1:11" ht="15">
      <c r="A16952"/>
      <c r="B16952"/>
      <c r="C16952"/>
      <c r="D16952"/>
      <c r="E16952"/>
      <c r="F16952"/>
      <c r="G16952"/>
      <c r="H16952"/>
      <c r="I16952"/>
      <c r="J16952"/>
      <c r="K16952"/>
    </row>
    <row r="16953" spans="1:11" ht="15">
      <c r="A16953"/>
      <c r="B16953"/>
      <c r="C16953"/>
      <c r="D16953"/>
      <c r="E16953"/>
      <c r="F16953"/>
      <c r="G16953"/>
      <c r="H16953"/>
      <c r="I16953"/>
      <c r="J16953"/>
      <c r="K16953"/>
    </row>
    <row r="16954" spans="1:11" ht="15">
      <c r="A16954"/>
      <c r="B16954"/>
      <c r="C16954"/>
      <c r="D16954"/>
      <c r="E16954"/>
      <c r="F16954"/>
      <c r="G16954"/>
      <c r="H16954"/>
      <c r="I16954"/>
      <c r="J16954"/>
      <c r="K16954"/>
    </row>
    <row r="16955" spans="1:11" ht="15">
      <c r="A16955"/>
      <c r="B16955"/>
      <c r="C16955"/>
      <c r="D16955"/>
      <c r="E16955"/>
      <c r="F16955"/>
      <c r="G16955"/>
      <c r="H16955"/>
      <c r="I16955"/>
      <c r="J16955"/>
      <c r="K16955"/>
    </row>
    <row r="16956" spans="1:11" ht="15">
      <c r="A16956"/>
      <c r="B16956"/>
      <c r="C16956"/>
      <c r="D16956"/>
      <c r="E16956"/>
      <c r="F16956"/>
      <c r="G16956"/>
      <c r="H16956"/>
      <c r="I16956"/>
      <c r="J16956"/>
      <c r="K16956"/>
    </row>
    <row r="16957" spans="1:11" ht="15">
      <c r="A16957"/>
      <c r="B16957"/>
      <c r="C16957"/>
      <c r="D16957"/>
      <c r="E16957"/>
      <c r="F16957"/>
      <c r="G16957"/>
      <c r="H16957"/>
      <c r="I16957"/>
      <c r="J16957"/>
      <c r="K16957"/>
    </row>
    <row r="16958" spans="1:11" ht="15">
      <c r="A16958"/>
      <c r="B16958"/>
      <c r="C16958"/>
      <c r="D16958"/>
      <c r="E16958"/>
      <c r="F16958"/>
      <c r="G16958"/>
      <c r="H16958"/>
      <c r="I16958"/>
      <c r="J16958"/>
      <c r="K16958"/>
    </row>
    <row r="16959" spans="1:11" ht="15">
      <c r="A16959"/>
      <c r="B16959"/>
      <c r="C16959"/>
      <c r="D16959"/>
      <c r="E16959"/>
      <c r="F16959"/>
      <c r="G16959"/>
      <c r="H16959"/>
      <c r="I16959"/>
      <c r="J16959"/>
      <c r="K16959"/>
    </row>
    <row r="16960" spans="1:11" ht="15">
      <c r="A16960"/>
      <c r="B16960"/>
      <c r="C16960"/>
      <c r="D16960"/>
      <c r="E16960"/>
      <c r="F16960"/>
      <c r="G16960"/>
      <c r="H16960"/>
      <c r="I16960"/>
      <c r="J16960"/>
      <c r="K16960"/>
    </row>
    <row r="16961" spans="1:11" ht="15">
      <c r="A16961"/>
      <c r="B16961"/>
      <c r="C16961"/>
      <c r="D16961"/>
      <c r="E16961"/>
      <c r="F16961"/>
      <c r="G16961"/>
      <c r="H16961"/>
      <c r="I16961"/>
      <c r="J16961"/>
      <c r="K16961"/>
    </row>
    <row r="16962" spans="1:11" ht="15">
      <c r="A16962"/>
      <c r="B16962"/>
      <c r="C16962"/>
      <c r="D16962"/>
      <c r="E16962"/>
      <c r="F16962"/>
      <c r="G16962"/>
      <c r="H16962"/>
      <c r="I16962"/>
      <c r="J16962"/>
      <c r="K16962"/>
    </row>
    <row r="16963" spans="1:11" ht="15">
      <c r="A16963"/>
      <c r="B16963"/>
      <c r="C16963"/>
      <c r="D16963"/>
      <c r="E16963"/>
      <c r="F16963"/>
      <c r="G16963"/>
      <c r="H16963"/>
      <c r="I16963"/>
      <c r="J16963"/>
      <c r="K16963"/>
    </row>
    <row r="16964" spans="1:11" ht="15">
      <c r="A16964"/>
      <c r="B16964"/>
      <c r="C16964"/>
      <c r="D16964"/>
      <c r="E16964"/>
      <c r="F16964"/>
      <c r="G16964"/>
      <c r="H16964"/>
      <c r="I16964"/>
      <c r="J16964"/>
      <c r="K16964"/>
    </row>
    <row r="16965" spans="1:11" ht="15">
      <c r="A16965"/>
      <c r="B16965"/>
      <c r="C16965"/>
      <c r="D16965"/>
      <c r="E16965"/>
      <c r="F16965"/>
      <c r="G16965"/>
      <c r="H16965"/>
      <c r="I16965"/>
      <c r="J16965"/>
      <c r="K16965"/>
    </row>
    <row r="16966" spans="1:11" ht="15">
      <c r="A16966"/>
      <c r="B16966"/>
      <c r="C16966"/>
      <c r="D16966"/>
      <c r="E16966"/>
      <c r="F16966"/>
      <c r="G16966"/>
      <c r="H16966"/>
      <c r="I16966"/>
      <c r="J16966"/>
      <c r="K16966"/>
    </row>
    <row r="16967" spans="1:11" ht="15">
      <c r="A16967"/>
      <c r="B16967"/>
      <c r="C16967"/>
      <c r="D16967"/>
      <c r="E16967"/>
      <c r="F16967"/>
      <c r="G16967"/>
      <c r="H16967"/>
      <c r="I16967"/>
      <c r="J16967"/>
      <c r="K16967"/>
    </row>
    <row r="16968" spans="1:11" ht="15">
      <c r="A16968"/>
      <c r="B16968"/>
      <c r="C16968"/>
      <c r="D16968"/>
      <c r="E16968"/>
      <c r="F16968"/>
      <c r="G16968"/>
      <c r="H16968"/>
      <c r="I16968"/>
      <c r="J16968"/>
      <c r="K16968"/>
    </row>
    <row r="16969" spans="1:11" ht="15">
      <c r="A16969"/>
      <c r="B16969"/>
      <c r="C16969"/>
      <c r="D16969"/>
      <c r="E16969"/>
      <c r="F16969"/>
      <c r="G16969"/>
      <c r="H16969"/>
      <c r="I16969"/>
      <c r="J16969"/>
      <c r="K16969"/>
    </row>
    <row r="16970" spans="1:11" ht="15">
      <c r="A16970"/>
      <c r="B16970"/>
      <c r="C16970"/>
      <c r="D16970"/>
      <c r="E16970"/>
      <c r="F16970"/>
      <c r="G16970"/>
      <c r="H16970"/>
      <c r="I16970"/>
      <c r="J16970"/>
      <c r="K16970"/>
    </row>
    <row r="16971" spans="1:11" ht="15">
      <c r="A16971"/>
      <c r="B16971"/>
      <c r="C16971"/>
      <c r="D16971"/>
      <c r="E16971"/>
      <c r="F16971"/>
      <c r="G16971"/>
      <c r="H16971"/>
      <c r="I16971"/>
      <c r="J16971"/>
      <c r="K16971"/>
    </row>
    <row r="16972" spans="1:11" ht="15">
      <c r="A16972"/>
      <c r="B16972"/>
      <c r="C16972"/>
      <c r="D16972"/>
      <c r="E16972"/>
      <c r="F16972"/>
      <c r="G16972"/>
      <c r="H16972"/>
      <c r="I16972"/>
      <c r="J16972"/>
      <c r="K16972"/>
    </row>
    <row r="16973" spans="1:11" ht="15">
      <c r="A16973"/>
      <c r="B16973"/>
      <c r="C16973"/>
      <c r="D16973"/>
      <c r="E16973"/>
      <c r="F16973"/>
      <c r="G16973"/>
      <c r="H16973"/>
      <c r="I16973"/>
      <c r="J16973"/>
      <c r="K16973"/>
    </row>
    <row r="16974" spans="1:11" ht="15">
      <c r="A16974"/>
      <c r="B16974"/>
      <c r="C16974"/>
      <c r="D16974"/>
      <c r="E16974"/>
      <c r="F16974"/>
      <c r="G16974"/>
      <c r="H16974"/>
      <c r="I16974"/>
      <c r="J16974"/>
      <c r="K16974"/>
    </row>
    <row r="16975" spans="1:11" ht="15">
      <c r="A16975"/>
      <c r="B16975"/>
      <c r="C16975"/>
      <c r="D16975"/>
      <c r="E16975"/>
      <c r="F16975"/>
      <c r="G16975"/>
      <c r="H16975"/>
      <c r="I16975"/>
      <c r="J16975"/>
      <c r="K16975"/>
    </row>
    <row r="16976" spans="1:11" ht="15">
      <c r="A16976"/>
      <c r="B16976"/>
      <c r="C16976"/>
      <c r="D16976"/>
      <c r="E16976"/>
      <c r="F16976"/>
      <c r="G16976"/>
      <c r="H16976"/>
      <c r="I16976"/>
      <c r="J16976"/>
      <c r="K16976"/>
    </row>
    <row r="16977" spans="1:11" ht="15">
      <c r="A16977"/>
      <c r="B16977"/>
      <c r="C16977"/>
      <c r="D16977"/>
      <c r="E16977"/>
      <c r="F16977"/>
      <c r="G16977"/>
      <c r="H16977"/>
      <c r="I16977"/>
      <c r="J16977"/>
      <c r="K16977"/>
    </row>
    <row r="16978" spans="1:11" ht="15">
      <c r="A16978"/>
      <c r="B16978"/>
      <c r="C16978"/>
      <c r="D16978"/>
      <c r="E16978"/>
      <c r="F16978"/>
      <c r="G16978"/>
      <c r="H16978"/>
      <c r="I16978"/>
      <c r="J16978"/>
      <c r="K16978"/>
    </row>
    <row r="16979" spans="1:11" ht="15">
      <c r="A16979"/>
      <c r="B16979"/>
      <c r="C16979"/>
      <c r="D16979"/>
      <c r="E16979"/>
      <c r="F16979"/>
      <c r="G16979"/>
      <c r="H16979"/>
      <c r="I16979"/>
      <c r="J16979"/>
      <c r="K16979"/>
    </row>
    <row r="16980" spans="1:11" ht="15">
      <c r="A16980"/>
      <c r="B16980"/>
      <c r="C16980"/>
      <c r="D16980"/>
      <c r="E16980"/>
      <c r="F16980"/>
      <c r="G16980"/>
      <c r="H16980"/>
      <c r="I16980"/>
      <c r="J16980"/>
      <c r="K16980"/>
    </row>
    <row r="16981" spans="1:11" ht="15">
      <c r="A16981"/>
      <c r="B16981"/>
      <c r="C16981"/>
      <c r="D16981"/>
      <c r="E16981"/>
      <c r="F16981"/>
      <c r="G16981"/>
      <c r="H16981"/>
      <c r="I16981"/>
      <c r="J16981"/>
      <c r="K16981"/>
    </row>
    <row r="16982" spans="1:11" ht="15">
      <c r="A16982"/>
      <c r="B16982"/>
      <c r="C16982"/>
      <c r="D16982"/>
      <c r="E16982"/>
      <c r="F16982"/>
      <c r="G16982"/>
      <c r="H16982"/>
      <c r="I16982"/>
      <c r="J16982"/>
      <c r="K16982"/>
    </row>
    <row r="16983" spans="1:11" ht="15">
      <c r="A16983"/>
      <c r="B16983"/>
      <c r="C16983"/>
      <c r="D16983"/>
      <c r="E16983"/>
      <c r="F16983"/>
      <c r="G16983"/>
      <c r="H16983"/>
      <c r="I16983"/>
      <c r="J16983"/>
      <c r="K16983"/>
    </row>
    <row r="16984" spans="1:11" ht="15">
      <c r="A16984"/>
      <c r="B16984"/>
      <c r="C16984"/>
      <c r="D16984"/>
      <c r="E16984"/>
      <c r="F16984"/>
      <c r="G16984"/>
      <c r="H16984"/>
      <c r="I16984"/>
      <c r="J16984"/>
      <c r="K16984"/>
    </row>
    <row r="16985" spans="1:11" ht="15">
      <c r="A16985"/>
      <c r="B16985"/>
      <c r="C16985"/>
      <c r="D16985"/>
      <c r="E16985"/>
      <c r="F16985"/>
      <c r="G16985"/>
      <c r="H16985"/>
      <c r="I16985"/>
      <c r="J16985"/>
      <c r="K16985"/>
    </row>
    <row r="16986" spans="1:11" ht="15">
      <c r="A16986"/>
      <c r="B16986"/>
      <c r="C16986"/>
      <c r="D16986"/>
      <c r="E16986"/>
      <c r="F16986"/>
      <c r="G16986"/>
      <c r="H16986"/>
      <c r="I16986"/>
      <c r="J16986"/>
      <c r="K16986"/>
    </row>
    <row r="16987" spans="1:11" ht="15">
      <c r="A16987"/>
      <c r="B16987"/>
      <c r="C16987"/>
      <c r="D16987"/>
      <c r="E16987"/>
      <c r="F16987"/>
      <c r="G16987"/>
      <c r="H16987"/>
      <c r="I16987"/>
      <c r="J16987"/>
      <c r="K16987"/>
    </row>
    <row r="16988" spans="1:11" ht="15">
      <c r="A16988"/>
      <c r="B16988"/>
      <c r="C16988"/>
      <c r="D16988"/>
      <c r="E16988"/>
      <c r="F16988"/>
      <c r="G16988"/>
      <c r="H16988"/>
      <c r="I16988"/>
      <c r="J16988"/>
      <c r="K16988"/>
    </row>
    <row r="16989" spans="1:11" ht="15">
      <c r="A16989"/>
      <c r="B16989"/>
      <c r="C16989"/>
      <c r="D16989"/>
      <c r="E16989"/>
      <c r="F16989"/>
      <c r="G16989"/>
      <c r="H16989"/>
      <c r="I16989"/>
      <c r="J16989"/>
      <c r="K16989"/>
    </row>
    <row r="16990" spans="1:11" ht="15">
      <c r="A16990"/>
      <c r="B16990"/>
      <c r="C16990"/>
      <c r="D16990"/>
      <c r="E16990"/>
      <c r="F16990"/>
      <c r="G16990"/>
      <c r="H16990"/>
      <c r="I16990"/>
      <c r="J16990"/>
      <c r="K16990"/>
    </row>
    <row r="16991" spans="1:11" ht="15">
      <c r="A16991"/>
      <c r="B16991"/>
      <c r="C16991"/>
      <c r="D16991"/>
      <c r="E16991"/>
      <c r="F16991"/>
      <c r="G16991"/>
      <c r="H16991"/>
      <c r="I16991"/>
      <c r="J16991"/>
      <c r="K16991"/>
    </row>
    <row r="16992" spans="1:11" ht="15">
      <c r="A16992"/>
      <c r="B16992"/>
      <c r="C16992"/>
      <c r="D16992"/>
      <c r="E16992"/>
      <c r="F16992"/>
      <c r="G16992"/>
      <c r="H16992"/>
      <c r="I16992"/>
      <c r="J16992"/>
      <c r="K16992"/>
    </row>
    <row r="16993" spans="1:11" ht="15">
      <c r="A16993"/>
      <c r="B16993"/>
      <c r="C16993"/>
      <c r="D16993"/>
      <c r="E16993"/>
      <c r="F16993"/>
      <c r="G16993"/>
      <c r="H16993"/>
      <c r="I16993"/>
      <c r="J16993"/>
      <c r="K16993"/>
    </row>
    <row r="16994" spans="1:11" ht="15">
      <c r="A16994"/>
      <c r="B16994"/>
      <c r="C16994"/>
      <c r="D16994"/>
      <c r="E16994"/>
      <c r="F16994"/>
      <c r="G16994"/>
      <c r="H16994"/>
      <c r="I16994"/>
      <c r="J16994"/>
      <c r="K16994"/>
    </row>
    <row r="16995" spans="1:11" ht="15">
      <c r="A16995"/>
      <c r="B16995"/>
      <c r="C16995"/>
      <c r="D16995"/>
      <c r="E16995"/>
      <c r="F16995"/>
      <c r="G16995"/>
      <c r="H16995"/>
      <c r="I16995"/>
      <c r="J16995"/>
      <c r="K16995"/>
    </row>
    <row r="16996" spans="1:11" ht="15">
      <c r="A16996"/>
      <c r="B16996"/>
      <c r="C16996"/>
      <c r="D16996"/>
      <c r="E16996"/>
      <c r="F16996"/>
      <c r="G16996"/>
      <c r="H16996"/>
      <c r="I16996"/>
      <c r="J16996"/>
      <c r="K16996"/>
    </row>
    <row r="16997" spans="1:11" ht="15">
      <c r="A16997"/>
      <c r="B16997"/>
      <c r="C16997"/>
      <c r="D16997"/>
      <c r="E16997"/>
      <c r="F16997"/>
      <c r="G16997"/>
      <c r="H16997"/>
      <c r="I16997"/>
      <c r="J16997"/>
      <c r="K16997"/>
    </row>
    <row r="16998" spans="1:11" ht="15">
      <c r="A16998"/>
      <c r="B16998"/>
      <c r="C16998"/>
      <c r="D16998"/>
      <c r="E16998"/>
      <c r="F16998"/>
      <c r="G16998"/>
      <c r="H16998"/>
      <c r="I16998"/>
      <c r="J16998"/>
      <c r="K16998"/>
    </row>
    <row r="16999" spans="1:11" ht="15">
      <c r="A16999"/>
      <c r="B16999"/>
      <c r="C16999"/>
      <c r="D16999"/>
      <c r="E16999"/>
      <c r="F16999"/>
      <c r="G16999"/>
      <c r="H16999"/>
      <c r="I16999"/>
      <c r="J16999"/>
      <c r="K16999"/>
    </row>
    <row r="17000" spans="1:11" ht="15">
      <c r="A17000"/>
      <c r="B17000"/>
      <c r="C17000"/>
      <c r="D17000"/>
      <c r="E17000"/>
      <c r="F17000"/>
      <c r="G17000"/>
      <c r="H17000"/>
      <c r="I17000"/>
      <c r="J17000"/>
      <c r="K17000"/>
    </row>
    <row r="17001" spans="1:11" ht="15">
      <c r="A17001"/>
      <c r="B17001"/>
      <c r="C17001"/>
      <c r="D17001"/>
      <c r="E17001"/>
      <c r="F17001"/>
      <c r="G17001"/>
      <c r="H17001"/>
      <c r="I17001"/>
      <c r="J17001"/>
      <c r="K17001"/>
    </row>
    <row r="17002" spans="1:11" ht="15">
      <c r="A17002"/>
      <c r="B17002"/>
      <c r="C17002"/>
      <c r="D17002"/>
      <c r="E17002"/>
      <c r="F17002"/>
      <c r="G17002"/>
      <c r="H17002"/>
      <c r="I17002"/>
      <c r="J17002"/>
      <c r="K17002"/>
    </row>
    <row r="17003" spans="1:11" ht="15">
      <c r="A17003"/>
      <c r="B17003"/>
      <c r="C17003"/>
      <c r="D17003"/>
      <c r="E17003"/>
      <c r="F17003"/>
      <c r="G17003"/>
      <c r="H17003"/>
      <c r="I17003"/>
      <c r="J17003"/>
      <c r="K17003"/>
    </row>
    <row r="17004" spans="1:11" ht="15">
      <c r="A17004"/>
      <c r="B17004"/>
      <c r="C17004"/>
      <c r="D17004"/>
      <c r="E17004"/>
      <c r="F17004"/>
      <c r="G17004"/>
      <c r="H17004"/>
      <c r="I17004"/>
      <c r="J17004"/>
      <c r="K17004"/>
    </row>
    <row r="17005" spans="1:11" ht="15">
      <c r="A17005"/>
      <c r="B17005"/>
      <c r="C17005"/>
      <c r="D17005"/>
      <c r="E17005"/>
      <c r="F17005"/>
      <c r="G17005"/>
      <c r="H17005"/>
      <c r="I17005"/>
      <c r="J17005"/>
      <c r="K17005"/>
    </row>
    <row r="17006" spans="1:11" ht="15">
      <c r="A17006"/>
      <c r="B17006"/>
      <c r="C17006"/>
      <c r="D17006"/>
      <c r="E17006"/>
      <c r="F17006"/>
      <c r="G17006"/>
      <c r="H17006"/>
      <c r="I17006"/>
      <c r="J17006"/>
      <c r="K17006"/>
    </row>
    <row r="17007" spans="1:11" ht="15">
      <c r="A17007"/>
      <c r="B17007"/>
      <c r="C17007"/>
      <c r="D17007"/>
      <c r="E17007"/>
      <c r="F17007"/>
      <c r="G17007"/>
      <c r="H17007"/>
      <c r="I17007"/>
      <c r="J17007"/>
      <c r="K17007"/>
    </row>
    <row r="17008" spans="1:11" ht="15">
      <c r="A17008"/>
      <c r="B17008"/>
      <c r="C17008"/>
      <c r="D17008"/>
      <c r="E17008"/>
      <c r="F17008"/>
      <c r="G17008"/>
      <c r="H17008"/>
      <c r="I17008"/>
      <c r="J17008"/>
      <c r="K17008"/>
    </row>
    <row r="17009" spans="1:11" ht="15">
      <c r="A17009"/>
      <c r="B17009"/>
      <c r="C17009"/>
      <c r="D17009"/>
      <c r="E17009"/>
      <c r="F17009"/>
      <c r="G17009"/>
      <c r="H17009"/>
      <c r="I17009"/>
      <c r="J17009"/>
      <c r="K17009"/>
    </row>
    <row r="17010" spans="1:11" ht="15">
      <c r="A17010"/>
      <c r="B17010"/>
      <c r="C17010"/>
      <c r="D17010"/>
      <c r="E17010"/>
      <c r="F17010"/>
      <c r="G17010"/>
      <c r="H17010"/>
      <c r="I17010"/>
      <c r="J17010"/>
      <c r="K17010"/>
    </row>
    <row r="17011" spans="1:11" ht="15">
      <c r="A17011"/>
      <c r="B17011"/>
      <c r="C17011"/>
      <c r="D17011"/>
      <c r="E17011"/>
      <c r="F17011"/>
      <c r="G17011"/>
      <c r="H17011"/>
      <c r="I17011"/>
      <c r="J17011"/>
      <c r="K17011"/>
    </row>
    <row r="17012" spans="1:11" ht="15">
      <c r="A17012"/>
      <c r="B17012"/>
      <c r="C17012"/>
      <c r="D17012"/>
      <c r="E17012"/>
      <c r="F17012"/>
      <c r="G17012"/>
      <c r="H17012"/>
      <c r="I17012"/>
      <c r="J17012"/>
      <c r="K17012"/>
    </row>
    <row r="17013" spans="1:11" ht="15">
      <c r="A17013"/>
      <c r="B17013"/>
      <c r="C17013"/>
      <c r="D17013"/>
      <c r="E17013"/>
      <c r="F17013"/>
      <c r="G17013"/>
      <c r="H17013"/>
      <c r="I17013"/>
      <c r="J17013"/>
      <c r="K17013"/>
    </row>
    <row r="17014" spans="1:11" ht="15">
      <c r="A17014"/>
      <c r="B17014"/>
      <c r="C17014"/>
      <c r="D17014"/>
      <c r="E17014"/>
      <c r="F17014"/>
      <c r="G17014"/>
      <c r="H17014"/>
      <c r="I17014"/>
      <c r="J17014"/>
      <c r="K17014"/>
    </row>
    <row r="17015" spans="1:11" ht="15">
      <c r="A17015"/>
      <c r="B17015"/>
      <c r="C17015"/>
      <c r="D17015"/>
      <c r="E17015"/>
      <c r="F17015"/>
      <c r="G17015"/>
      <c r="H17015"/>
      <c r="I17015"/>
      <c r="J17015"/>
      <c r="K17015"/>
    </row>
    <row r="17016" spans="1:11" ht="15">
      <c r="A17016"/>
      <c r="B17016"/>
      <c r="C17016"/>
      <c r="D17016"/>
      <c r="E17016"/>
      <c r="F17016"/>
      <c r="G17016"/>
      <c r="H17016"/>
      <c r="I17016"/>
      <c r="J17016"/>
      <c r="K17016"/>
    </row>
    <row r="17017" spans="1:11" ht="15">
      <c r="A17017"/>
      <c r="B17017"/>
      <c r="C17017"/>
      <c r="D17017"/>
      <c r="E17017"/>
      <c r="F17017"/>
      <c r="G17017"/>
      <c r="H17017"/>
      <c r="I17017"/>
      <c r="J17017"/>
      <c r="K17017"/>
    </row>
    <row r="17018" spans="1:11" ht="15">
      <c r="A17018"/>
      <c r="B17018"/>
      <c r="C17018"/>
      <c r="D17018"/>
      <c r="E17018"/>
      <c r="F17018"/>
      <c r="G17018"/>
      <c r="H17018"/>
      <c r="I17018"/>
      <c r="J17018"/>
      <c r="K17018"/>
    </row>
    <row r="17019" spans="1:11" ht="15">
      <c r="A17019"/>
      <c r="B17019"/>
      <c r="C17019"/>
      <c r="D17019"/>
      <c r="E17019"/>
      <c r="F17019"/>
      <c r="G17019"/>
      <c r="H17019"/>
      <c r="I17019"/>
      <c r="J17019"/>
      <c r="K17019"/>
    </row>
    <row r="17020" spans="1:11" ht="15">
      <c r="A17020"/>
      <c r="B17020"/>
      <c r="C17020"/>
      <c r="D17020"/>
      <c r="E17020"/>
      <c r="F17020"/>
      <c r="G17020"/>
      <c r="H17020"/>
      <c r="I17020"/>
      <c r="J17020"/>
      <c r="K17020"/>
    </row>
    <row r="17021" spans="1:11" ht="15">
      <c r="A17021"/>
      <c r="B17021"/>
      <c r="C17021"/>
      <c r="D17021"/>
      <c r="E17021"/>
      <c r="F17021"/>
      <c r="G17021"/>
      <c r="H17021"/>
      <c r="I17021"/>
      <c r="J17021"/>
      <c r="K17021"/>
    </row>
    <row r="17022" spans="1:11" ht="15">
      <c r="A17022"/>
      <c r="B17022"/>
      <c r="C17022"/>
      <c r="D17022"/>
      <c r="E17022"/>
      <c r="F17022"/>
      <c r="G17022"/>
      <c r="H17022"/>
      <c r="I17022"/>
      <c r="J17022"/>
      <c r="K17022"/>
    </row>
    <row r="17023" spans="1:11" ht="15">
      <c r="A17023"/>
      <c r="B17023"/>
      <c r="C17023"/>
      <c r="D17023"/>
      <c r="E17023"/>
      <c r="F17023"/>
      <c r="G17023"/>
      <c r="H17023"/>
      <c r="I17023"/>
      <c r="J17023"/>
      <c r="K17023"/>
    </row>
    <row r="17024" spans="1:11" ht="15">
      <c r="A17024"/>
      <c r="B17024"/>
      <c r="C17024"/>
      <c r="D17024"/>
      <c r="E17024"/>
      <c r="F17024"/>
      <c r="G17024"/>
      <c r="H17024"/>
      <c r="I17024"/>
      <c r="J17024"/>
      <c r="K17024"/>
    </row>
    <row r="17025" spans="1:11" ht="15">
      <c r="A17025"/>
      <c r="B17025"/>
      <c r="C17025"/>
      <c r="D17025"/>
      <c r="E17025"/>
      <c r="F17025"/>
      <c r="G17025"/>
      <c r="H17025"/>
      <c r="I17025"/>
      <c r="J17025"/>
      <c r="K17025"/>
    </row>
    <row r="17026" spans="1:11" ht="15">
      <c r="A17026"/>
      <c r="B17026"/>
      <c r="C17026"/>
      <c r="D17026"/>
      <c r="E17026"/>
      <c r="F17026"/>
      <c r="G17026"/>
      <c r="H17026"/>
      <c r="I17026"/>
      <c r="J17026"/>
      <c r="K17026"/>
    </row>
    <row r="17027" spans="1:11" ht="15">
      <c r="A17027"/>
      <c r="B17027"/>
      <c r="C17027"/>
      <c r="D17027"/>
      <c r="E17027"/>
      <c r="F17027"/>
      <c r="G17027"/>
      <c r="H17027"/>
      <c r="I17027"/>
      <c r="J17027"/>
      <c r="K17027"/>
    </row>
    <row r="17028" spans="1:11" ht="15">
      <c r="A17028"/>
      <c r="B17028"/>
      <c r="C17028"/>
      <c r="D17028"/>
      <c r="E17028"/>
      <c r="F17028"/>
      <c r="G17028"/>
      <c r="H17028"/>
      <c r="I17028"/>
      <c r="J17028"/>
      <c r="K17028"/>
    </row>
    <row r="17029" spans="1:11" ht="15">
      <c r="A17029"/>
      <c r="B17029"/>
      <c r="C17029"/>
      <c r="D17029"/>
      <c r="E17029"/>
      <c r="F17029"/>
      <c r="G17029"/>
      <c r="H17029"/>
      <c r="I17029"/>
      <c r="J17029"/>
      <c r="K17029"/>
    </row>
    <row r="17030" spans="1:11" ht="15">
      <c r="A17030"/>
      <c r="B17030"/>
      <c r="C17030"/>
      <c r="D17030"/>
      <c r="E17030"/>
      <c r="F17030"/>
      <c r="G17030"/>
      <c r="H17030"/>
      <c r="I17030"/>
      <c r="J17030"/>
      <c r="K17030"/>
    </row>
    <row r="17031" spans="1:11" ht="15">
      <c r="A17031"/>
      <c r="B17031"/>
      <c r="C17031"/>
      <c r="D17031"/>
      <c r="E17031"/>
      <c r="F17031"/>
      <c r="G17031"/>
      <c r="H17031"/>
      <c r="I17031"/>
      <c r="J17031"/>
      <c r="K17031"/>
    </row>
    <row r="17032" spans="1:11" ht="15">
      <c r="A17032"/>
      <c r="B17032"/>
      <c r="C17032"/>
      <c r="D17032"/>
      <c r="E17032"/>
      <c r="F17032"/>
      <c r="G17032"/>
      <c r="H17032"/>
      <c r="I17032"/>
      <c r="J17032"/>
      <c r="K17032"/>
    </row>
    <row r="17033" spans="1:11" ht="15">
      <c r="A17033"/>
      <c r="B17033"/>
      <c r="C17033"/>
      <c r="D17033"/>
      <c r="E17033"/>
      <c r="F17033"/>
      <c r="G17033"/>
      <c r="H17033"/>
      <c r="I17033"/>
      <c r="J17033"/>
      <c r="K17033"/>
    </row>
    <row r="17034" spans="1:11" ht="15">
      <c r="A17034"/>
      <c r="B17034"/>
      <c r="C17034"/>
      <c r="D17034"/>
      <c r="E17034"/>
      <c r="F17034"/>
      <c r="G17034"/>
      <c r="H17034"/>
      <c r="I17034"/>
      <c r="J17034"/>
      <c r="K17034"/>
    </row>
    <row r="17035" spans="1:11" ht="15">
      <c r="A17035"/>
      <c r="B17035"/>
      <c r="C17035"/>
      <c r="D17035"/>
      <c r="E17035"/>
      <c r="F17035"/>
      <c r="G17035"/>
      <c r="H17035"/>
      <c r="I17035"/>
      <c r="J17035"/>
      <c r="K17035"/>
    </row>
    <row r="17036" spans="1:11" ht="15">
      <c r="A17036"/>
      <c r="B17036"/>
      <c r="C17036"/>
      <c r="D17036"/>
      <c r="E17036"/>
      <c r="F17036"/>
      <c r="G17036"/>
      <c r="H17036"/>
      <c r="I17036"/>
      <c r="J17036"/>
      <c r="K17036"/>
    </row>
    <row r="17037" spans="1:11" ht="15">
      <c r="A17037"/>
      <c r="B17037"/>
      <c r="C17037"/>
      <c r="D17037"/>
      <c r="E17037"/>
      <c r="F17037"/>
      <c r="G17037"/>
      <c r="H17037"/>
      <c r="I17037"/>
      <c r="J17037"/>
      <c r="K17037"/>
    </row>
    <row r="17038" spans="1:11" ht="15">
      <c r="A17038"/>
      <c r="B17038"/>
      <c r="C17038"/>
      <c r="D17038"/>
      <c r="E17038"/>
      <c r="F17038"/>
      <c r="G17038"/>
      <c r="H17038"/>
      <c r="I17038"/>
      <c r="J17038"/>
      <c r="K17038"/>
    </row>
    <row r="17039" spans="1:11" ht="15">
      <c r="A17039"/>
      <c r="B17039"/>
      <c r="C17039"/>
      <c r="D17039"/>
      <c r="E17039"/>
      <c r="F17039"/>
      <c r="G17039"/>
      <c r="H17039"/>
      <c r="I17039"/>
      <c r="J17039"/>
      <c r="K17039"/>
    </row>
    <row r="17040" spans="1:11" ht="15">
      <c r="A17040"/>
      <c r="B17040"/>
      <c r="C17040"/>
      <c r="D17040"/>
      <c r="E17040"/>
      <c r="F17040"/>
      <c r="G17040"/>
      <c r="H17040"/>
      <c r="I17040"/>
      <c r="J17040"/>
      <c r="K17040"/>
    </row>
    <row r="17041" spans="1:11" ht="15">
      <c r="A17041"/>
      <c r="B17041"/>
      <c r="C17041"/>
      <c r="D17041"/>
      <c r="E17041"/>
      <c r="F17041"/>
      <c r="G17041"/>
      <c r="H17041"/>
      <c r="I17041"/>
      <c r="J17041"/>
      <c r="K17041"/>
    </row>
    <row r="17042" spans="1:11" ht="15">
      <c r="A17042"/>
      <c r="B17042"/>
      <c r="C17042"/>
      <c r="D17042"/>
      <c r="E17042"/>
      <c r="F17042"/>
      <c r="G17042"/>
      <c r="H17042"/>
      <c r="I17042"/>
      <c r="J17042"/>
      <c r="K17042"/>
    </row>
    <row r="17043" spans="1:11" ht="15">
      <c r="A17043"/>
      <c r="B17043"/>
      <c r="C17043"/>
      <c r="D17043"/>
      <c r="E17043"/>
      <c r="F17043"/>
      <c r="G17043"/>
      <c r="H17043"/>
      <c r="I17043"/>
      <c r="J17043"/>
      <c r="K17043"/>
    </row>
    <row r="17044" spans="1:11" ht="15">
      <c r="A17044"/>
      <c r="B17044"/>
      <c r="C17044"/>
      <c r="D17044"/>
      <c r="E17044"/>
      <c r="F17044"/>
      <c r="G17044"/>
      <c r="H17044"/>
      <c r="I17044"/>
      <c r="J17044"/>
      <c r="K17044"/>
    </row>
    <row r="17045" spans="1:11" ht="15">
      <c r="A17045"/>
      <c r="B17045"/>
      <c r="C17045"/>
      <c r="D17045"/>
      <c r="E17045"/>
      <c r="F17045"/>
      <c r="G17045"/>
      <c r="H17045"/>
      <c r="I17045"/>
      <c r="J17045"/>
      <c r="K17045"/>
    </row>
    <row r="17046" spans="1:11" ht="15">
      <c r="A17046"/>
      <c r="B17046"/>
      <c r="C17046"/>
      <c r="D17046"/>
      <c r="E17046"/>
      <c r="F17046"/>
      <c r="G17046"/>
      <c r="H17046"/>
      <c r="I17046"/>
      <c r="J17046"/>
      <c r="K17046"/>
    </row>
    <row r="17047" spans="1:11" ht="15">
      <c r="A17047"/>
      <c r="B17047"/>
      <c r="C17047"/>
      <c r="D17047"/>
      <c r="E17047"/>
      <c r="F17047"/>
      <c r="G17047"/>
      <c r="H17047"/>
      <c r="I17047"/>
      <c r="J17047"/>
      <c r="K17047"/>
    </row>
    <row r="17048" spans="1:11" ht="15">
      <c r="A17048"/>
      <c r="B17048"/>
      <c r="C17048"/>
      <c r="D17048"/>
      <c r="E17048"/>
      <c r="F17048"/>
      <c r="G17048"/>
      <c r="H17048"/>
      <c r="I17048"/>
      <c r="J17048"/>
      <c r="K17048"/>
    </row>
    <row r="17049" spans="1:11" ht="15">
      <c r="A17049"/>
      <c r="B17049"/>
      <c r="C17049"/>
      <c r="D17049"/>
      <c r="E17049"/>
      <c r="F17049"/>
      <c r="G17049"/>
      <c r="H17049"/>
      <c r="I17049"/>
      <c r="J17049"/>
      <c r="K17049"/>
    </row>
    <row r="17050" spans="1:11" ht="15">
      <c r="A17050"/>
      <c r="B17050"/>
      <c r="C17050"/>
      <c r="D17050"/>
      <c r="E17050"/>
      <c r="F17050"/>
      <c r="G17050"/>
      <c r="H17050"/>
      <c r="I17050"/>
      <c r="J17050"/>
      <c r="K17050"/>
    </row>
    <row r="17051" spans="1:11" ht="15">
      <c r="A17051"/>
      <c r="B17051"/>
      <c r="C17051"/>
      <c r="D17051"/>
      <c r="E17051"/>
      <c r="F17051"/>
      <c r="G17051"/>
      <c r="H17051"/>
      <c r="I17051"/>
      <c r="J17051"/>
      <c r="K17051"/>
    </row>
    <row r="17052" spans="1:11" ht="15">
      <c r="A17052"/>
      <c r="B17052"/>
      <c r="C17052"/>
      <c r="D17052"/>
      <c r="E17052"/>
      <c r="F17052"/>
      <c r="G17052"/>
      <c r="H17052"/>
      <c r="I17052"/>
      <c r="J17052"/>
      <c r="K17052"/>
    </row>
    <row r="17053" spans="1:11" ht="15">
      <c r="A17053"/>
      <c r="B17053"/>
      <c r="C17053"/>
      <c r="D17053"/>
      <c r="E17053"/>
      <c r="F17053"/>
      <c r="G17053"/>
      <c r="H17053"/>
      <c r="I17053"/>
      <c r="J17053"/>
      <c r="K17053"/>
    </row>
    <row r="17054" spans="1:11" ht="15">
      <c r="A17054"/>
      <c r="B17054"/>
      <c r="C17054"/>
      <c r="D17054"/>
      <c r="E17054"/>
      <c r="F17054"/>
      <c r="G17054"/>
      <c r="H17054"/>
      <c r="I17054"/>
      <c r="J17054"/>
      <c r="K17054"/>
    </row>
    <row r="17055" spans="1:11" ht="15">
      <c r="A17055"/>
      <c r="B17055"/>
      <c r="C17055"/>
      <c r="D17055"/>
      <c r="E17055"/>
      <c r="F17055"/>
      <c r="G17055"/>
      <c r="H17055"/>
      <c r="I17055"/>
      <c r="J17055"/>
      <c r="K17055"/>
    </row>
    <row r="17056" spans="1:11" ht="15">
      <c r="A17056"/>
      <c r="B17056"/>
      <c r="C17056"/>
      <c r="D17056"/>
      <c r="E17056"/>
      <c r="F17056"/>
      <c r="G17056"/>
      <c r="H17056"/>
      <c r="I17056"/>
      <c r="J17056"/>
      <c r="K17056"/>
    </row>
    <row r="17057" spans="1:11" ht="15">
      <c r="A17057"/>
      <c r="B17057"/>
      <c r="C17057"/>
      <c r="D17057"/>
      <c r="E17057"/>
      <c r="F17057"/>
      <c r="G17057"/>
      <c r="H17057"/>
      <c r="I17057"/>
      <c r="J17057"/>
      <c r="K17057"/>
    </row>
    <row r="17058" spans="1:11" ht="15">
      <c r="A17058"/>
      <c r="B17058"/>
      <c r="C17058"/>
      <c r="D17058"/>
      <c r="E17058"/>
      <c r="F17058"/>
      <c r="G17058"/>
      <c r="H17058"/>
      <c r="I17058"/>
      <c r="J17058"/>
      <c r="K17058"/>
    </row>
    <row r="17059" spans="1:11" ht="15">
      <c r="A17059"/>
      <c r="B17059"/>
      <c r="C17059"/>
      <c r="D17059"/>
      <c r="E17059"/>
      <c r="F17059"/>
      <c r="G17059"/>
      <c r="H17059"/>
      <c r="I17059"/>
      <c r="J17059"/>
      <c r="K17059"/>
    </row>
    <row r="17060" spans="1:11" ht="15">
      <c r="A17060"/>
      <c r="B17060"/>
      <c r="C17060"/>
      <c r="D17060"/>
      <c r="E17060"/>
      <c r="F17060"/>
      <c r="G17060"/>
      <c r="H17060"/>
      <c r="I17060"/>
      <c r="J17060"/>
      <c r="K17060"/>
    </row>
    <row r="17061" spans="1:11" ht="15">
      <c r="A17061"/>
      <c r="B17061"/>
      <c r="C17061"/>
      <c r="D17061"/>
      <c r="E17061"/>
      <c r="F17061"/>
      <c r="G17061"/>
      <c r="H17061"/>
      <c r="I17061"/>
      <c r="J17061"/>
      <c r="K17061"/>
    </row>
    <row r="17062" spans="1:11" ht="15">
      <c r="A17062"/>
      <c r="B17062"/>
      <c r="C17062"/>
      <c r="D17062"/>
      <c r="E17062"/>
      <c r="F17062"/>
      <c r="G17062"/>
      <c r="H17062"/>
      <c r="I17062"/>
      <c r="J17062"/>
      <c r="K17062"/>
    </row>
    <row r="17063" spans="1:11" ht="15">
      <c r="A17063"/>
      <c r="B17063"/>
      <c r="C17063"/>
      <c r="D17063"/>
      <c r="E17063"/>
      <c r="F17063"/>
      <c r="G17063"/>
      <c r="H17063"/>
      <c r="I17063"/>
      <c r="J17063"/>
      <c r="K17063"/>
    </row>
    <row r="17064" spans="1:11" ht="15">
      <c r="A17064"/>
      <c r="B17064"/>
      <c r="C17064"/>
      <c r="D17064"/>
      <c r="E17064"/>
      <c r="F17064"/>
      <c r="G17064"/>
      <c r="H17064"/>
      <c r="I17064"/>
      <c r="J17064"/>
      <c r="K17064"/>
    </row>
    <row r="17065" spans="1:11" ht="15">
      <c r="A17065"/>
      <c r="B17065"/>
      <c r="C17065"/>
      <c r="D17065"/>
      <c r="E17065"/>
      <c r="F17065"/>
      <c r="G17065"/>
      <c r="H17065"/>
      <c r="I17065"/>
      <c r="J17065"/>
      <c r="K17065"/>
    </row>
    <row r="17066" spans="1:11" ht="15">
      <c r="A17066"/>
      <c r="B17066"/>
      <c r="C17066"/>
      <c r="D17066"/>
      <c r="E17066"/>
      <c r="F17066"/>
      <c r="G17066"/>
      <c r="H17066"/>
      <c r="I17066"/>
      <c r="J17066"/>
      <c r="K17066"/>
    </row>
    <row r="17067" spans="1:11" ht="15">
      <c r="A17067"/>
      <c r="B17067"/>
      <c r="C17067"/>
      <c r="D17067"/>
      <c r="E17067"/>
      <c r="F17067"/>
      <c r="G17067"/>
      <c r="H17067"/>
      <c r="I17067"/>
      <c r="J17067"/>
      <c r="K17067"/>
    </row>
    <row r="17068" spans="1:11" ht="15">
      <c r="A17068"/>
      <c r="B17068"/>
      <c r="C17068"/>
      <c r="D17068"/>
      <c r="E17068"/>
      <c r="F17068"/>
      <c r="G17068"/>
      <c r="H17068"/>
      <c r="I17068"/>
      <c r="J17068"/>
      <c r="K17068"/>
    </row>
    <row r="17069" spans="1:11" ht="15">
      <c r="A17069"/>
      <c r="B17069"/>
      <c r="C17069"/>
      <c r="D17069"/>
      <c r="E17069"/>
      <c r="F17069"/>
      <c r="G17069"/>
      <c r="H17069"/>
      <c r="I17069"/>
      <c r="J17069"/>
      <c r="K17069"/>
    </row>
    <row r="17070" spans="1:11" ht="15">
      <c r="A17070"/>
      <c r="B17070"/>
      <c r="C17070"/>
      <c r="D17070"/>
      <c r="E17070"/>
      <c r="F17070"/>
      <c r="G17070"/>
      <c r="H17070"/>
      <c r="I17070"/>
      <c r="J17070"/>
      <c r="K17070"/>
    </row>
    <row r="17071" spans="1:11" ht="15">
      <c r="A17071"/>
      <c r="B17071"/>
      <c r="C17071"/>
      <c r="D17071"/>
      <c r="E17071"/>
      <c r="F17071"/>
      <c r="G17071"/>
      <c r="H17071"/>
      <c r="I17071"/>
      <c r="J17071"/>
      <c r="K17071"/>
    </row>
    <row r="17072" spans="1:11" ht="15">
      <c r="A17072"/>
      <c r="B17072"/>
      <c r="C17072"/>
      <c r="D17072"/>
      <c r="E17072"/>
      <c r="F17072"/>
      <c r="G17072"/>
      <c r="H17072"/>
      <c r="I17072"/>
      <c r="J17072"/>
      <c r="K17072"/>
    </row>
    <row r="17073" spans="1:11" ht="15">
      <c r="A17073"/>
      <c r="B17073"/>
      <c r="C17073"/>
      <c r="D17073"/>
      <c r="E17073"/>
      <c r="F17073"/>
      <c r="G17073"/>
      <c r="H17073"/>
      <c r="I17073"/>
      <c r="J17073"/>
      <c r="K17073"/>
    </row>
    <row r="17074" spans="1:11" ht="15">
      <c r="A17074"/>
      <c r="B17074"/>
      <c r="C17074"/>
      <c r="D17074"/>
      <c r="E17074"/>
      <c r="F17074"/>
      <c r="G17074"/>
      <c r="H17074"/>
      <c r="I17074"/>
      <c r="J17074"/>
      <c r="K17074"/>
    </row>
    <row r="17075" spans="1:11" ht="15">
      <c r="A17075"/>
      <c r="B17075"/>
      <c r="C17075"/>
      <c r="D17075"/>
      <c r="E17075"/>
      <c r="F17075"/>
      <c r="G17075"/>
      <c r="H17075"/>
      <c r="I17075"/>
      <c r="J17075"/>
      <c r="K17075"/>
    </row>
    <row r="17076" spans="1:11" ht="15">
      <c r="A17076"/>
      <c r="B17076"/>
      <c r="C17076"/>
      <c r="D17076"/>
      <c r="E17076"/>
      <c r="F17076"/>
      <c r="G17076"/>
      <c r="H17076"/>
      <c r="I17076"/>
      <c r="J17076"/>
      <c r="K17076"/>
    </row>
    <row r="17077" spans="1:11" ht="15">
      <c r="A17077"/>
      <c r="B17077"/>
      <c r="C17077"/>
      <c r="D17077"/>
      <c r="E17077"/>
      <c r="F17077"/>
      <c r="G17077"/>
      <c r="H17077"/>
      <c r="I17077"/>
      <c r="J17077"/>
      <c r="K17077"/>
    </row>
    <row r="17078" spans="1:11" ht="15">
      <c r="A17078"/>
      <c r="B17078"/>
      <c r="C17078"/>
      <c r="D17078"/>
      <c r="E17078"/>
      <c r="F17078"/>
      <c r="G17078"/>
      <c r="H17078"/>
      <c r="I17078"/>
      <c r="J17078"/>
      <c r="K17078"/>
    </row>
    <row r="17079" spans="1:11" ht="15">
      <c r="A17079"/>
      <c r="B17079"/>
      <c r="C17079"/>
      <c r="D17079"/>
      <c r="E17079"/>
      <c r="F17079"/>
      <c r="G17079"/>
      <c r="H17079"/>
      <c r="I17079"/>
      <c r="J17079"/>
      <c r="K17079"/>
    </row>
    <row r="17080" spans="1:11" ht="15">
      <c r="A17080"/>
      <c r="B17080"/>
      <c r="C17080"/>
      <c r="D17080"/>
      <c r="E17080"/>
      <c r="F17080"/>
      <c r="G17080"/>
      <c r="H17080"/>
      <c r="I17080"/>
      <c r="J17080"/>
      <c r="K17080"/>
    </row>
    <row r="17081" spans="1:11" ht="15">
      <c r="A17081"/>
      <c r="B17081"/>
      <c r="C17081"/>
      <c r="D17081"/>
      <c r="E17081"/>
      <c r="F17081"/>
      <c r="G17081"/>
      <c r="H17081"/>
      <c r="I17081"/>
      <c r="J17081"/>
      <c r="K17081"/>
    </row>
    <row r="17082" spans="1:11" ht="15">
      <c r="A17082"/>
      <c r="B17082"/>
      <c r="C17082"/>
      <c r="D17082"/>
      <c r="E17082"/>
      <c r="F17082"/>
      <c r="G17082"/>
      <c r="H17082"/>
      <c r="I17082"/>
      <c r="J17082"/>
      <c r="K17082"/>
    </row>
    <row r="17083" spans="1:11" ht="15">
      <c r="A17083"/>
      <c r="B17083"/>
      <c r="C17083"/>
      <c r="D17083"/>
      <c r="E17083"/>
      <c r="F17083"/>
      <c r="G17083"/>
      <c r="H17083"/>
      <c r="I17083"/>
      <c r="J17083"/>
      <c r="K17083"/>
    </row>
    <row r="17084" spans="1:11" ht="15">
      <c r="A17084"/>
      <c r="B17084"/>
      <c r="C17084"/>
      <c r="D17084"/>
      <c r="E17084"/>
      <c r="F17084"/>
      <c r="G17084"/>
      <c r="H17084"/>
      <c r="I17084"/>
      <c r="J17084"/>
      <c r="K17084"/>
    </row>
    <row r="17085" spans="1:11" ht="15">
      <c r="A17085"/>
      <c r="B17085"/>
      <c r="C17085"/>
      <c r="D17085"/>
      <c r="E17085"/>
      <c r="F17085"/>
      <c r="G17085"/>
      <c r="H17085"/>
      <c r="I17085"/>
      <c r="J17085"/>
      <c r="K17085"/>
    </row>
    <row r="17086" spans="1:11" ht="15">
      <c r="A17086"/>
      <c r="B17086"/>
      <c r="C17086"/>
      <c r="D17086"/>
      <c r="E17086"/>
      <c r="F17086"/>
      <c r="G17086"/>
      <c r="H17086"/>
      <c r="I17086"/>
      <c r="J17086"/>
      <c r="K17086"/>
    </row>
    <row r="17087" spans="1:11" ht="15">
      <c r="A17087"/>
      <c r="B17087"/>
      <c r="C17087"/>
      <c r="D17087"/>
      <c r="E17087"/>
      <c r="F17087"/>
      <c r="G17087"/>
      <c r="H17087"/>
      <c r="I17087"/>
      <c r="J17087"/>
      <c r="K17087"/>
    </row>
    <row r="17088" spans="1:11" ht="15">
      <c r="A17088"/>
      <c r="B17088"/>
      <c r="C17088"/>
      <c r="D17088"/>
      <c r="E17088"/>
      <c r="F17088"/>
      <c r="G17088"/>
      <c r="H17088"/>
      <c r="I17088"/>
      <c r="J17088"/>
      <c r="K17088"/>
    </row>
    <row r="17089" spans="1:11" ht="15">
      <c r="A17089"/>
      <c r="B17089"/>
      <c r="C17089"/>
      <c r="D17089"/>
      <c r="E17089"/>
      <c r="F17089"/>
      <c r="G17089"/>
      <c r="H17089"/>
      <c r="I17089"/>
      <c r="J17089"/>
      <c r="K17089"/>
    </row>
    <row r="17090" spans="1:11" ht="15">
      <c r="A17090"/>
      <c r="B17090"/>
      <c r="C17090"/>
      <c r="D17090"/>
      <c r="E17090"/>
      <c r="F17090"/>
      <c r="G17090"/>
      <c r="H17090"/>
      <c r="I17090"/>
      <c r="J17090"/>
      <c r="K17090"/>
    </row>
    <row r="17091" spans="1:11" ht="15">
      <c r="A17091"/>
      <c r="B17091"/>
      <c r="C17091"/>
      <c r="D17091"/>
      <c r="E17091"/>
      <c r="F17091"/>
      <c r="G17091"/>
      <c r="H17091"/>
      <c r="I17091"/>
      <c r="J17091"/>
      <c r="K17091"/>
    </row>
    <row r="17092" spans="1:11" ht="15">
      <c r="A17092"/>
      <c r="B17092"/>
      <c r="C17092"/>
      <c r="D17092"/>
      <c r="E17092"/>
      <c r="F17092"/>
      <c r="G17092"/>
      <c r="H17092"/>
      <c r="I17092"/>
      <c r="J17092"/>
      <c r="K17092"/>
    </row>
    <row r="17093" spans="1:11" ht="15">
      <c r="A17093"/>
      <c r="B17093"/>
      <c r="C17093"/>
      <c r="D17093"/>
      <c r="E17093"/>
      <c r="F17093"/>
      <c r="G17093"/>
      <c r="H17093"/>
      <c r="I17093"/>
      <c r="J17093"/>
      <c r="K17093"/>
    </row>
    <row r="17094" spans="1:11" ht="15">
      <c r="A17094"/>
      <c r="B17094"/>
      <c r="C17094"/>
      <c r="D17094"/>
      <c r="E17094"/>
      <c r="F17094"/>
      <c r="G17094"/>
      <c r="H17094"/>
      <c r="I17094"/>
      <c r="J17094"/>
      <c r="K17094"/>
    </row>
    <row r="17095" spans="1:11" ht="15">
      <c r="A17095"/>
      <c r="B17095"/>
      <c r="C17095"/>
      <c r="D17095"/>
      <c r="E17095"/>
      <c r="F17095"/>
      <c r="G17095"/>
      <c r="H17095"/>
      <c r="I17095"/>
      <c r="J17095"/>
      <c r="K17095"/>
    </row>
    <row r="17096" spans="1:11" ht="15">
      <c r="A17096"/>
      <c r="B17096"/>
      <c r="C17096"/>
      <c r="D17096"/>
      <c r="E17096"/>
      <c r="F17096"/>
      <c r="G17096"/>
      <c r="H17096"/>
      <c r="I17096"/>
      <c r="J17096"/>
      <c r="K17096"/>
    </row>
    <row r="17097" spans="1:11" ht="15">
      <c r="A17097"/>
      <c r="B17097"/>
      <c r="C17097"/>
      <c r="D17097"/>
      <c r="E17097"/>
      <c r="F17097"/>
      <c r="G17097"/>
      <c r="H17097"/>
      <c r="I17097"/>
      <c r="J17097"/>
      <c r="K17097"/>
    </row>
    <row r="17098" spans="1:11" ht="15">
      <c r="A17098"/>
      <c r="B17098"/>
      <c r="C17098"/>
      <c r="D17098"/>
      <c r="E17098"/>
      <c r="F17098"/>
      <c r="G17098"/>
      <c r="H17098"/>
      <c r="I17098"/>
      <c r="J17098"/>
      <c r="K17098"/>
    </row>
    <row r="17099" spans="1:11" ht="15">
      <c r="A17099"/>
      <c r="B17099"/>
      <c r="C17099"/>
      <c r="D17099"/>
      <c r="E17099"/>
      <c r="F17099"/>
      <c r="G17099"/>
      <c r="H17099"/>
      <c r="I17099"/>
      <c r="J17099"/>
      <c r="K17099"/>
    </row>
    <row r="17100" spans="1:11" ht="15">
      <c r="A17100"/>
      <c r="B17100"/>
      <c r="C17100"/>
      <c r="D17100"/>
      <c r="E17100"/>
      <c r="F17100"/>
      <c r="G17100"/>
      <c r="H17100"/>
      <c r="I17100"/>
      <c r="J17100"/>
      <c r="K17100"/>
    </row>
    <row r="17101" spans="1:11" ht="15">
      <c r="A17101"/>
      <c r="B17101"/>
      <c r="C17101"/>
      <c r="D17101"/>
      <c r="E17101"/>
      <c r="F17101"/>
      <c r="G17101"/>
      <c r="H17101"/>
      <c r="I17101"/>
      <c r="J17101"/>
      <c r="K17101"/>
    </row>
    <row r="17102" spans="1:11" ht="15">
      <c r="A17102"/>
      <c r="B17102"/>
      <c r="C17102"/>
      <c r="D17102"/>
      <c r="E17102"/>
      <c r="F17102"/>
      <c r="G17102"/>
      <c r="H17102"/>
      <c r="I17102"/>
      <c r="J17102"/>
      <c r="K17102"/>
    </row>
    <row r="17103" spans="1:11" ht="15">
      <c r="A17103"/>
      <c r="B17103"/>
      <c r="C17103"/>
      <c r="D17103"/>
      <c r="E17103"/>
      <c r="F17103"/>
      <c r="G17103"/>
      <c r="H17103"/>
      <c r="I17103"/>
      <c r="J17103"/>
      <c r="K17103"/>
    </row>
    <row r="17104" spans="1:11" ht="15">
      <c r="A17104"/>
      <c r="B17104"/>
      <c r="C17104"/>
      <c r="D17104"/>
      <c r="E17104"/>
      <c r="F17104"/>
      <c r="G17104"/>
      <c r="H17104"/>
      <c r="I17104"/>
      <c r="J17104"/>
      <c r="K17104"/>
    </row>
    <row r="17105" spans="1:11" ht="15">
      <c r="A17105"/>
      <c r="B17105"/>
      <c r="C17105"/>
      <c r="D17105"/>
      <c r="E17105"/>
      <c r="F17105"/>
      <c r="G17105"/>
      <c r="H17105"/>
      <c r="I17105"/>
      <c r="J17105"/>
      <c r="K17105"/>
    </row>
    <row r="17106" spans="1:11" ht="15">
      <c r="A17106"/>
      <c r="B17106"/>
      <c r="C17106"/>
      <c r="D17106"/>
      <c r="E17106"/>
      <c r="F17106"/>
      <c r="G17106"/>
      <c r="H17106"/>
      <c r="I17106"/>
      <c r="J17106"/>
      <c r="K17106"/>
    </row>
    <row r="17107" spans="1:11" ht="15">
      <c r="A17107"/>
      <c r="B17107"/>
      <c r="C17107"/>
      <c r="D17107"/>
      <c r="E17107"/>
      <c r="F17107"/>
      <c r="G17107"/>
      <c r="H17107"/>
      <c r="I17107"/>
      <c r="J17107"/>
      <c r="K17107"/>
    </row>
    <row r="17108" spans="1:11" ht="15">
      <c r="A17108"/>
      <c r="B17108"/>
      <c r="C17108"/>
      <c r="D17108"/>
      <c r="E17108"/>
      <c r="F17108"/>
      <c r="G17108"/>
      <c r="H17108"/>
      <c r="I17108"/>
      <c r="J17108"/>
      <c r="K17108"/>
    </row>
    <row r="17109" spans="1:11" ht="15">
      <c r="A17109"/>
      <c r="B17109"/>
      <c r="C17109"/>
      <c r="D17109"/>
      <c r="E17109"/>
      <c r="F17109"/>
      <c r="G17109"/>
      <c r="H17109"/>
      <c r="I17109"/>
      <c r="J17109"/>
      <c r="K17109"/>
    </row>
    <row r="17110" spans="1:11" ht="15">
      <c r="A17110"/>
      <c r="B17110"/>
      <c r="C17110"/>
      <c r="D17110"/>
      <c r="E17110"/>
      <c r="F17110"/>
      <c r="G17110"/>
      <c r="H17110"/>
      <c r="I17110"/>
      <c r="J17110"/>
      <c r="K17110"/>
    </row>
    <row r="17111" spans="1:11" ht="15">
      <c r="A17111"/>
      <c r="B17111"/>
      <c r="C17111"/>
      <c r="D17111"/>
      <c r="E17111"/>
      <c r="F17111"/>
      <c r="G17111"/>
      <c r="H17111"/>
      <c r="I17111"/>
      <c r="J17111"/>
      <c r="K17111"/>
    </row>
    <row r="17112" spans="1:11" ht="15">
      <c r="A17112"/>
      <c r="B17112"/>
      <c r="C17112"/>
      <c r="D17112"/>
      <c r="E17112"/>
      <c r="F17112"/>
      <c r="G17112"/>
      <c r="H17112"/>
      <c r="I17112"/>
      <c r="J17112"/>
      <c r="K17112"/>
    </row>
    <row r="17113" spans="1:11" ht="15">
      <c r="A17113"/>
      <c r="B17113"/>
      <c r="C17113"/>
      <c r="D17113"/>
      <c r="E17113"/>
      <c r="F17113"/>
      <c r="G17113"/>
      <c r="H17113"/>
      <c r="I17113"/>
      <c r="J17113"/>
      <c r="K17113"/>
    </row>
    <row r="17114" spans="1:11" ht="15">
      <c r="A17114"/>
      <c r="B17114"/>
      <c r="C17114"/>
      <c r="D17114"/>
      <c r="E17114"/>
      <c r="F17114"/>
      <c r="G17114"/>
      <c r="H17114"/>
      <c r="I17114"/>
      <c r="J17114"/>
      <c r="K17114"/>
    </row>
    <row r="17115" spans="1:11" ht="15">
      <c r="A17115"/>
      <c r="B17115"/>
      <c r="C17115"/>
      <c r="D17115"/>
      <c r="E17115"/>
      <c r="F17115"/>
      <c r="G17115"/>
      <c r="H17115"/>
      <c r="I17115"/>
      <c r="J17115"/>
      <c r="K17115"/>
    </row>
    <row r="17116" spans="1:11" ht="15">
      <c r="A17116"/>
      <c r="B17116"/>
      <c r="C17116"/>
      <c r="D17116"/>
      <c r="E17116"/>
      <c r="F17116"/>
      <c r="G17116"/>
      <c r="H17116"/>
      <c r="I17116"/>
      <c r="J17116"/>
      <c r="K17116"/>
    </row>
    <row r="17117" spans="1:11" ht="15">
      <c r="A17117"/>
      <c r="B17117"/>
      <c r="C17117"/>
      <c r="D17117"/>
      <c r="E17117"/>
      <c r="F17117"/>
      <c r="G17117"/>
      <c r="H17117"/>
      <c r="I17117"/>
      <c r="J17117"/>
      <c r="K17117"/>
    </row>
    <row r="17118" spans="1:11" ht="15">
      <c r="A17118"/>
      <c r="B17118"/>
      <c r="C17118"/>
      <c r="D17118"/>
      <c r="E17118"/>
      <c r="F17118"/>
      <c r="G17118"/>
      <c r="H17118"/>
      <c r="I17118"/>
      <c r="J17118"/>
      <c r="K17118"/>
    </row>
    <row r="17119" spans="1:11" ht="15">
      <c r="A17119"/>
      <c r="B17119"/>
      <c r="C17119"/>
      <c r="D17119"/>
      <c r="E17119"/>
      <c r="F17119"/>
      <c r="G17119"/>
      <c r="H17119"/>
      <c r="I17119"/>
      <c r="J17119"/>
      <c r="K17119"/>
    </row>
    <row r="17120" spans="1:11" ht="15">
      <c r="A17120"/>
      <c r="B17120"/>
      <c r="C17120"/>
      <c r="D17120"/>
      <c r="E17120"/>
      <c r="F17120"/>
      <c r="G17120"/>
      <c r="H17120"/>
      <c r="I17120"/>
      <c r="J17120"/>
      <c r="K17120"/>
    </row>
    <row r="17121" spans="1:11" ht="15">
      <c r="A17121"/>
      <c r="B17121"/>
      <c r="C17121"/>
      <c r="D17121"/>
      <c r="E17121"/>
      <c r="F17121"/>
      <c r="G17121"/>
      <c r="H17121"/>
      <c r="I17121"/>
      <c r="J17121"/>
      <c r="K17121"/>
    </row>
    <row r="17122" spans="1:11" ht="15">
      <c r="A17122"/>
      <c r="B17122"/>
      <c r="C17122"/>
      <c r="D17122"/>
      <c r="E17122"/>
      <c r="F17122"/>
      <c r="G17122"/>
      <c r="H17122"/>
      <c r="I17122"/>
      <c r="J17122"/>
      <c r="K17122"/>
    </row>
    <row r="17123" spans="1:11" ht="15">
      <c r="A17123"/>
      <c r="B17123"/>
      <c r="C17123"/>
      <c r="D17123"/>
      <c r="E17123"/>
      <c r="F17123"/>
      <c r="G17123"/>
      <c r="H17123"/>
      <c r="I17123"/>
      <c r="J17123"/>
      <c r="K17123"/>
    </row>
    <row r="17124" spans="1:11" ht="15">
      <c r="A17124"/>
      <c r="B17124"/>
      <c r="C17124"/>
      <c r="D17124"/>
      <c r="E17124"/>
      <c r="F17124"/>
      <c r="G17124"/>
      <c r="H17124"/>
      <c r="I17124"/>
      <c r="J17124"/>
      <c r="K17124"/>
    </row>
    <row r="17125" spans="1:11" ht="15">
      <c r="A17125"/>
      <c r="B17125"/>
      <c r="C17125"/>
      <c r="D17125"/>
      <c r="E17125"/>
      <c r="F17125"/>
      <c r="G17125"/>
      <c r="H17125"/>
      <c r="I17125"/>
      <c r="J17125"/>
      <c r="K17125"/>
    </row>
    <row r="17126" spans="1:11" ht="15">
      <c r="A17126"/>
      <c r="B17126"/>
      <c r="C17126"/>
      <c r="D17126"/>
      <c r="E17126"/>
      <c r="F17126"/>
      <c r="G17126"/>
      <c r="H17126"/>
      <c r="I17126"/>
      <c r="J17126"/>
      <c r="K17126"/>
    </row>
    <row r="17127" spans="1:11" ht="15">
      <c r="A17127"/>
      <c r="B17127"/>
      <c r="C17127"/>
      <c r="D17127"/>
      <c r="E17127"/>
      <c r="F17127"/>
      <c r="G17127"/>
      <c r="H17127"/>
      <c r="I17127"/>
      <c r="J17127"/>
      <c r="K17127"/>
    </row>
    <row r="17128" spans="1:11" ht="15">
      <c r="A17128"/>
      <c r="B17128"/>
      <c r="C17128"/>
      <c r="D17128"/>
      <c r="E17128"/>
      <c r="F17128"/>
      <c r="G17128"/>
      <c r="H17128"/>
      <c r="I17128"/>
      <c r="J17128"/>
      <c r="K17128"/>
    </row>
    <row r="17129" spans="1:11" ht="15">
      <c r="A17129"/>
      <c r="B17129"/>
      <c r="C17129"/>
      <c r="D17129"/>
      <c r="E17129"/>
      <c r="F17129"/>
      <c r="G17129"/>
      <c r="H17129"/>
      <c r="I17129"/>
      <c r="J17129"/>
      <c r="K17129"/>
    </row>
    <row r="17130" spans="1:11" ht="15">
      <c r="A17130"/>
      <c r="B17130"/>
      <c r="C17130"/>
      <c r="D17130"/>
      <c r="E17130"/>
      <c r="F17130"/>
      <c r="G17130"/>
      <c r="H17130"/>
      <c r="I17130"/>
      <c r="J17130"/>
      <c r="K17130"/>
    </row>
    <row r="17131" spans="1:11" ht="15">
      <c r="A17131"/>
      <c r="B17131"/>
      <c r="C17131"/>
      <c r="D17131"/>
      <c r="E17131"/>
      <c r="F17131"/>
      <c r="G17131"/>
      <c r="H17131"/>
      <c r="I17131"/>
      <c r="J17131"/>
      <c r="K17131"/>
    </row>
    <row r="17132" spans="1:11" ht="15">
      <c r="A17132"/>
      <c r="B17132"/>
      <c r="C17132"/>
      <c r="D17132"/>
      <c r="E17132"/>
      <c r="F17132"/>
      <c r="G17132"/>
      <c r="H17132"/>
      <c r="I17132"/>
      <c r="J17132"/>
      <c r="K17132"/>
    </row>
    <row r="17133" spans="1:11" ht="15">
      <c r="A17133"/>
      <c r="B17133"/>
      <c r="C17133"/>
      <c r="D17133"/>
      <c r="E17133"/>
      <c r="F17133"/>
      <c r="G17133"/>
      <c r="H17133"/>
      <c r="I17133"/>
      <c r="J17133"/>
      <c r="K17133"/>
    </row>
    <row r="17134" spans="1:11" ht="15">
      <c r="A17134"/>
      <c r="B17134"/>
      <c r="C17134"/>
      <c r="D17134"/>
      <c r="E17134"/>
      <c r="F17134"/>
      <c r="G17134"/>
      <c r="H17134"/>
      <c r="I17134"/>
      <c r="J17134"/>
      <c r="K17134"/>
    </row>
    <row r="17135" spans="1:11" ht="15">
      <c r="A17135"/>
      <c r="B17135"/>
      <c r="C17135"/>
      <c r="D17135"/>
      <c r="E17135"/>
      <c r="F17135"/>
      <c r="G17135"/>
      <c r="H17135"/>
      <c r="I17135"/>
      <c r="J17135"/>
      <c r="K17135"/>
    </row>
    <row r="17136" spans="1:11" ht="15">
      <c r="A17136"/>
      <c r="B17136"/>
      <c r="C17136"/>
      <c r="D17136"/>
      <c r="E17136"/>
      <c r="F17136"/>
      <c r="G17136"/>
      <c r="H17136"/>
      <c r="I17136"/>
      <c r="J17136"/>
      <c r="K17136"/>
    </row>
    <row r="17137" spans="1:11" ht="15">
      <c r="A17137"/>
      <c r="B17137"/>
      <c r="C17137"/>
      <c r="D17137"/>
      <c r="E17137"/>
      <c r="F17137"/>
      <c r="G17137"/>
      <c r="H17137"/>
      <c r="I17137"/>
      <c r="J17137"/>
      <c r="K17137"/>
    </row>
    <row r="17138" spans="1:11" ht="15">
      <c r="A17138"/>
      <c r="B17138"/>
      <c r="C17138"/>
      <c r="D17138"/>
      <c r="E17138"/>
      <c r="F17138"/>
      <c r="G17138"/>
      <c r="H17138"/>
      <c r="I17138"/>
      <c r="J17138"/>
      <c r="K17138"/>
    </row>
    <row r="17139" spans="1:11" ht="15">
      <c r="A17139"/>
      <c r="B17139"/>
      <c r="C17139"/>
      <c r="D17139"/>
      <c r="E17139"/>
      <c r="F17139"/>
      <c r="G17139"/>
      <c r="H17139"/>
      <c r="I17139"/>
      <c r="J17139"/>
      <c r="K17139"/>
    </row>
    <row r="17140" spans="1:11" ht="15">
      <c r="A17140"/>
      <c r="B17140"/>
      <c r="C17140"/>
      <c r="D17140"/>
      <c r="E17140"/>
      <c r="F17140"/>
      <c r="G17140"/>
      <c r="H17140"/>
      <c r="I17140"/>
      <c r="J17140"/>
      <c r="K17140"/>
    </row>
    <row r="17141" spans="1:11" ht="15">
      <c r="A17141"/>
      <c r="B17141"/>
      <c r="C17141"/>
      <c r="D17141"/>
      <c r="E17141"/>
      <c r="F17141"/>
      <c r="G17141"/>
      <c r="H17141"/>
      <c r="I17141"/>
      <c r="J17141"/>
      <c r="K17141"/>
    </row>
    <row r="17142" spans="1:11" ht="15">
      <c r="A17142"/>
      <c r="B17142"/>
      <c r="C17142"/>
      <c r="D17142"/>
      <c r="E17142"/>
      <c r="F17142"/>
      <c r="G17142"/>
      <c r="H17142"/>
      <c r="I17142"/>
      <c r="J17142"/>
      <c r="K17142"/>
    </row>
    <row r="17143" spans="1:11" ht="15">
      <c r="A17143"/>
      <c r="B17143"/>
      <c r="C17143"/>
      <c r="D17143"/>
      <c r="E17143"/>
      <c r="F17143"/>
      <c r="G17143"/>
      <c r="H17143"/>
      <c r="I17143"/>
      <c r="J17143"/>
      <c r="K17143"/>
    </row>
    <row r="17144" spans="1:11" ht="15">
      <c r="A17144"/>
      <c r="B17144"/>
      <c r="C17144"/>
      <c r="D17144"/>
      <c r="E17144"/>
      <c r="F17144"/>
      <c r="G17144"/>
      <c r="H17144"/>
      <c r="I17144"/>
      <c r="J17144"/>
      <c r="K17144"/>
    </row>
    <row r="17145" spans="1:11" ht="15">
      <c r="A17145"/>
      <c r="B17145"/>
      <c r="C17145"/>
      <c r="D17145"/>
      <c r="E17145"/>
      <c r="F17145"/>
      <c r="G17145"/>
      <c r="H17145"/>
      <c r="I17145"/>
      <c r="J17145"/>
      <c r="K17145"/>
    </row>
    <row r="17146" spans="1:11" ht="15">
      <c r="A17146"/>
      <c r="B17146"/>
      <c r="C17146"/>
      <c r="D17146"/>
      <c r="E17146"/>
      <c r="F17146"/>
      <c r="G17146"/>
      <c r="H17146"/>
      <c r="I17146"/>
      <c r="J17146"/>
      <c r="K17146"/>
    </row>
    <row r="17147" spans="1:11" ht="15">
      <c r="A17147"/>
      <c r="B17147"/>
      <c r="C17147"/>
      <c r="D17147"/>
      <c r="E17147"/>
      <c r="F17147"/>
      <c r="G17147"/>
      <c r="H17147"/>
      <c r="I17147"/>
      <c r="J17147"/>
      <c r="K17147"/>
    </row>
    <row r="17148" spans="1:11" ht="15">
      <c r="A17148"/>
      <c r="B17148"/>
      <c r="C17148"/>
      <c r="D17148"/>
      <c r="E17148"/>
      <c r="F17148"/>
      <c r="G17148"/>
      <c r="H17148"/>
      <c r="I17148"/>
      <c r="J17148"/>
      <c r="K17148"/>
    </row>
    <row r="17149" spans="1:11" ht="15">
      <c r="A17149"/>
      <c r="B17149"/>
      <c r="C17149"/>
      <c r="D17149"/>
      <c r="E17149"/>
      <c r="F17149"/>
      <c r="G17149"/>
      <c r="H17149"/>
      <c r="I17149"/>
      <c r="J17149"/>
      <c r="K17149"/>
    </row>
    <row r="17150" spans="1:11" ht="15">
      <c r="A17150"/>
      <c r="B17150"/>
      <c r="C17150"/>
      <c r="D17150"/>
      <c r="E17150"/>
      <c r="F17150"/>
      <c r="G17150"/>
      <c r="H17150"/>
      <c r="I17150"/>
      <c r="J17150"/>
      <c r="K17150"/>
    </row>
    <row r="17151" spans="1:11" ht="15">
      <c r="A17151"/>
      <c r="B17151"/>
      <c r="C17151"/>
      <c r="D17151"/>
      <c r="E17151"/>
      <c r="F17151"/>
      <c r="G17151"/>
      <c r="H17151"/>
      <c r="I17151"/>
      <c r="J17151"/>
      <c r="K17151"/>
    </row>
    <row r="17152" spans="1:11" ht="15">
      <c r="A17152"/>
      <c r="B17152"/>
      <c r="C17152"/>
      <c r="D17152"/>
      <c r="E17152"/>
      <c r="F17152"/>
      <c r="G17152"/>
      <c r="H17152"/>
      <c r="I17152"/>
      <c r="J17152"/>
      <c r="K17152"/>
    </row>
    <row r="17153" spans="1:11" ht="15">
      <c r="A17153"/>
      <c r="B17153"/>
      <c r="C17153"/>
      <c r="D17153"/>
      <c r="E17153"/>
      <c r="F17153"/>
      <c r="G17153"/>
      <c r="H17153"/>
      <c r="I17153"/>
      <c r="J17153"/>
      <c r="K17153"/>
    </row>
    <row r="17154" spans="1:11" ht="15">
      <c r="A17154"/>
      <c r="B17154"/>
      <c r="C17154"/>
      <c r="D17154"/>
      <c r="E17154"/>
      <c r="F17154"/>
      <c r="G17154"/>
      <c r="H17154"/>
      <c r="I17154"/>
      <c r="J17154"/>
      <c r="K17154"/>
    </row>
    <row r="17155" spans="1:11" ht="15">
      <c r="A17155"/>
      <c r="B17155"/>
      <c r="C17155"/>
      <c r="D17155"/>
      <c r="E17155"/>
      <c r="F17155"/>
      <c r="G17155"/>
      <c r="H17155"/>
      <c r="I17155"/>
      <c r="J17155"/>
      <c r="K17155"/>
    </row>
    <row r="17156" spans="1:11" ht="15">
      <c r="A17156"/>
      <c r="B17156"/>
      <c r="C17156"/>
      <c r="D17156"/>
      <c r="E17156"/>
      <c r="F17156"/>
      <c r="G17156"/>
      <c r="H17156"/>
      <c r="I17156"/>
      <c r="J17156"/>
      <c r="K17156"/>
    </row>
    <row r="17157" spans="1:11" ht="15">
      <c r="A17157"/>
      <c r="B17157"/>
      <c r="C17157"/>
      <c r="D17157"/>
      <c r="E17157"/>
      <c r="F17157"/>
      <c r="G17157"/>
      <c r="H17157"/>
      <c r="I17157"/>
      <c r="J17157"/>
      <c r="K17157"/>
    </row>
    <row r="17158" spans="1:11" ht="15">
      <c r="A17158"/>
      <c r="B17158"/>
      <c r="C17158"/>
      <c r="D17158"/>
      <c r="E17158"/>
      <c r="F17158"/>
      <c r="G17158"/>
      <c r="H17158"/>
      <c r="I17158"/>
      <c r="J17158"/>
      <c r="K17158"/>
    </row>
    <row r="17159" spans="1:11" ht="15">
      <c r="A17159"/>
      <c r="B17159"/>
      <c r="C17159"/>
      <c r="D17159"/>
      <c r="E17159"/>
      <c r="F17159"/>
      <c r="G17159"/>
      <c r="H17159"/>
      <c r="I17159"/>
      <c r="J17159"/>
      <c r="K17159"/>
    </row>
    <row r="17160" spans="1:11" ht="15">
      <c r="A17160"/>
      <c r="B17160"/>
      <c r="C17160"/>
      <c r="D17160"/>
      <c r="E17160"/>
      <c r="F17160"/>
      <c r="G17160"/>
      <c r="H17160"/>
      <c r="I17160"/>
      <c r="J17160"/>
      <c r="K17160"/>
    </row>
    <row r="17161" spans="1:11" ht="15">
      <c r="A17161"/>
      <c r="B17161"/>
      <c r="C17161"/>
      <c r="D17161"/>
      <c r="E17161"/>
      <c r="F17161"/>
      <c r="G17161"/>
      <c r="H17161"/>
      <c r="I17161"/>
      <c r="J17161"/>
      <c r="K17161"/>
    </row>
    <row r="17162" spans="1:11" ht="15">
      <c r="A17162"/>
      <c r="B17162"/>
      <c r="C17162"/>
      <c r="D17162"/>
      <c r="E17162"/>
      <c r="F17162"/>
      <c r="G17162"/>
      <c r="H17162"/>
      <c r="I17162"/>
      <c r="J17162"/>
      <c r="K17162"/>
    </row>
    <row r="17163" spans="1:11" ht="15">
      <c r="A17163"/>
      <c r="B17163"/>
      <c r="C17163"/>
      <c r="D17163"/>
      <c r="E17163"/>
      <c r="F17163"/>
      <c r="G17163"/>
      <c r="H17163"/>
      <c r="I17163"/>
      <c r="J17163"/>
      <c r="K17163"/>
    </row>
    <row r="17164" spans="1:11" ht="15">
      <c r="A17164"/>
      <c r="B17164"/>
      <c r="C17164"/>
      <c r="D17164"/>
      <c r="E17164"/>
      <c r="F17164"/>
      <c r="G17164"/>
      <c r="H17164"/>
      <c r="I17164"/>
      <c r="J17164"/>
      <c r="K17164"/>
    </row>
    <row r="17165" spans="1:11" ht="15">
      <c r="A17165"/>
      <c r="B17165"/>
      <c r="C17165"/>
      <c r="D17165"/>
      <c r="E17165"/>
      <c r="F17165"/>
      <c r="G17165"/>
      <c r="H17165"/>
      <c r="I17165"/>
      <c r="J17165"/>
      <c r="K17165"/>
    </row>
    <row r="17166" spans="1:11" ht="15">
      <c r="A17166"/>
      <c r="B17166"/>
      <c r="C17166"/>
      <c r="D17166"/>
      <c r="E17166"/>
      <c r="F17166"/>
      <c r="G17166"/>
      <c r="H17166"/>
      <c r="I17166"/>
      <c r="J17166"/>
      <c r="K17166"/>
    </row>
    <row r="17167" spans="1:11" ht="15">
      <c r="A17167"/>
      <c r="B17167"/>
      <c r="C17167"/>
      <c r="D17167"/>
      <c r="E17167"/>
      <c r="F17167"/>
      <c r="G17167"/>
      <c r="H17167"/>
      <c r="I17167"/>
      <c r="J17167"/>
      <c r="K17167"/>
    </row>
    <row r="17168" spans="1:11" ht="15">
      <c r="A17168"/>
      <c r="B17168"/>
      <c r="C17168"/>
      <c r="D17168"/>
      <c r="E17168"/>
      <c r="F17168"/>
      <c r="G17168"/>
      <c r="H17168"/>
      <c r="I17168"/>
      <c r="J17168"/>
      <c r="K17168"/>
    </row>
    <row r="17169" spans="1:11" ht="15">
      <c r="A17169"/>
      <c r="B17169"/>
      <c r="C17169"/>
      <c r="D17169"/>
      <c r="E17169"/>
      <c r="F17169"/>
      <c r="G17169"/>
      <c r="H17169"/>
      <c r="I17169"/>
      <c r="J17169"/>
      <c r="K17169"/>
    </row>
    <row r="17170" spans="1:11" ht="15">
      <c r="A17170"/>
      <c r="B17170"/>
      <c r="C17170"/>
      <c r="D17170"/>
      <c r="E17170"/>
      <c r="F17170"/>
      <c r="G17170"/>
      <c r="H17170"/>
      <c r="I17170"/>
      <c r="J17170"/>
      <c r="K17170"/>
    </row>
    <row r="17171" spans="1:11" ht="15">
      <c r="A17171"/>
      <c r="B17171"/>
      <c r="C17171"/>
      <c r="D17171"/>
      <c r="E17171"/>
      <c r="F17171"/>
      <c r="G17171"/>
      <c r="H17171"/>
      <c r="I17171"/>
      <c r="J17171"/>
      <c r="K17171"/>
    </row>
    <row r="17172" spans="1:11" ht="15">
      <c r="A17172"/>
      <c r="B17172"/>
      <c r="C17172"/>
      <c r="D17172"/>
      <c r="E17172"/>
      <c r="F17172"/>
      <c r="G17172"/>
      <c r="H17172"/>
      <c r="I17172"/>
      <c r="J17172"/>
      <c r="K17172"/>
    </row>
    <row r="17173" spans="1:11" ht="15">
      <c r="A17173"/>
      <c r="B17173"/>
      <c r="C17173"/>
      <c r="D17173"/>
      <c r="E17173"/>
      <c r="F17173"/>
      <c r="G17173"/>
      <c r="H17173"/>
      <c r="I17173"/>
      <c r="J17173"/>
      <c r="K17173"/>
    </row>
    <row r="17174" spans="1:11" ht="15">
      <c r="A17174"/>
      <c r="B17174"/>
      <c r="C17174"/>
      <c r="D17174"/>
      <c r="E17174"/>
      <c r="F17174"/>
      <c r="G17174"/>
      <c r="H17174"/>
      <c r="I17174"/>
      <c r="J17174"/>
      <c r="K17174"/>
    </row>
    <row r="17175" spans="1:11" ht="15">
      <c r="A17175"/>
      <c r="B17175"/>
      <c r="C17175"/>
      <c r="D17175"/>
      <c r="E17175"/>
      <c r="F17175"/>
      <c r="G17175"/>
      <c r="H17175"/>
      <c r="I17175"/>
      <c r="J17175"/>
      <c r="K17175"/>
    </row>
    <row r="17176" spans="1:11" ht="15">
      <c r="A17176"/>
      <c r="B17176"/>
      <c r="C17176"/>
      <c r="D17176"/>
      <c r="E17176"/>
      <c r="F17176"/>
      <c r="G17176"/>
      <c r="H17176"/>
      <c r="I17176"/>
      <c r="J17176"/>
      <c r="K17176"/>
    </row>
    <row r="17177" spans="1:11" ht="15">
      <c r="A17177"/>
      <c r="B17177"/>
      <c r="C17177"/>
      <c r="D17177"/>
      <c r="E17177"/>
      <c r="F17177"/>
      <c r="G17177"/>
      <c r="H17177"/>
      <c r="I17177"/>
      <c r="J17177"/>
      <c r="K17177"/>
    </row>
    <row r="17178" spans="1:11" ht="15">
      <c r="A17178"/>
      <c r="B17178"/>
      <c r="C17178"/>
      <c r="D17178"/>
      <c r="E17178"/>
      <c r="F17178"/>
      <c r="G17178"/>
      <c r="H17178"/>
      <c r="I17178"/>
      <c r="J17178"/>
      <c r="K17178"/>
    </row>
    <row r="17179" spans="1:11" ht="15">
      <c r="A17179"/>
      <c r="B17179"/>
      <c r="C17179"/>
      <c r="D17179"/>
      <c r="E17179"/>
      <c r="F17179"/>
      <c r="G17179"/>
      <c r="H17179"/>
      <c r="I17179"/>
      <c r="J17179"/>
      <c r="K17179"/>
    </row>
    <row r="17180" spans="1:11" ht="15">
      <c r="A17180"/>
      <c r="B17180"/>
      <c r="C17180"/>
      <c r="D17180"/>
      <c r="E17180"/>
      <c r="F17180"/>
      <c r="G17180"/>
      <c r="H17180"/>
      <c r="I17180"/>
      <c r="J17180"/>
      <c r="K17180"/>
    </row>
    <row r="17181" spans="1:11" ht="15">
      <c r="A17181"/>
      <c r="B17181"/>
      <c r="C17181"/>
      <c r="D17181"/>
      <c r="E17181"/>
      <c r="F17181"/>
      <c r="G17181"/>
      <c r="H17181"/>
      <c r="I17181"/>
      <c r="J17181"/>
      <c r="K17181"/>
    </row>
    <row r="17182" spans="1:11" ht="15">
      <c r="A17182"/>
      <c r="B17182"/>
      <c r="C17182"/>
      <c r="D17182"/>
      <c r="E17182"/>
      <c r="F17182"/>
      <c r="G17182"/>
      <c r="H17182"/>
      <c r="I17182"/>
      <c r="J17182"/>
      <c r="K17182"/>
    </row>
    <row r="17183" spans="1:11" ht="15">
      <c r="A17183"/>
      <c r="B17183"/>
      <c r="C17183"/>
      <c r="D17183"/>
      <c r="E17183"/>
      <c r="F17183"/>
      <c r="G17183"/>
      <c r="H17183"/>
      <c r="I17183"/>
      <c r="J17183"/>
      <c r="K17183"/>
    </row>
    <row r="17184" spans="1:11" ht="15">
      <c r="A17184"/>
      <c r="B17184"/>
      <c r="C17184"/>
      <c r="D17184"/>
      <c r="E17184"/>
      <c r="F17184"/>
      <c r="G17184"/>
      <c r="H17184"/>
      <c r="I17184"/>
      <c r="J17184"/>
      <c r="K17184"/>
    </row>
    <row r="17185" spans="1:11" ht="15">
      <c r="A17185"/>
      <c r="B17185"/>
      <c r="C17185"/>
      <c r="D17185"/>
      <c r="E17185"/>
      <c r="F17185"/>
      <c r="G17185"/>
      <c r="H17185"/>
      <c r="I17185"/>
      <c r="J17185"/>
      <c r="K17185"/>
    </row>
    <row r="17186" spans="1:11" ht="15">
      <c r="A17186"/>
      <c r="B17186"/>
      <c r="C17186"/>
      <c r="D17186"/>
      <c r="E17186"/>
      <c r="F17186"/>
      <c r="G17186"/>
      <c r="H17186"/>
      <c r="I17186"/>
      <c r="J17186"/>
      <c r="K17186"/>
    </row>
    <row r="17187" spans="1:11" ht="15">
      <c r="A17187"/>
      <c r="B17187"/>
      <c r="C17187"/>
      <c r="D17187"/>
      <c r="E17187"/>
      <c r="F17187"/>
      <c r="G17187"/>
      <c r="H17187"/>
      <c r="I17187"/>
      <c r="J17187"/>
      <c r="K17187"/>
    </row>
    <row r="17188" spans="1:11" ht="15">
      <c r="A17188"/>
      <c r="B17188"/>
      <c r="C17188"/>
      <c r="D17188"/>
      <c r="E17188"/>
      <c r="F17188"/>
      <c r="G17188"/>
      <c r="H17188"/>
      <c r="I17188"/>
      <c r="J17188"/>
      <c r="K17188"/>
    </row>
    <row r="17189" spans="1:11" ht="15">
      <c r="A17189"/>
      <c r="B17189"/>
      <c r="C17189"/>
      <c r="D17189"/>
      <c r="E17189"/>
      <c r="F17189"/>
      <c r="G17189"/>
      <c r="H17189"/>
      <c r="I17189"/>
      <c r="J17189"/>
      <c r="K17189"/>
    </row>
    <row r="17190" spans="1:11" ht="15">
      <c r="A17190"/>
      <c r="B17190"/>
      <c r="C17190"/>
      <c r="D17190"/>
      <c r="E17190"/>
      <c r="F17190"/>
      <c r="G17190"/>
      <c r="H17190"/>
      <c r="I17190"/>
      <c r="J17190"/>
      <c r="K17190"/>
    </row>
    <row r="17191" spans="1:11" ht="15">
      <c r="A17191"/>
      <c r="B17191"/>
      <c r="C17191"/>
      <c r="D17191"/>
      <c r="E17191"/>
      <c r="F17191"/>
      <c r="G17191"/>
      <c r="H17191"/>
      <c r="I17191"/>
      <c r="J17191"/>
      <c r="K17191"/>
    </row>
    <row r="17192" spans="1:11" ht="15">
      <c r="A17192"/>
      <c r="B17192"/>
      <c r="C17192"/>
      <c r="D17192"/>
      <c r="E17192"/>
      <c r="F17192"/>
      <c r="G17192"/>
      <c r="H17192"/>
      <c r="I17192"/>
      <c r="J17192"/>
      <c r="K17192"/>
    </row>
    <row r="17193" spans="1:11" ht="15">
      <c r="A17193"/>
      <c r="B17193"/>
      <c r="C17193"/>
      <c r="D17193"/>
      <c r="E17193"/>
      <c r="F17193"/>
      <c r="G17193"/>
      <c r="H17193"/>
      <c r="I17193"/>
      <c r="J17193"/>
      <c r="K17193"/>
    </row>
    <row r="17194" spans="1:11" ht="15">
      <c r="A17194"/>
      <c r="B17194"/>
      <c r="C17194"/>
      <c r="D17194"/>
      <c r="E17194"/>
      <c r="F17194"/>
      <c r="G17194"/>
      <c r="H17194"/>
      <c r="I17194"/>
      <c r="J17194"/>
      <c r="K17194"/>
    </row>
    <row r="17195" spans="1:11" ht="15">
      <c r="A17195"/>
      <c r="B17195"/>
      <c r="C17195"/>
      <c r="D17195"/>
      <c r="E17195"/>
      <c r="F17195"/>
      <c r="G17195"/>
      <c r="H17195"/>
      <c r="I17195"/>
      <c r="J17195"/>
      <c r="K17195"/>
    </row>
    <row r="17196" spans="1:11" ht="15">
      <c r="A17196"/>
      <c r="B17196"/>
      <c r="C17196"/>
      <c r="D17196"/>
      <c r="E17196"/>
      <c r="F17196"/>
      <c r="G17196"/>
      <c r="H17196"/>
      <c r="I17196"/>
      <c r="J17196"/>
      <c r="K17196"/>
    </row>
    <row r="17197" spans="1:11" ht="15">
      <c r="A17197"/>
      <c r="B17197"/>
      <c r="C17197"/>
      <c r="D17197"/>
      <c r="E17197"/>
      <c r="F17197"/>
      <c r="G17197"/>
      <c r="H17197"/>
      <c r="I17197"/>
      <c r="J17197"/>
      <c r="K17197"/>
    </row>
    <row r="17198" spans="1:11" ht="15">
      <c r="A17198"/>
      <c r="B17198"/>
      <c r="C17198"/>
      <c r="D17198"/>
      <c r="E17198"/>
      <c r="F17198"/>
      <c r="G17198"/>
      <c r="H17198"/>
      <c r="I17198"/>
      <c r="J17198"/>
      <c r="K17198"/>
    </row>
    <row r="17199" spans="1:11" ht="15">
      <c r="A17199"/>
      <c r="B17199"/>
      <c r="C17199"/>
      <c r="D17199"/>
      <c r="E17199"/>
      <c r="F17199"/>
      <c r="G17199"/>
      <c r="H17199"/>
      <c r="I17199"/>
      <c r="J17199"/>
      <c r="K17199"/>
    </row>
    <row r="17200" spans="1:11" ht="15">
      <c r="A17200"/>
      <c r="B17200"/>
      <c r="C17200"/>
      <c r="D17200"/>
      <c r="E17200"/>
      <c r="F17200"/>
      <c r="G17200"/>
      <c r="H17200"/>
      <c r="I17200"/>
      <c r="J17200"/>
      <c r="K17200"/>
    </row>
    <row r="17201" spans="1:11" ht="15">
      <c r="A17201"/>
      <c r="B17201"/>
      <c r="C17201"/>
      <c r="D17201"/>
      <c r="E17201"/>
      <c r="F17201"/>
      <c r="G17201"/>
      <c r="H17201"/>
      <c r="I17201"/>
      <c r="J17201"/>
      <c r="K17201"/>
    </row>
    <row r="17202" spans="1:11" ht="15">
      <c r="A17202"/>
      <c r="B17202"/>
      <c r="C17202"/>
      <c r="D17202"/>
      <c r="E17202"/>
      <c r="F17202"/>
      <c r="G17202"/>
      <c r="H17202"/>
      <c r="I17202"/>
      <c r="J17202"/>
      <c r="K17202"/>
    </row>
    <row r="17203" spans="1:11" ht="15">
      <c r="A17203"/>
      <c r="B17203"/>
      <c r="C17203"/>
      <c r="D17203"/>
      <c r="E17203"/>
      <c r="F17203"/>
      <c r="G17203"/>
      <c r="H17203"/>
      <c r="I17203"/>
      <c r="J17203"/>
      <c r="K17203"/>
    </row>
    <row r="17204" spans="1:11" ht="15">
      <c r="A17204"/>
      <c r="B17204"/>
      <c r="C17204"/>
      <c r="D17204"/>
      <c r="E17204"/>
      <c r="F17204"/>
      <c r="G17204"/>
      <c r="H17204"/>
      <c r="I17204"/>
      <c r="J17204"/>
      <c r="K17204"/>
    </row>
    <row r="17205" spans="1:11" ht="15">
      <c r="A17205"/>
      <c r="B17205"/>
      <c r="C17205"/>
      <c r="D17205"/>
      <c r="E17205"/>
      <c r="F17205"/>
      <c r="G17205"/>
      <c r="H17205"/>
      <c r="I17205"/>
      <c r="J17205"/>
      <c r="K17205"/>
    </row>
    <row r="17206" spans="1:11" ht="15">
      <c r="A17206"/>
      <c r="B17206"/>
      <c r="C17206"/>
      <c r="D17206"/>
      <c r="E17206"/>
      <c r="F17206"/>
      <c r="G17206"/>
      <c r="H17206"/>
      <c r="I17206"/>
      <c r="J17206"/>
      <c r="K17206"/>
    </row>
    <row r="17207" spans="1:11" ht="15">
      <c r="A17207"/>
      <c r="B17207"/>
      <c r="C17207"/>
      <c r="D17207"/>
      <c r="E17207"/>
      <c r="F17207"/>
      <c r="G17207"/>
      <c r="H17207"/>
      <c r="I17207"/>
      <c r="J17207"/>
      <c r="K17207"/>
    </row>
    <row r="17208" spans="1:11" ht="15">
      <c r="A17208"/>
      <c r="B17208"/>
      <c r="C17208"/>
      <c r="D17208"/>
      <c r="E17208"/>
      <c r="F17208"/>
      <c r="G17208"/>
      <c r="H17208"/>
      <c r="I17208"/>
      <c r="J17208"/>
      <c r="K17208"/>
    </row>
    <row r="17209" spans="1:11" ht="15">
      <c r="A17209"/>
      <c r="B17209"/>
      <c r="C17209"/>
      <c r="D17209"/>
      <c r="E17209"/>
      <c r="F17209"/>
      <c r="G17209"/>
      <c r="H17209"/>
      <c r="I17209"/>
      <c r="J17209"/>
      <c r="K17209"/>
    </row>
    <row r="17210" spans="1:11" ht="15">
      <c r="A17210"/>
      <c r="B17210"/>
      <c r="C17210"/>
      <c r="D17210"/>
      <c r="E17210"/>
      <c r="F17210"/>
      <c r="G17210"/>
      <c r="H17210"/>
      <c r="I17210"/>
      <c r="J17210"/>
      <c r="K17210"/>
    </row>
    <row r="17211" spans="1:11" ht="15">
      <c r="A17211"/>
      <c r="B17211"/>
      <c r="C17211"/>
      <c r="D17211"/>
      <c r="E17211"/>
      <c r="F17211"/>
      <c r="G17211"/>
      <c r="H17211"/>
      <c r="I17211"/>
      <c r="J17211"/>
      <c r="K17211"/>
    </row>
    <row r="17212" spans="1:11" ht="15">
      <c r="A17212"/>
      <c r="B17212"/>
      <c r="C17212"/>
      <c r="D17212"/>
      <c r="E17212"/>
      <c r="F17212"/>
      <c r="G17212"/>
      <c r="H17212"/>
      <c r="I17212"/>
      <c r="J17212"/>
      <c r="K17212"/>
    </row>
    <row r="17213" spans="1:11" ht="15">
      <c r="A17213"/>
      <c r="B17213"/>
      <c r="C17213"/>
      <c r="D17213"/>
      <c r="E17213"/>
      <c r="F17213"/>
      <c r="G17213"/>
      <c r="H17213"/>
      <c r="I17213"/>
      <c r="J17213"/>
      <c r="K17213"/>
    </row>
    <row r="17214" spans="1:11" ht="15">
      <c r="A17214"/>
      <c r="B17214"/>
      <c r="C17214"/>
      <c r="D17214"/>
      <c r="E17214"/>
      <c r="F17214"/>
      <c r="G17214"/>
      <c r="H17214"/>
      <c r="I17214"/>
      <c r="J17214"/>
      <c r="K17214"/>
    </row>
    <row r="17215" spans="1:11" ht="15">
      <c r="A17215"/>
      <c r="B17215"/>
      <c r="C17215"/>
      <c r="D17215"/>
      <c r="E17215"/>
      <c r="F17215"/>
      <c r="G17215"/>
      <c r="H17215"/>
      <c r="I17215"/>
      <c r="J17215"/>
      <c r="K17215"/>
    </row>
    <row r="17216" spans="1:11" ht="15">
      <c r="A17216"/>
      <c r="B17216"/>
      <c r="C17216"/>
      <c r="D17216"/>
      <c r="E17216"/>
      <c r="F17216"/>
      <c r="G17216"/>
      <c r="H17216"/>
      <c r="I17216"/>
      <c r="J17216"/>
      <c r="K17216"/>
    </row>
    <row r="17217" spans="1:11" ht="15">
      <c r="A17217"/>
      <c r="B17217"/>
      <c r="C17217"/>
      <c r="D17217"/>
      <c r="E17217"/>
      <c r="F17217"/>
      <c r="G17217"/>
      <c r="H17217"/>
      <c r="I17217"/>
      <c r="J17217"/>
      <c r="K17217"/>
    </row>
    <row r="17218" spans="1:11" ht="15">
      <c r="A17218"/>
      <c r="B17218"/>
      <c r="C17218"/>
      <c r="D17218"/>
      <c r="E17218"/>
      <c r="F17218"/>
      <c r="G17218"/>
      <c r="H17218"/>
      <c r="I17218"/>
      <c r="J17218"/>
      <c r="K17218"/>
    </row>
    <row r="17219" spans="1:11" ht="15">
      <c r="A17219"/>
      <c r="B17219"/>
      <c r="C17219"/>
      <c r="D17219"/>
      <c r="E17219"/>
      <c r="F17219"/>
      <c r="G17219"/>
      <c r="H17219"/>
      <c r="I17219"/>
      <c r="J17219"/>
      <c r="K17219"/>
    </row>
    <row r="17220" spans="1:11" ht="15">
      <c r="A17220"/>
      <c r="B17220"/>
      <c r="C17220"/>
      <c r="D17220"/>
      <c r="E17220"/>
      <c r="F17220"/>
      <c r="G17220"/>
      <c r="H17220"/>
      <c r="I17220"/>
      <c r="J17220"/>
      <c r="K17220"/>
    </row>
    <row r="17221" spans="1:11" ht="15">
      <c r="A17221"/>
      <c r="B17221"/>
      <c r="C17221"/>
      <c r="D17221"/>
      <c r="E17221"/>
      <c r="F17221"/>
      <c r="G17221"/>
      <c r="H17221"/>
      <c r="I17221"/>
      <c r="J17221"/>
      <c r="K17221"/>
    </row>
    <row r="17222" spans="1:11" ht="15">
      <c r="A17222"/>
      <c r="B17222"/>
      <c r="C17222"/>
      <c r="D17222"/>
      <c r="E17222"/>
      <c r="F17222"/>
      <c r="G17222"/>
      <c r="H17222"/>
      <c r="I17222"/>
      <c r="J17222"/>
      <c r="K17222"/>
    </row>
    <row r="17223" spans="1:11" ht="15">
      <c r="A17223"/>
      <c r="B17223"/>
      <c r="C17223"/>
      <c r="D17223"/>
      <c r="E17223"/>
      <c r="F17223"/>
      <c r="G17223"/>
      <c r="H17223"/>
      <c r="I17223"/>
      <c r="J17223"/>
      <c r="K17223"/>
    </row>
    <row r="17224" spans="1:11" ht="15">
      <c r="A17224"/>
      <c r="B17224"/>
      <c r="C17224"/>
      <c r="D17224"/>
      <c r="E17224"/>
      <c r="F17224"/>
      <c r="G17224"/>
      <c r="H17224"/>
      <c r="I17224"/>
      <c r="J17224"/>
      <c r="K17224"/>
    </row>
    <row r="17225" spans="1:11" ht="15">
      <c r="A17225"/>
      <c r="B17225"/>
      <c r="C17225"/>
      <c r="D17225"/>
      <c r="E17225"/>
      <c r="F17225"/>
      <c r="G17225"/>
      <c r="H17225"/>
      <c r="I17225"/>
      <c r="J17225"/>
      <c r="K17225"/>
    </row>
    <row r="17226" spans="1:11" ht="15">
      <c r="A17226"/>
      <c r="B17226"/>
      <c r="C17226"/>
      <c r="D17226"/>
      <c r="E17226"/>
      <c r="F17226"/>
      <c r="G17226"/>
      <c r="H17226"/>
      <c r="I17226"/>
      <c r="J17226"/>
      <c r="K17226"/>
    </row>
    <row r="17227" spans="1:11" ht="15">
      <c r="A17227"/>
      <c r="B17227"/>
      <c r="C17227"/>
      <c r="D17227"/>
      <c r="E17227"/>
      <c r="F17227"/>
      <c r="G17227"/>
      <c r="H17227"/>
      <c r="I17227"/>
      <c r="J17227"/>
      <c r="K17227"/>
    </row>
    <row r="17228" spans="1:11" ht="15">
      <c r="A17228"/>
      <c r="B17228"/>
      <c r="C17228"/>
      <c r="D17228"/>
      <c r="E17228"/>
      <c r="F17228"/>
      <c r="G17228"/>
      <c r="H17228"/>
      <c r="I17228"/>
      <c r="J17228"/>
      <c r="K17228"/>
    </row>
    <row r="17229" spans="1:11" ht="15">
      <c r="A17229"/>
      <c r="B17229"/>
      <c r="C17229"/>
      <c r="D17229"/>
      <c r="E17229"/>
      <c r="F17229"/>
      <c r="G17229"/>
      <c r="H17229"/>
      <c r="I17229"/>
      <c r="J17229"/>
      <c r="K17229"/>
    </row>
    <row r="17230" spans="1:11" ht="15">
      <c r="A17230"/>
      <c r="B17230"/>
      <c r="C17230"/>
      <c r="D17230"/>
      <c r="E17230"/>
      <c r="F17230"/>
      <c r="G17230"/>
      <c r="H17230"/>
      <c r="I17230"/>
      <c r="J17230"/>
      <c r="K17230"/>
    </row>
    <row r="17231" spans="1:11" ht="15">
      <c r="A17231"/>
      <c r="B17231"/>
      <c r="C17231"/>
      <c r="D17231"/>
      <c r="E17231"/>
      <c r="F17231"/>
      <c r="G17231"/>
      <c r="H17231"/>
      <c r="I17231"/>
      <c r="J17231"/>
      <c r="K17231"/>
    </row>
    <row r="17232" spans="1:11" ht="15">
      <c r="A17232"/>
      <c r="B17232"/>
      <c r="C17232"/>
      <c r="D17232"/>
      <c r="E17232"/>
      <c r="F17232"/>
      <c r="G17232"/>
      <c r="H17232"/>
      <c r="I17232"/>
      <c r="J17232"/>
      <c r="K17232"/>
    </row>
    <row r="17233" spans="1:11" ht="15">
      <c r="A17233"/>
      <c r="B17233"/>
      <c r="C17233"/>
      <c r="D17233"/>
      <c r="E17233"/>
      <c r="F17233"/>
      <c r="G17233"/>
      <c r="H17233"/>
      <c r="I17233"/>
      <c r="J17233"/>
      <c r="K17233"/>
    </row>
    <row r="17234" spans="1:11" ht="15">
      <c r="A17234"/>
      <c r="B17234"/>
      <c r="C17234"/>
      <c r="D17234"/>
      <c r="E17234"/>
      <c r="F17234"/>
      <c r="G17234"/>
      <c r="H17234"/>
      <c r="I17234"/>
      <c r="J17234"/>
      <c r="K17234"/>
    </row>
    <row r="17235" spans="1:11" ht="15">
      <c r="A17235"/>
      <c r="B17235"/>
      <c r="C17235"/>
      <c r="D17235"/>
      <c r="E17235"/>
      <c r="F17235"/>
      <c r="G17235"/>
      <c r="H17235"/>
      <c r="I17235"/>
      <c r="J17235"/>
      <c r="K17235"/>
    </row>
    <row r="17236" spans="1:11" ht="15">
      <c r="A17236"/>
      <c r="B17236"/>
      <c r="C17236"/>
      <c r="D17236"/>
      <c r="E17236"/>
      <c r="F17236"/>
      <c r="G17236"/>
      <c r="H17236"/>
      <c r="I17236"/>
      <c r="J17236"/>
      <c r="K17236"/>
    </row>
    <row r="17237" spans="1:11" ht="15">
      <c r="A17237"/>
      <c r="B17237"/>
      <c r="C17237"/>
      <c r="D17237"/>
      <c r="E17237"/>
      <c r="F17237"/>
      <c r="G17237"/>
      <c r="H17237"/>
      <c r="I17237"/>
      <c r="J17237"/>
      <c r="K17237"/>
    </row>
    <row r="17238" spans="1:11" ht="15">
      <c r="A17238"/>
      <c r="B17238"/>
      <c r="C17238"/>
      <c r="D17238"/>
      <c r="E17238"/>
      <c r="F17238"/>
      <c r="G17238"/>
      <c r="H17238"/>
      <c r="I17238"/>
      <c r="J17238"/>
      <c r="K17238"/>
    </row>
    <row r="17239" spans="1:11" ht="15">
      <c r="A17239"/>
      <c r="B17239"/>
      <c r="C17239"/>
      <c r="D17239"/>
      <c r="E17239"/>
      <c r="F17239"/>
      <c r="G17239"/>
      <c r="H17239"/>
      <c r="I17239"/>
      <c r="J17239"/>
      <c r="K17239"/>
    </row>
    <row r="17240" spans="1:11" ht="15">
      <c r="A17240"/>
      <c r="B17240"/>
      <c r="C17240"/>
      <c r="D17240"/>
      <c r="E17240"/>
      <c r="F17240"/>
      <c r="G17240"/>
      <c r="H17240"/>
      <c r="I17240"/>
      <c r="J17240"/>
      <c r="K17240"/>
    </row>
    <row r="17241" spans="1:11" ht="15">
      <c r="A17241"/>
      <c r="B17241"/>
      <c r="C17241"/>
      <c r="D17241"/>
      <c r="E17241"/>
      <c r="F17241"/>
      <c r="G17241"/>
      <c r="H17241"/>
      <c r="I17241"/>
      <c r="J17241"/>
      <c r="K17241"/>
    </row>
    <row r="17242" spans="1:11" ht="15">
      <c r="A17242"/>
      <c r="B17242"/>
      <c r="C17242"/>
      <c r="D17242"/>
      <c r="E17242"/>
      <c r="F17242"/>
      <c r="G17242"/>
      <c r="H17242"/>
      <c r="I17242"/>
      <c r="J17242"/>
      <c r="K17242"/>
    </row>
    <row r="17243" spans="1:11" ht="15">
      <c r="A17243"/>
      <c r="B17243"/>
      <c r="C17243"/>
      <c r="D17243"/>
      <c r="E17243"/>
      <c r="F17243"/>
      <c r="G17243"/>
      <c r="H17243"/>
      <c r="I17243"/>
      <c r="J17243"/>
      <c r="K17243"/>
    </row>
    <row r="17244" spans="1:11" ht="15">
      <c r="A17244"/>
      <c r="B17244"/>
      <c r="C17244"/>
      <c r="D17244"/>
      <c r="E17244"/>
      <c r="F17244"/>
      <c r="G17244"/>
      <c r="H17244"/>
      <c r="I17244"/>
      <c r="J17244"/>
      <c r="K17244"/>
    </row>
    <row r="17245" spans="1:11" ht="15">
      <c r="A17245"/>
      <c r="B17245"/>
      <c r="C17245"/>
      <c r="D17245"/>
      <c r="E17245"/>
      <c r="F17245"/>
      <c r="G17245"/>
      <c r="H17245"/>
      <c r="I17245"/>
      <c r="J17245"/>
      <c r="K17245"/>
    </row>
    <row r="17246" spans="1:11" ht="15">
      <c r="A17246"/>
      <c r="B17246"/>
      <c r="C17246"/>
      <c r="D17246"/>
      <c r="E17246"/>
      <c r="F17246"/>
      <c r="G17246"/>
      <c r="H17246"/>
      <c r="I17246"/>
      <c r="J17246"/>
      <c r="K17246"/>
    </row>
    <row r="17247" spans="1:11" ht="15">
      <c r="A17247"/>
      <c r="B17247"/>
      <c r="C17247"/>
      <c r="D17247"/>
      <c r="E17247"/>
      <c r="F17247"/>
      <c r="G17247"/>
      <c r="H17247"/>
      <c r="I17247"/>
      <c r="J17247"/>
      <c r="K17247"/>
    </row>
    <row r="17248" spans="1:11" ht="15">
      <c r="A17248"/>
      <c r="B17248"/>
      <c r="C17248"/>
      <c r="D17248"/>
      <c r="E17248"/>
      <c r="F17248"/>
      <c r="G17248"/>
      <c r="H17248"/>
      <c r="I17248"/>
      <c r="J17248"/>
      <c r="K17248"/>
    </row>
    <row r="17249" spans="1:11" ht="15">
      <c r="A17249"/>
      <c r="B17249"/>
      <c r="C17249"/>
      <c r="D17249"/>
      <c r="E17249"/>
      <c r="F17249"/>
      <c r="G17249"/>
      <c r="H17249"/>
      <c r="I17249"/>
      <c r="J17249"/>
      <c r="K17249"/>
    </row>
    <row r="17250" spans="1:11" ht="15">
      <c r="A17250"/>
      <c r="B17250"/>
      <c r="C17250"/>
      <c r="D17250"/>
      <c r="E17250"/>
      <c r="F17250"/>
      <c r="G17250"/>
      <c r="H17250"/>
      <c r="I17250"/>
      <c r="J17250"/>
      <c r="K17250"/>
    </row>
    <row r="17251" spans="1:11" ht="15">
      <c r="A17251"/>
      <c r="B17251"/>
      <c r="C17251"/>
      <c r="D17251"/>
      <c r="E17251"/>
      <c r="F17251"/>
      <c r="G17251"/>
      <c r="H17251"/>
      <c r="I17251"/>
      <c r="J17251"/>
      <c r="K17251"/>
    </row>
    <row r="17252" spans="1:11" ht="15">
      <c r="A17252"/>
      <c r="B17252"/>
      <c r="C17252"/>
      <c r="D17252"/>
      <c r="E17252"/>
      <c r="F17252"/>
      <c r="G17252"/>
      <c r="H17252"/>
      <c r="I17252"/>
      <c r="J17252"/>
      <c r="K17252"/>
    </row>
    <row r="17253" spans="1:11" ht="15">
      <c r="A17253"/>
      <c r="B17253"/>
      <c r="C17253"/>
      <c r="D17253"/>
      <c r="E17253"/>
      <c r="F17253"/>
      <c r="G17253"/>
      <c r="H17253"/>
      <c r="I17253"/>
      <c r="J17253"/>
      <c r="K17253"/>
    </row>
    <row r="17254" spans="1:11" ht="15">
      <c r="A17254"/>
      <c r="B17254"/>
      <c r="C17254"/>
      <c r="D17254"/>
      <c r="E17254"/>
      <c r="F17254"/>
      <c r="G17254"/>
      <c r="H17254"/>
      <c r="I17254"/>
      <c r="J17254"/>
      <c r="K17254"/>
    </row>
    <row r="17255" spans="1:11" ht="15">
      <c r="A17255"/>
      <c r="B17255"/>
      <c r="C17255"/>
      <c r="D17255"/>
      <c r="E17255"/>
      <c r="F17255"/>
      <c r="G17255"/>
      <c r="H17255"/>
      <c r="I17255"/>
      <c r="J17255"/>
      <c r="K17255"/>
    </row>
    <row r="17256" spans="1:11" ht="15">
      <c r="A17256"/>
      <c r="B17256"/>
      <c r="C17256"/>
      <c r="D17256"/>
      <c r="E17256"/>
      <c r="F17256"/>
      <c r="G17256"/>
      <c r="H17256"/>
      <c r="I17256"/>
      <c r="J17256"/>
      <c r="K17256"/>
    </row>
    <row r="17257" spans="1:11" ht="15">
      <c r="A17257"/>
      <c r="B17257"/>
      <c r="C17257"/>
      <c r="D17257"/>
      <c r="E17257"/>
      <c r="F17257"/>
      <c r="G17257"/>
      <c r="H17257"/>
      <c r="I17257"/>
      <c r="J17257"/>
      <c r="K17257"/>
    </row>
    <row r="17258" spans="1:11" ht="15">
      <c r="A17258"/>
      <c r="B17258"/>
      <c r="C17258"/>
      <c r="D17258"/>
      <c r="E17258"/>
      <c r="F17258"/>
      <c r="G17258"/>
      <c r="H17258"/>
      <c r="I17258"/>
      <c r="J17258"/>
      <c r="K17258"/>
    </row>
    <row r="17259" spans="1:11" ht="15">
      <c r="A17259"/>
      <c r="B17259"/>
      <c r="C17259"/>
      <c r="D17259"/>
      <c r="E17259"/>
      <c r="F17259"/>
      <c r="G17259"/>
      <c r="H17259"/>
      <c r="I17259"/>
      <c r="J17259"/>
      <c r="K17259"/>
    </row>
    <row r="17260" spans="1:11" ht="15">
      <c r="A17260"/>
      <c r="B17260"/>
      <c r="C17260"/>
      <c r="D17260"/>
      <c r="E17260"/>
      <c r="F17260"/>
      <c r="G17260"/>
      <c r="H17260"/>
      <c r="I17260"/>
      <c r="J17260"/>
      <c r="K17260"/>
    </row>
    <row r="17261" spans="1:11" ht="15">
      <c r="A17261"/>
      <c r="B17261"/>
      <c r="C17261"/>
      <c r="D17261"/>
      <c r="E17261"/>
      <c r="F17261"/>
      <c r="G17261"/>
      <c r="H17261"/>
      <c r="I17261"/>
      <c r="J17261"/>
      <c r="K17261"/>
    </row>
    <row r="17262" spans="1:11" ht="15">
      <c r="A17262"/>
      <c r="B17262"/>
      <c r="C17262"/>
      <c r="D17262"/>
      <c r="E17262"/>
      <c r="F17262"/>
      <c r="G17262"/>
      <c r="H17262"/>
      <c r="I17262"/>
      <c r="J17262"/>
      <c r="K17262"/>
    </row>
    <row r="17263" spans="1:11" ht="15">
      <c r="A17263"/>
      <c r="B17263"/>
      <c r="C17263"/>
      <c r="D17263"/>
      <c r="E17263"/>
      <c r="F17263"/>
      <c r="G17263"/>
      <c r="H17263"/>
      <c r="I17263"/>
      <c r="J17263"/>
      <c r="K17263"/>
    </row>
    <row r="17264" spans="1:11" ht="15">
      <c r="A17264"/>
      <c r="B17264"/>
      <c r="C17264"/>
      <c r="D17264"/>
      <c r="E17264"/>
      <c r="F17264"/>
      <c r="G17264"/>
      <c r="H17264"/>
      <c r="I17264"/>
      <c r="J17264"/>
      <c r="K17264"/>
    </row>
    <row r="17265" spans="1:11" ht="15">
      <c r="A17265"/>
      <c r="B17265"/>
      <c r="C17265"/>
      <c r="D17265"/>
      <c r="E17265"/>
      <c r="F17265"/>
      <c r="G17265"/>
      <c r="H17265"/>
      <c r="I17265"/>
      <c r="J17265"/>
      <c r="K17265"/>
    </row>
    <row r="17266" spans="1:11" ht="15">
      <c r="A17266"/>
      <c r="B17266"/>
      <c r="C17266"/>
      <c r="D17266"/>
      <c r="E17266"/>
      <c r="F17266"/>
      <c r="G17266"/>
      <c r="H17266"/>
      <c r="I17266"/>
      <c r="J17266"/>
      <c r="K17266"/>
    </row>
    <row r="17267" spans="1:11" ht="15">
      <c r="A17267"/>
      <c r="B17267"/>
      <c r="C17267"/>
      <c r="D17267"/>
      <c r="E17267"/>
      <c r="F17267"/>
      <c r="G17267"/>
      <c r="H17267"/>
      <c r="I17267"/>
      <c r="J17267"/>
      <c r="K17267"/>
    </row>
    <row r="17268" spans="1:11" ht="15">
      <c r="A17268"/>
      <c r="B17268"/>
      <c r="C17268"/>
      <c r="D17268"/>
      <c r="E17268"/>
      <c r="F17268"/>
      <c r="G17268"/>
      <c r="H17268"/>
      <c r="I17268"/>
      <c r="J17268"/>
      <c r="K17268"/>
    </row>
    <row r="17269" spans="1:11" ht="15">
      <c r="A17269"/>
      <c r="B17269"/>
      <c r="C17269"/>
      <c r="D17269"/>
      <c r="E17269"/>
      <c r="F17269"/>
      <c r="G17269"/>
      <c r="H17269"/>
      <c r="I17269"/>
      <c r="J17269"/>
      <c r="K17269"/>
    </row>
    <row r="17270" spans="1:11" ht="15">
      <c r="A17270"/>
      <c r="B17270"/>
      <c r="C17270"/>
      <c r="D17270"/>
      <c r="E17270"/>
      <c r="F17270"/>
      <c r="G17270"/>
      <c r="H17270"/>
      <c r="I17270"/>
      <c r="J17270"/>
      <c r="K17270"/>
    </row>
    <row r="17271" spans="1:11" ht="15">
      <c r="A17271"/>
      <c r="B17271"/>
      <c r="C17271"/>
      <c r="D17271"/>
      <c r="E17271"/>
      <c r="F17271"/>
      <c r="G17271"/>
      <c r="H17271"/>
      <c r="I17271"/>
      <c r="J17271"/>
      <c r="K17271"/>
    </row>
    <row r="17272" spans="1:11" ht="15">
      <c r="A17272"/>
      <c r="B17272"/>
      <c r="C17272"/>
      <c r="D17272"/>
      <c r="E17272"/>
      <c r="F17272"/>
      <c r="G17272"/>
      <c r="H17272"/>
      <c r="I17272"/>
      <c r="J17272"/>
      <c r="K17272"/>
    </row>
    <row r="17273" spans="1:11" ht="15">
      <c r="A17273"/>
      <c r="B17273"/>
      <c r="C17273"/>
      <c r="D17273"/>
      <c r="E17273"/>
      <c r="F17273"/>
      <c r="G17273"/>
      <c r="H17273"/>
      <c r="I17273"/>
      <c r="J17273"/>
      <c r="K17273"/>
    </row>
    <row r="17274" spans="1:11" ht="15">
      <c r="A17274"/>
      <c r="B17274"/>
      <c r="C17274"/>
      <c r="D17274"/>
      <c r="E17274"/>
      <c r="F17274"/>
      <c r="G17274"/>
      <c r="H17274"/>
      <c r="I17274"/>
      <c r="J17274"/>
      <c r="K17274"/>
    </row>
    <row r="17275" spans="1:11" ht="15">
      <c r="A17275"/>
      <c r="B17275"/>
      <c r="C17275"/>
      <c r="D17275"/>
      <c r="E17275"/>
      <c r="F17275"/>
      <c r="G17275"/>
      <c r="H17275"/>
      <c r="I17275"/>
      <c r="J17275"/>
      <c r="K17275"/>
    </row>
    <row r="17276" spans="1:11" ht="15">
      <c r="A17276"/>
      <c r="B17276"/>
      <c r="C17276"/>
      <c r="D17276"/>
      <c r="E17276"/>
      <c r="F17276"/>
      <c r="G17276"/>
      <c r="H17276"/>
      <c r="I17276"/>
      <c r="J17276"/>
      <c r="K17276"/>
    </row>
    <row r="17277" spans="1:11" ht="15">
      <c r="A17277"/>
      <c r="B17277"/>
      <c r="C17277"/>
      <c r="D17277"/>
      <c r="E17277"/>
      <c r="F17277"/>
      <c r="G17277"/>
      <c r="H17277"/>
      <c r="I17277"/>
      <c r="J17277"/>
      <c r="K17277"/>
    </row>
    <row r="17278" spans="1:11" ht="15">
      <c r="A17278"/>
      <c r="B17278"/>
      <c r="C17278"/>
      <c r="D17278"/>
      <c r="E17278"/>
      <c r="F17278"/>
      <c r="G17278"/>
      <c r="H17278"/>
      <c r="I17278"/>
      <c r="J17278"/>
      <c r="K17278"/>
    </row>
    <row r="17279" spans="1:11" ht="15">
      <c r="A17279"/>
      <c r="B17279"/>
      <c r="C17279"/>
      <c r="D17279"/>
      <c r="E17279"/>
      <c r="F17279"/>
      <c r="G17279"/>
      <c r="H17279"/>
      <c r="I17279"/>
      <c r="J17279"/>
      <c r="K17279"/>
    </row>
    <row r="17280" spans="1:11" ht="15">
      <c r="A17280"/>
      <c r="B17280"/>
      <c r="C17280"/>
      <c r="D17280"/>
      <c r="E17280"/>
      <c r="F17280"/>
      <c r="G17280"/>
      <c r="H17280"/>
      <c r="I17280"/>
      <c r="J17280"/>
      <c r="K17280"/>
    </row>
    <row r="17281" spans="1:11" ht="15">
      <c r="A17281"/>
      <c r="B17281"/>
      <c r="C17281"/>
      <c r="D17281"/>
      <c r="E17281"/>
      <c r="F17281"/>
      <c r="G17281"/>
      <c r="H17281"/>
      <c r="I17281"/>
      <c r="J17281"/>
      <c r="K17281"/>
    </row>
    <row r="17282" spans="1:11" ht="15">
      <c r="A17282"/>
      <c r="B17282"/>
      <c r="C17282"/>
      <c r="D17282"/>
      <c r="E17282"/>
      <c r="F17282"/>
      <c r="G17282"/>
      <c r="H17282"/>
      <c r="I17282"/>
      <c r="J17282"/>
      <c r="K17282"/>
    </row>
    <row r="17283" spans="1:11" ht="15">
      <c r="A17283"/>
      <c r="B17283"/>
      <c r="C17283"/>
      <c r="D17283"/>
      <c r="E17283"/>
      <c r="F17283"/>
      <c r="G17283"/>
      <c r="H17283"/>
      <c r="I17283"/>
      <c r="J17283"/>
      <c r="K17283"/>
    </row>
    <row r="17284" spans="1:11" ht="15">
      <c r="A17284"/>
      <c r="B17284"/>
      <c r="C17284"/>
      <c r="D17284"/>
      <c r="E17284"/>
      <c r="F17284"/>
      <c r="G17284"/>
      <c r="H17284"/>
      <c r="I17284"/>
      <c r="J17284"/>
      <c r="K17284"/>
    </row>
    <row r="17285" spans="1:11" ht="15">
      <c r="A17285"/>
      <c r="B17285"/>
      <c r="C17285"/>
      <c r="D17285"/>
      <c r="E17285"/>
      <c r="F17285"/>
      <c r="G17285"/>
      <c r="H17285"/>
      <c r="I17285"/>
      <c r="J17285"/>
      <c r="K17285"/>
    </row>
    <row r="17286" spans="1:11" ht="15">
      <c r="A17286"/>
      <c r="B17286"/>
      <c r="C17286"/>
      <c r="D17286"/>
      <c r="E17286"/>
      <c r="F17286"/>
      <c r="G17286"/>
      <c r="H17286"/>
      <c r="I17286"/>
      <c r="J17286"/>
      <c r="K17286"/>
    </row>
    <row r="17287" spans="1:11" ht="15">
      <c r="A17287"/>
      <c r="B17287"/>
      <c r="C17287"/>
      <c r="D17287"/>
      <c r="E17287"/>
      <c r="F17287"/>
      <c r="G17287"/>
      <c r="H17287"/>
      <c r="I17287"/>
      <c r="J17287"/>
      <c r="K17287"/>
    </row>
    <row r="17288" spans="1:11" ht="15">
      <c r="A17288"/>
      <c r="B17288"/>
      <c r="C17288"/>
      <c r="D17288"/>
      <c r="E17288"/>
      <c r="F17288"/>
      <c r="G17288"/>
      <c r="H17288"/>
      <c r="I17288"/>
      <c r="J17288"/>
      <c r="K17288"/>
    </row>
    <row r="17289" spans="1:11" ht="15">
      <c r="A17289"/>
      <c r="B17289"/>
      <c r="C17289"/>
      <c r="D17289"/>
      <c r="E17289"/>
      <c r="F17289"/>
      <c r="G17289"/>
      <c r="H17289"/>
      <c r="I17289"/>
      <c r="J17289"/>
      <c r="K17289"/>
    </row>
    <row r="17290" spans="1:11" ht="15">
      <c r="A17290"/>
      <c r="B17290"/>
      <c r="C17290"/>
      <c r="D17290"/>
      <c r="E17290"/>
      <c r="F17290"/>
      <c r="G17290"/>
      <c r="H17290"/>
      <c r="I17290"/>
      <c r="J17290"/>
      <c r="K17290"/>
    </row>
    <row r="17291" spans="1:11" ht="15">
      <c r="A17291"/>
      <c r="B17291"/>
      <c r="C17291"/>
      <c r="D17291"/>
      <c r="E17291"/>
      <c r="F17291"/>
      <c r="G17291"/>
      <c r="H17291"/>
      <c r="I17291"/>
      <c r="J17291"/>
      <c r="K17291"/>
    </row>
    <row r="17292" spans="1:11" ht="15">
      <c r="A17292"/>
      <c r="B17292"/>
      <c r="C17292"/>
      <c r="D17292"/>
      <c r="E17292"/>
      <c r="F17292"/>
      <c r="G17292"/>
      <c r="H17292"/>
      <c r="I17292"/>
      <c r="J17292"/>
      <c r="K17292"/>
    </row>
    <row r="17293" spans="1:11" ht="15">
      <c r="A17293"/>
      <c r="B17293"/>
      <c r="C17293"/>
      <c r="D17293"/>
      <c r="E17293"/>
      <c r="F17293"/>
      <c r="G17293"/>
      <c r="H17293"/>
      <c r="I17293"/>
      <c r="J17293"/>
      <c r="K17293"/>
    </row>
    <row r="17294" spans="1:11" ht="15">
      <c r="A17294"/>
      <c r="B17294"/>
      <c r="C17294"/>
      <c r="D17294"/>
      <c r="E17294"/>
      <c r="F17294"/>
      <c r="G17294"/>
      <c r="H17294"/>
      <c r="I17294"/>
      <c r="J17294"/>
      <c r="K17294"/>
    </row>
    <row r="17295" spans="1:11" ht="15">
      <c r="A17295"/>
      <c r="B17295"/>
      <c r="C17295"/>
      <c r="D17295"/>
      <c r="E17295"/>
      <c r="F17295"/>
      <c r="G17295"/>
      <c r="H17295"/>
      <c r="I17295"/>
      <c r="J17295"/>
      <c r="K17295"/>
    </row>
    <row r="17296" spans="1:11" ht="15">
      <c r="A17296"/>
      <c r="B17296"/>
      <c r="C17296"/>
      <c r="D17296"/>
      <c r="E17296"/>
      <c r="F17296"/>
      <c r="G17296"/>
      <c r="H17296"/>
      <c r="I17296"/>
      <c r="J17296"/>
      <c r="K17296"/>
    </row>
    <row r="17297" spans="1:11" ht="15">
      <c r="A17297"/>
      <c r="B17297"/>
      <c r="C17297"/>
      <c r="D17297"/>
      <c r="E17297"/>
      <c r="F17297"/>
      <c r="G17297"/>
      <c r="H17297"/>
      <c r="I17297"/>
      <c r="J17297"/>
      <c r="K17297"/>
    </row>
    <row r="17298" spans="1:11" ht="15">
      <c r="A17298"/>
      <c r="B17298"/>
      <c r="C17298"/>
      <c r="D17298"/>
      <c r="E17298"/>
      <c r="F17298"/>
      <c r="G17298"/>
      <c r="H17298"/>
      <c r="I17298"/>
      <c r="J17298"/>
      <c r="K17298"/>
    </row>
    <row r="17299" spans="1:11" ht="15">
      <c r="A17299"/>
      <c r="B17299"/>
      <c r="C17299"/>
      <c r="D17299"/>
      <c r="E17299"/>
      <c r="F17299"/>
      <c r="G17299"/>
      <c r="H17299"/>
      <c r="I17299"/>
      <c r="J17299"/>
      <c r="K17299"/>
    </row>
    <row r="17300" spans="1:11" ht="15">
      <c r="A17300"/>
      <c r="B17300"/>
      <c r="C17300"/>
      <c r="D17300"/>
      <c r="E17300"/>
      <c r="F17300"/>
      <c r="G17300"/>
      <c r="H17300"/>
      <c r="I17300"/>
      <c r="J17300"/>
      <c r="K17300"/>
    </row>
    <row r="17301" spans="1:11" ht="15">
      <c r="A17301"/>
      <c r="B17301"/>
      <c r="C17301"/>
      <c r="D17301"/>
      <c r="E17301"/>
      <c r="F17301"/>
      <c r="G17301"/>
      <c r="H17301"/>
      <c r="I17301"/>
      <c r="J17301"/>
      <c r="K17301"/>
    </row>
    <row r="17302" spans="1:11" ht="15">
      <c r="A17302"/>
      <c r="B17302"/>
      <c r="C17302"/>
      <c r="D17302"/>
      <c r="E17302"/>
      <c r="F17302"/>
      <c r="G17302"/>
      <c r="H17302"/>
      <c r="I17302"/>
      <c r="J17302"/>
      <c r="K17302"/>
    </row>
    <row r="17303" spans="1:11" ht="15">
      <c r="A17303"/>
      <c r="B17303"/>
      <c r="C17303"/>
      <c r="D17303"/>
      <c r="E17303"/>
      <c r="F17303"/>
      <c r="G17303"/>
      <c r="H17303"/>
      <c r="I17303"/>
      <c r="J17303"/>
      <c r="K17303"/>
    </row>
    <row r="17304" spans="1:11" ht="15">
      <c r="A17304"/>
      <c r="B17304"/>
      <c r="C17304"/>
      <c r="D17304"/>
      <c r="E17304"/>
      <c r="F17304"/>
      <c r="G17304"/>
      <c r="H17304"/>
      <c r="I17304"/>
      <c r="J17304"/>
      <c r="K17304"/>
    </row>
    <row r="17305" spans="1:11" ht="15">
      <c r="A17305"/>
      <c r="B17305"/>
      <c r="C17305"/>
      <c r="D17305"/>
      <c r="E17305"/>
      <c r="F17305"/>
      <c r="G17305"/>
      <c r="H17305"/>
      <c r="I17305"/>
      <c r="J17305"/>
      <c r="K17305"/>
    </row>
    <row r="17306" spans="1:11" ht="15">
      <c r="A17306"/>
      <c r="B17306"/>
      <c r="C17306"/>
      <c r="D17306"/>
      <c r="E17306"/>
      <c r="F17306"/>
      <c r="G17306"/>
      <c r="H17306"/>
      <c r="I17306"/>
      <c r="J17306"/>
      <c r="K17306"/>
    </row>
    <row r="17307" spans="1:11" ht="15">
      <c r="A17307"/>
      <c r="B17307"/>
      <c r="C17307"/>
      <c r="D17307"/>
      <c r="E17307"/>
      <c r="F17307"/>
      <c r="G17307"/>
      <c r="H17307"/>
      <c r="I17307"/>
      <c r="J17307"/>
      <c r="K17307"/>
    </row>
    <row r="17308" spans="1:11" ht="15">
      <c r="A17308"/>
      <c r="B17308"/>
      <c r="C17308"/>
      <c r="D17308"/>
      <c r="E17308"/>
      <c r="F17308"/>
      <c r="G17308"/>
      <c r="H17308"/>
      <c r="I17308"/>
      <c r="J17308"/>
      <c r="K17308"/>
    </row>
    <row r="17309" spans="1:11" ht="15">
      <c r="A17309"/>
      <c r="B17309"/>
      <c r="C17309"/>
      <c r="D17309"/>
      <c r="E17309"/>
      <c r="F17309"/>
      <c r="G17309"/>
      <c r="H17309"/>
      <c r="I17309"/>
      <c r="J17309"/>
      <c r="K17309"/>
    </row>
    <row r="17310" spans="1:11" ht="15">
      <c r="A17310"/>
      <c r="B17310"/>
      <c r="C17310"/>
      <c r="D17310"/>
      <c r="E17310"/>
      <c r="F17310"/>
      <c r="G17310"/>
      <c r="H17310"/>
      <c r="I17310"/>
      <c r="J17310"/>
      <c r="K17310"/>
    </row>
    <row r="17311" spans="1:11" ht="15">
      <c r="A17311"/>
      <c r="B17311"/>
      <c r="C17311"/>
      <c r="D17311"/>
      <c r="E17311"/>
      <c r="F17311"/>
      <c r="G17311"/>
      <c r="H17311"/>
      <c r="I17311"/>
      <c r="J17311"/>
      <c r="K17311"/>
    </row>
    <row r="17312" spans="1:11" ht="15">
      <c r="A17312"/>
      <c r="B17312"/>
      <c r="C17312"/>
      <c r="D17312"/>
      <c r="E17312"/>
      <c r="F17312"/>
      <c r="G17312"/>
      <c r="H17312"/>
      <c r="I17312"/>
      <c r="J17312"/>
      <c r="K17312"/>
    </row>
    <row r="17313" spans="1:11" ht="15">
      <c r="A17313"/>
      <c r="B17313"/>
      <c r="C17313"/>
      <c r="D17313"/>
      <c r="E17313"/>
      <c r="F17313"/>
      <c r="G17313"/>
      <c r="H17313"/>
      <c r="I17313"/>
      <c r="J17313"/>
      <c r="K17313"/>
    </row>
    <row r="17314" spans="1:11" ht="15">
      <c r="A17314"/>
      <c r="B17314"/>
      <c r="C17314"/>
      <c r="D17314"/>
      <c r="E17314"/>
      <c r="F17314"/>
      <c r="G17314"/>
      <c r="H17314"/>
      <c r="I17314"/>
      <c r="J17314"/>
      <c r="K17314"/>
    </row>
    <row r="17315" spans="1:11" ht="15">
      <c r="A17315"/>
      <c r="B17315"/>
      <c r="C17315"/>
      <c r="D17315"/>
      <c r="E17315"/>
      <c r="F17315"/>
      <c r="G17315"/>
      <c r="H17315"/>
      <c r="I17315"/>
      <c r="J17315"/>
      <c r="K17315"/>
    </row>
    <row r="17316" spans="1:11" ht="15">
      <c r="A17316"/>
      <c r="B17316"/>
      <c r="C17316"/>
      <c r="D17316"/>
      <c r="E17316"/>
      <c r="F17316"/>
      <c r="G17316"/>
      <c r="H17316"/>
      <c r="I17316"/>
      <c r="J17316"/>
      <c r="K17316"/>
    </row>
    <row r="17317" spans="1:11" ht="15">
      <c r="A17317"/>
      <c r="B17317"/>
      <c r="C17317"/>
      <c r="D17317"/>
      <c r="E17317"/>
      <c r="F17317"/>
      <c r="G17317"/>
      <c r="H17317"/>
      <c r="I17317"/>
      <c r="J17317"/>
      <c r="K17317"/>
    </row>
    <row r="17318" spans="1:11" ht="15">
      <c r="A17318"/>
      <c r="B17318"/>
      <c r="C17318"/>
      <c r="D17318"/>
      <c r="E17318"/>
      <c r="F17318"/>
      <c r="G17318"/>
      <c r="H17318"/>
      <c r="I17318"/>
      <c r="J17318"/>
      <c r="K17318"/>
    </row>
    <row r="17319" spans="1:11" ht="15">
      <c r="A17319"/>
      <c r="B17319"/>
      <c r="C17319"/>
      <c r="D17319"/>
      <c r="E17319"/>
      <c r="F17319"/>
      <c r="G17319"/>
      <c r="H17319"/>
      <c r="I17319"/>
      <c r="J17319"/>
      <c r="K17319"/>
    </row>
    <row r="17320" spans="1:11" ht="15">
      <c r="A17320"/>
      <c r="B17320"/>
      <c r="C17320"/>
      <c r="D17320"/>
      <c r="E17320"/>
      <c r="F17320"/>
      <c r="G17320"/>
      <c r="H17320"/>
      <c r="I17320"/>
      <c r="J17320"/>
      <c r="K17320"/>
    </row>
    <row r="17321" spans="1:11" ht="15">
      <c r="A17321"/>
      <c r="B17321"/>
      <c r="C17321"/>
      <c r="D17321"/>
      <c r="E17321"/>
      <c r="F17321"/>
      <c r="G17321"/>
      <c r="H17321"/>
      <c r="I17321"/>
      <c r="J17321"/>
      <c r="K17321"/>
    </row>
    <row r="17322" spans="1:11" ht="15">
      <c r="A17322"/>
      <c r="B17322"/>
      <c r="C17322"/>
      <c r="D17322"/>
      <c r="E17322"/>
      <c r="F17322"/>
      <c r="G17322"/>
      <c r="H17322"/>
      <c r="I17322"/>
      <c r="J17322"/>
      <c r="K17322"/>
    </row>
    <row r="17323" spans="1:11" ht="15">
      <c r="A17323"/>
      <c r="B17323"/>
      <c r="C17323"/>
      <c r="D17323"/>
      <c r="E17323"/>
      <c r="F17323"/>
      <c r="G17323"/>
      <c r="H17323"/>
      <c r="I17323"/>
      <c r="J17323"/>
      <c r="K17323"/>
    </row>
    <row r="17324" spans="1:11" ht="15">
      <c r="A17324"/>
      <c r="B17324"/>
      <c r="C17324"/>
      <c r="D17324"/>
      <c r="E17324"/>
      <c r="F17324"/>
      <c r="G17324"/>
      <c r="H17324"/>
      <c r="I17324"/>
      <c r="J17324"/>
      <c r="K17324"/>
    </row>
    <row r="17325" spans="1:11" ht="15">
      <c r="A17325"/>
      <c r="B17325"/>
      <c r="C17325"/>
      <c r="D17325"/>
      <c r="E17325"/>
      <c r="F17325"/>
      <c r="G17325"/>
      <c r="H17325"/>
      <c r="I17325"/>
      <c r="J17325"/>
      <c r="K17325"/>
    </row>
    <row r="17326" spans="1:11" ht="15">
      <c r="A17326"/>
      <c r="B17326"/>
      <c r="C17326"/>
      <c r="D17326"/>
      <c r="E17326"/>
      <c r="F17326"/>
      <c r="G17326"/>
      <c r="H17326"/>
      <c r="I17326"/>
      <c r="J17326"/>
      <c r="K17326"/>
    </row>
    <row r="17327" spans="1:11" ht="15">
      <c r="A17327"/>
      <c r="B17327"/>
      <c r="C17327"/>
      <c r="D17327"/>
      <c r="E17327"/>
      <c r="F17327"/>
      <c r="G17327"/>
      <c r="H17327"/>
      <c r="I17327"/>
      <c r="J17327"/>
      <c r="K17327"/>
    </row>
    <row r="17328" spans="1:11" ht="15">
      <c r="A17328"/>
      <c r="B17328"/>
      <c r="C17328"/>
      <c r="D17328"/>
      <c r="E17328"/>
      <c r="F17328"/>
      <c r="G17328"/>
      <c r="H17328"/>
      <c r="I17328"/>
      <c r="J17328"/>
      <c r="K17328"/>
    </row>
    <row r="17329" spans="1:11" ht="15">
      <c r="A17329"/>
      <c r="B17329"/>
      <c r="C17329"/>
      <c r="D17329"/>
      <c r="E17329"/>
      <c r="F17329"/>
      <c r="G17329"/>
      <c r="H17329"/>
      <c r="I17329"/>
      <c r="J17329"/>
      <c r="K17329"/>
    </row>
    <row r="17330" spans="1:11" ht="15">
      <c r="A17330"/>
      <c r="B17330"/>
      <c r="C17330"/>
      <c r="D17330"/>
      <c r="E17330"/>
      <c r="F17330"/>
      <c r="G17330"/>
      <c r="H17330"/>
      <c r="I17330"/>
      <c r="J17330"/>
      <c r="K17330"/>
    </row>
    <row r="17331" spans="1:11" ht="15">
      <c r="A17331"/>
      <c r="B17331"/>
      <c r="C17331"/>
      <c r="D17331"/>
      <c r="E17331"/>
      <c r="F17331"/>
      <c r="G17331"/>
      <c r="H17331"/>
      <c r="I17331"/>
      <c r="J17331"/>
      <c r="K17331"/>
    </row>
    <row r="17332" spans="1:11" ht="15">
      <c r="A17332"/>
      <c r="B17332"/>
      <c r="C17332"/>
      <c r="D17332"/>
      <c r="E17332"/>
      <c r="F17332"/>
      <c r="G17332"/>
      <c r="H17332"/>
      <c r="I17332"/>
      <c r="J17332"/>
      <c r="K17332"/>
    </row>
    <row r="17333" spans="1:11" ht="15">
      <c r="A17333"/>
      <c r="B17333"/>
      <c r="C17333"/>
      <c r="D17333"/>
      <c r="E17333"/>
      <c r="F17333"/>
      <c r="G17333"/>
      <c r="H17333"/>
      <c r="I17333"/>
      <c r="J17333"/>
      <c r="K17333"/>
    </row>
    <row r="17334" spans="1:11" ht="15">
      <c r="A17334"/>
      <c r="B17334"/>
      <c r="C17334"/>
      <c r="D17334"/>
      <c r="E17334"/>
      <c r="F17334"/>
      <c r="G17334"/>
      <c r="H17334"/>
      <c r="I17334"/>
      <c r="J17334"/>
      <c r="K17334"/>
    </row>
    <row r="17335" spans="1:11" ht="15">
      <c r="A17335"/>
      <c r="B17335"/>
      <c r="C17335"/>
      <c r="D17335"/>
      <c r="E17335"/>
      <c r="F17335"/>
      <c r="G17335"/>
      <c r="H17335"/>
      <c r="I17335"/>
      <c r="J17335"/>
      <c r="K17335"/>
    </row>
    <row r="17336" spans="1:11" ht="15">
      <c r="A17336"/>
      <c r="B17336"/>
      <c r="C17336"/>
      <c r="D17336"/>
      <c r="E17336"/>
      <c r="F17336"/>
      <c r="G17336"/>
      <c r="H17336"/>
      <c r="I17336"/>
      <c r="J17336"/>
      <c r="K17336"/>
    </row>
    <row r="17337" spans="1:11" ht="15">
      <c r="A17337"/>
      <c r="B17337"/>
      <c r="C17337"/>
      <c r="D17337"/>
      <c r="E17337"/>
      <c r="F17337"/>
      <c r="G17337"/>
      <c r="H17337"/>
      <c r="I17337"/>
      <c r="J17337"/>
      <c r="K17337"/>
    </row>
    <row r="17338" spans="1:11" ht="15">
      <c r="A17338"/>
      <c r="B17338"/>
      <c r="C17338"/>
      <c r="D17338"/>
      <c r="E17338"/>
      <c r="F17338"/>
      <c r="G17338"/>
      <c r="H17338"/>
      <c r="I17338"/>
      <c r="J17338"/>
      <c r="K17338"/>
    </row>
    <row r="17339" spans="1:11" ht="15">
      <c r="A17339"/>
      <c r="B17339"/>
      <c r="C17339"/>
      <c r="D17339"/>
      <c r="E17339"/>
      <c r="F17339"/>
      <c r="G17339"/>
      <c r="H17339"/>
      <c r="I17339"/>
      <c r="J17339"/>
      <c r="K17339"/>
    </row>
    <row r="17340" spans="1:11" ht="15">
      <c r="A17340"/>
      <c r="B17340"/>
      <c r="C17340"/>
      <c r="D17340"/>
      <c r="E17340"/>
      <c r="F17340"/>
      <c r="G17340"/>
      <c r="H17340"/>
      <c r="I17340"/>
      <c r="J17340"/>
      <c r="K17340"/>
    </row>
    <row r="17341" spans="1:11" ht="15">
      <c r="A17341"/>
      <c r="B17341"/>
      <c r="C17341"/>
      <c r="D17341"/>
      <c r="E17341"/>
      <c r="F17341"/>
      <c r="G17341"/>
      <c r="H17341"/>
      <c r="I17341"/>
      <c r="J17341"/>
      <c r="K17341"/>
    </row>
    <row r="17342" spans="1:11" ht="15">
      <c r="A17342"/>
      <c r="B17342"/>
      <c r="C17342"/>
      <c r="D17342"/>
      <c r="E17342"/>
      <c r="F17342"/>
      <c r="G17342"/>
      <c r="H17342"/>
      <c r="I17342"/>
      <c r="J17342"/>
      <c r="K17342"/>
    </row>
    <row r="17343" spans="1:11" ht="15">
      <c r="A17343"/>
      <c r="B17343"/>
      <c r="C17343"/>
      <c r="D17343"/>
      <c r="E17343"/>
      <c r="F17343"/>
      <c r="G17343"/>
      <c r="H17343"/>
      <c r="I17343"/>
      <c r="J17343"/>
      <c r="K17343"/>
    </row>
    <row r="17344" spans="1:11" ht="15">
      <c r="A17344"/>
      <c r="B17344"/>
      <c r="C17344"/>
      <c r="D17344"/>
      <c r="E17344"/>
      <c r="F17344"/>
      <c r="G17344"/>
      <c r="H17344"/>
      <c r="I17344"/>
      <c r="J17344"/>
      <c r="K17344"/>
    </row>
    <row r="17345" spans="1:11" ht="15">
      <c r="A17345"/>
      <c r="B17345"/>
      <c r="C17345"/>
      <c r="D17345"/>
      <c r="E17345"/>
      <c r="F17345"/>
      <c r="G17345"/>
      <c r="H17345"/>
      <c r="I17345"/>
      <c r="J17345"/>
      <c r="K17345"/>
    </row>
    <row r="17346" spans="1:11" ht="15">
      <c r="A17346"/>
      <c r="B17346"/>
      <c r="C17346"/>
      <c r="D17346"/>
      <c r="E17346"/>
      <c r="F17346"/>
      <c r="G17346"/>
      <c r="H17346"/>
      <c r="I17346"/>
      <c r="J17346"/>
      <c r="K17346"/>
    </row>
    <row r="17347" spans="1:11" ht="15">
      <c r="A17347"/>
      <c r="B17347"/>
      <c r="C17347"/>
      <c r="D17347"/>
      <c r="E17347"/>
      <c r="F17347"/>
      <c r="G17347"/>
      <c r="H17347"/>
      <c r="I17347"/>
      <c r="J17347"/>
      <c r="K17347"/>
    </row>
    <row r="17348" spans="1:11" ht="15">
      <c r="A17348"/>
      <c r="B17348"/>
      <c r="C17348"/>
      <c r="D17348"/>
      <c r="E17348"/>
      <c r="F17348"/>
      <c r="G17348"/>
      <c r="H17348"/>
      <c r="I17348"/>
      <c r="J17348"/>
      <c r="K17348"/>
    </row>
    <row r="17349" spans="1:11" ht="15">
      <c r="A17349"/>
      <c r="B17349"/>
      <c r="C17349"/>
      <c r="D17349"/>
      <c r="E17349"/>
      <c r="F17349"/>
      <c r="G17349"/>
      <c r="H17349"/>
      <c r="I17349"/>
      <c r="J17349"/>
      <c r="K17349"/>
    </row>
    <row r="17350" spans="1:11" ht="15">
      <c r="A17350"/>
      <c r="B17350"/>
      <c r="C17350"/>
      <c r="D17350"/>
      <c r="E17350"/>
      <c r="F17350"/>
      <c r="G17350"/>
      <c r="H17350"/>
      <c r="I17350"/>
      <c r="J17350"/>
      <c r="K17350"/>
    </row>
    <row r="17351" spans="1:11" ht="15">
      <c r="A17351"/>
      <c r="B17351"/>
      <c r="C17351"/>
      <c r="D17351"/>
      <c r="E17351"/>
      <c r="F17351"/>
      <c r="G17351"/>
      <c r="H17351"/>
      <c r="I17351"/>
      <c r="J17351"/>
      <c r="K17351"/>
    </row>
    <row r="17352" spans="1:11" ht="15">
      <c r="A17352"/>
      <c r="B17352"/>
      <c r="C17352"/>
      <c r="D17352"/>
      <c r="E17352"/>
      <c r="F17352"/>
      <c r="G17352"/>
      <c r="H17352"/>
      <c r="I17352"/>
      <c r="J17352"/>
      <c r="K17352"/>
    </row>
    <row r="17353" spans="1:11" ht="15">
      <c r="A17353"/>
      <c r="B17353"/>
      <c r="C17353"/>
      <c r="D17353"/>
      <c r="E17353"/>
      <c r="F17353"/>
      <c r="G17353"/>
      <c r="H17353"/>
      <c r="I17353"/>
      <c r="J17353"/>
      <c r="K17353"/>
    </row>
    <row r="17354" spans="1:11" ht="15">
      <c r="A17354"/>
      <c r="B17354"/>
      <c r="C17354"/>
      <c r="D17354"/>
      <c r="E17354"/>
      <c r="F17354"/>
      <c r="G17354"/>
      <c r="H17354"/>
      <c r="I17354"/>
      <c r="J17354"/>
      <c r="K17354"/>
    </row>
    <row r="17355" spans="1:11" ht="15">
      <c r="A17355"/>
      <c r="B17355"/>
      <c r="C17355"/>
      <c r="D17355"/>
      <c r="E17355"/>
      <c r="F17355"/>
      <c r="G17355"/>
      <c r="H17355"/>
      <c r="I17355"/>
      <c r="J17355"/>
      <c r="K17355"/>
    </row>
    <row r="17356" spans="1:11" ht="15">
      <c r="A17356"/>
      <c r="B17356"/>
      <c r="C17356"/>
      <c r="D17356"/>
      <c r="E17356"/>
      <c r="F17356"/>
      <c r="G17356"/>
      <c r="H17356"/>
      <c r="I17356"/>
      <c r="J17356"/>
      <c r="K17356"/>
    </row>
    <row r="17357" spans="1:11" ht="15">
      <c r="A17357"/>
      <c r="B17357"/>
      <c r="C17357"/>
      <c r="D17357"/>
      <c r="E17357"/>
      <c r="F17357"/>
      <c r="G17357"/>
      <c r="H17357"/>
      <c r="I17357"/>
      <c r="J17357"/>
      <c r="K17357"/>
    </row>
    <row r="17358" spans="1:11" ht="15">
      <c r="A17358"/>
      <c r="B17358"/>
      <c r="C17358"/>
      <c r="D17358"/>
      <c r="E17358"/>
      <c r="F17358"/>
      <c r="G17358"/>
      <c r="H17358"/>
      <c r="I17358"/>
      <c r="J17358"/>
      <c r="K17358"/>
    </row>
    <row r="17359" spans="1:11" ht="15">
      <c r="A17359"/>
      <c r="B17359"/>
      <c r="C17359"/>
      <c r="D17359"/>
      <c r="E17359"/>
      <c r="F17359"/>
      <c r="G17359"/>
      <c r="H17359"/>
      <c r="I17359"/>
      <c r="J17359"/>
      <c r="K17359"/>
    </row>
    <row r="17360" spans="1:11" ht="15">
      <c r="A17360"/>
      <c r="B17360"/>
      <c r="C17360"/>
      <c r="D17360"/>
      <c r="E17360"/>
      <c r="F17360"/>
      <c r="G17360"/>
      <c r="H17360"/>
      <c r="I17360"/>
      <c r="J17360"/>
      <c r="K17360"/>
    </row>
    <row r="17361" spans="1:11" ht="15">
      <c r="A17361"/>
      <c r="B17361"/>
      <c r="C17361"/>
      <c r="D17361"/>
      <c r="E17361"/>
      <c r="F17361"/>
      <c r="G17361"/>
      <c r="H17361"/>
      <c r="I17361"/>
      <c r="J17361"/>
      <c r="K17361"/>
    </row>
    <row r="17362" spans="1:11" ht="15">
      <c r="A17362"/>
      <c r="B17362"/>
      <c r="C17362"/>
      <c r="D17362"/>
      <c r="E17362"/>
      <c r="F17362"/>
      <c r="G17362"/>
      <c r="H17362"/>
      <c r="I17362"/>
      <c r="J17362"/>
      <c r="K17362"/>
    </row>
    <row r="17363" spans="1:11" ht="15">
      <c r="A17363"/>
      <c r="B17363"/>
      <c r="C17363"/>
      <c r="D17363"/>
      <c r="E17363"/>
      <c r="F17363"/>
      <c r="G17363"/>
      <c r="H17363"/>
      <c r="I17363"/>
      <c r="J17363"/>
      <c r="K17363"/>
    </row>
    <row r="17364" spans="1:11" ht="15">
      <c r="A17364"/>
      <c r="B17364"/>
      <c r="C17364"/>
      <c r="D17364"/>
      <c r="E17364"/>
      <c r="F17364"/>
      <c r="G17364"/>
      <c r="H17364"/>
      <c r="I17364"/>
      <c r="J17364"/>
      <c r="K17364"/>
    </row>
    <row r="17365" spans="1:11" ht="15">
      <c r="A17365"/>
      <c r="B17365"/>
      <c r="C17365"/>
      <c r="D17365"/>
      <c r="E17365"/>
      <c r="F17365"/>
      <c r="G17365"/>
      <c r="H17365"/>
      <c r="I17365"/>
      <c r="J17365"/>
      <c r="K17365"/>
    </row>
    <row r="17366" spans="1:11" ht="15">
      <c r="A17366"/>
      <c r="B17366"/>
      <c r="C17366"/>
      <c r="D17366"/>
      <c r="E17366"/>
      <c r="F17366"/>
      <c r="G17366"/>
      <c r="H17366"/>
      <c r="I17366"/>
      <c r="J17366"/>
      <c r="K17366"/>
    </row>
    <row r="17367" spans="1:11" ht="15">
      <c r="A17367"/>
      <c r="B17367"/>
      <c r="C17367"/>
      <c r="D17367"/>
      <c r="E17367"/>
      <c r="F17367"/>
      <c r="G17367"/>
      <c r="H17367"/>
      <c r="I17367"/>
      <c r="J17367"/>
      <c r="K17367"/>
    </row>
    <row r="17368" spans="1:11" ht="15">
      <c r="A17368"/>
      <c r="B17368"/>
      <c r="C17368"/>
      <c r="D17368"/>
      <c r="E17368"/>
      <c r="F17368"/>
      <c r="G17368"/>
      <c r="H17368"/>
      <c r="I17368"/>
      <c r="J17368"/>
      <c r="K17368"/>
    </row>
    <row r="17369" spans="1:11" ht="15">
      <c r="A17369"/>
      <c r="B17369"/>
      <c r="C17369"/>
      <c r="D17369"/>
      <c r="E17369"/>
      <c r="F17369"/>
      <c r="G17369"/>
      <c r="H17369"/>
      <c r="I17369"/>
      <c r="J17369"/>
      <c r="K17369"/>
    </row>
    <row r="17370" spans="1:11" ht="15">
      <c r="A17370"/>
      <c r="B17370"/>
      <c r="C17370"/>
      <c r="D17370"/>
      <c r="E17370"/>
      <c r="F17370"/>
      <c r="G17370"/>
      <c r="H17370"/>
      <c r="I17370"/>
      <c r="J17370"/>
      <c r="K17370"/>
    </row>
    <row r="17371" spans="1:11" ht="15">
      <c r="A17371"/>
      <c r="B17371"/>
      <c r="C17371"/>
      <c r="D17371"/>
      <c r="E17371"/>
      <c r="F17371"/>
      <c r="G17371"/>
      <c r="H17371"/>
      <c r="I17371"/>
      <c r="J17371"/>
      <c r="K17371"/>
    </row>
    <row r="17372" spans="1:11" ht="15">
      <c r="A17372"/>
      <c r="B17372"/>
      <c r="C17372"/>
      <c r="D17372"/>
      <c r="E17372"/>
      <c r="F17372"/>
      <c r="G17372"/>
      <c r="H17372"/>
      <c r="I17372"/>
      <c r="J17372"/>
      <c r="K17372"/>
    </row>
    <row r="17373" spans="1:11" ht="15">
      <c r="A17373"/>
      <c r="B17373"/>
      <c r="C17373"/>
      <c r="D17373"/>
      <c r="E17373"/>
      <c r="F17373"/>
      <c r="G17373"/>
      <c r="H17373"/>
      <c r="I17373"/>
      <c r="J17373"/>
      <c r="K17373"/>
    </row>
    <row r="17374" spans="1:11" ht="15">
      <c r="A17374"/>
      <c r="B17374"/>
      <c r="C17374"/>
      <c r="D17374"/>
      <c r="E17374"/>
      <c r="F17374"/>
      <c r="G17374"/>
      <c r="H17374"/>
      <c r="I17374"/>
      <c r="J17374"/>
      <c r="K17374"/>
    </row>
    <row r="17375" spans="1:11" ht="15">
      <c r="A17375"/>
      <c r="B17375"/>
      <c r="C17375"/>
      <c r="D17375"/>
      <c r="E17375"/>
      <c r="F17375"/>
      <c r="G17375"/>
      <c r="H17375"/>
      <c r="I17375"/>
      <c r="J17375"/>
      <c r="K17375"/>
    </row>
    <row r="17376" spans="1:11" ht="15">
      <c r="A17376"/>
      <c r="B17376"/>
      <c r="C17376"/>
      <c r="D17376"/>
      <c r="E17376"/>
      <c r="F17376"/>
      <c r="G17376"/>
      <c r="H17376"/>
      <c r="I17376"/>
      <c r="J17376"/>
      <c r="K17376"/>
    </row>
    <row r="17377" spans="1:11" ht="15">
      <c r="A17377"/>
      <c r="B17377"/>
      <c r="C17377"/>
      <c r="D17377"/>
      <c r="E17377"/>
      <c r="F17377"/>
      <c r="G17377"/>
      <c r="H17377"/>
      <c r="I17377"/>
      <c r="J17377"/>
      <c r="K17377"/>
    </row>
    <row r="17378" spans="1:11" ht="15">
      <c r="A17378"/>
      <c r="B17378"/>
      <c r="C17378"/>
      <c r="D17378"/>
      <c r="E17378"/>
      <c r="F17378"/>
      <c r="G17378"/>
      <c r="H17378"/>
      <c r="I17378"/>
      <c r="J17378"/>
      <c r="K17378"/>
    </row>
    <row r="17379" spans="1:11" ht="15">
      <c r="A17379"/>
      <c r="B17379"/>
      <c r="C17379"/>
      <c r="D17379"/>
      <c r="E17379"/>
      <c r="F17379"/>
      <c r="G17379"/>
      <c r="H17379"/>
      <c r="I17379"/>
      <c r="J17379"/>
      <c r="K17379"/>
    </row>
    <row r="17380" spans="1:11" ht="15">
      <c r="A17380"/>
      <c r="B17380"/>
      <c r="C17380"/>
      <c r="D17380"/>
      <c r="E17380"/>
      <c r="F17380"/>
      <c r="G17380"/>
      <c r="H17380"/>
      <c r="I17380"/>
      <c r="J17380"/>
      <c r="K17380"/>
    </row>
    <row r="17381" spans="1:11" ht="15">
      <c r="A17381"/>
      <c r="B17381"/>
      <c r="C17381"/>
      <c r="D17381"/>
      <c r="E17381"/>
      <c r="F17381"/>
      <c r="G17381"/>
      <c r="H17381"/>
      <c r="I17381"/>
      <c r="J17381"/>
      <c r="K17381"/>
    </row>
    <row r="17382" spans="1:11" ht="15">
      <c r="A17382"/>
      <c r="B17382"/>
      <c r="C17382"/>
      <c r="D17382"/>
      <c r="E17382"/>
      <c r="F17382"/>
      <c r="G17382"/>
      <c r="H17382"/>
      <c r="I17382"/>
      <c r="J17382"/>
      <c r="K17382"/>
    </row>
    <row r="17383" spans="1:11" ht="15">
      <c r="A17383"/>
      <c r="B17383"/>
      <c r="C17383"/>
      <c r="D17383"/>
      <c r="E17383"/>
      <c r="F17383"/>
      <c r="G17383"/>
      <c r="H17383"/>
      <c r="I17383"/>
      <c r="J17383"/>
      <c r="K17383"/>
    </row>
    <row r="17384" spans="1:11" ht="15">
      <c r="A17384"/>
      <c r="B17384"/>
      <c r="C17384"/>
      <c r="D17384"/>
      <c r="E17384"/>
      <c r="F17384"/>
      <c r="G17384"/>
      <c r="H17384"/>
      <c r="I17384"/>
      <c r="J17384"/>
      <c r="K17384"/>
    </row>
    <row r="17385" spans="1:11" ht="15">
      <c r="A17385"/>
      <c r="B17385"/>
      <c r="C17385"/>
      <c r="D17385"/>
      <c r="E17385"/>
      <c r="F17385"/>
      <c r="G17385"/>
      <c r="H17385"/>
      <c r="I17385"/>
      <c r="J17385"/>
      <c r="K17385"/>
    </row>
    <row r="17386" spans="1:11" ht="15">
      <c r="A17386"/>
      <c r="B17386"/>
      <c r="C17386"/>
      <c r="D17386"/>
      <c r="E17386"/>
      <c r="F17386"/>
      <c r="G17386"/>
      <c r="H17386"/>
      <c r="I17386"/>
      <c r="J17386"/>
      <c r="K17386"/>
    </row>
    <row r="17387" spans="1:11" ht="15">
      <c r="A17387"/>
      <c r="B17387"/>
      <c r="C17387"/>
      <c r="D17387"/>
      <c r="E17387"/>
      <c r="F17387"/>
      <c r="G17387"/>
      <c r="H17387"/>
      <c r="I17387"/>
      <c r="J17387"/>
      <c r="K17387"/>
    </row>
    <row r="17388" spans="1:11" ht="15">
      <c r="A17388"/>
      <c r="B17388"/>
      <c r="C17388"/>
      <c r="D17388"/>
      <c r="E17388"/>
      <c r="F17388"/>
      <c r="G17388"/>
      <c r="H17388"/>
      <c r="I17388"/>
      <c r="J17388"/>
      <c r="K17388"/>
    </row>
    <row r="17389" spans="1:11" ht="15">
      <c r="A17389"/>
      <c r="B17389"/>
      <c r="C17389"/>
      <c r="D17389"/>
      <c r="E17389"/>
      <c r="F17389"/>
      <c r="G17389"/>
      <c r="H17389"/>
      <c r="I17389"/>
      <c r="J17389"/>
      <c r="K17389"/>
    </row>
    <row r="17390" spans="1:11" ht="15">
      <c r="A17390"/>
      <c r="B17390"/>
      <c r="C17390"/>
      <c r="D17390"/>
      <c r="E17390"/>
      <c r="F17390"/>
      <c r="G17390"/>
      <c r="H17390"/>
      <c r="I17390"/>
      <c r="J17390"/>
      <c r="K17390"/>
    </row>
    <row r="17391" spans="1:11" ht="15">
      <c r="A17391"/>
      <c r="B17391"/>
      <c r="C17391"/>
      <c r="D17391"/>
      <c r="E17391"/>
      <c r="F17391"/>
      <c r="G17391"/>
      <c r="H17391"/>
      <c r="I17391"/>
      <c r="J17391"/>
      <c r="K17391"/>
    </row>
    <row r="17392" spans="1:11" ht="15">
      <c r="A17392"/>
      <c r="B17392"/>
      <c r="C17392"/>
      <c r="D17392"/>
      <c r="E17392"/>
      <c r="F17392"/>
      <c r="G17392"/>
      <c r="H17392"/>
      <c r="I17392"/>
      <c r="J17392"/>
      <c r="K17392"/>
    </row>
    <row r="17393" spans="1:11" ht="15">
      <c r="A17393"/>
      <c r="B17393"/>
      <c r="C17393"/>
      <c r="D17393"/>
      <c r="E17393"/>
      <c r="F17393"/>
      <c r="G17393"/>
      <c r="H17393"/>
      <c r="I17393"/>
      <c r="J17393"/>
      <c r="K17393"/>
    </row>
    <row r="17394" spans="1:11" ht="15">
      <c r="A17394"/>
      <c r="B17394"/>
      <c r="C17394"/>
      <c r="D17394"/>
      <c r="E17394"/>
      <c r="F17394"/>
      <c r="G17394"/>
      <c r="H17394"/>
      <c r="I17394"/>
      <c r="J17394"/>
      <c r="K17394"/>
    </row>
    <row r="17395" spans="1:11" ht="15">
      <c r="A17395"/>
      <c r="B17395"/>
      <c r="C17395"/>
      <c r="D17395"/>
      <c r="E17395"/>
      <c r="F17395"/>
      <c r="G17395"/>
      <c r="H17395"/>
      <c r="I17395"/>
      <c r="J17395"/>
      <c r="K17395"/>
    </row>
    <row r="17396" spans="1:11" ht="15">
      <c r="A17396"/>
      <c r="B17396"/>
      <c r="C17396"/>
      <c r="D17396"/>
      <c r="E17396"/>
      <c r="F17396"/>
      <c r="G17396"/>
      <c r="H17396"/>
      <c r="I17396"/>
      <c r="J17396"/>
      <c r="K17396"/>
    </row>
    <row r="17397" spans="1:11" ht="15">
      <c r="A17397"/>
      <c r="B17397"/>
      <c r="C17397"/>
      <c r="D17397"/>
      <c r="E17397"/>
      <c r="F17397"/>
      <c r="G17397"/>
      <c r="H17397"/>
      <c r="I17397"/>
      <c r="J17397"/>
      <c r="K17397"/>
    </row>
    <row r="17398" spans="1:11" ht="15">
      <c r="A17398"/>
      <c r="B17398"/>
      <c r="C17398"/>
      <c r="D17398"/>
      <c r="E17398"/>
      <c r="F17398"/>
      <c r="G17398"/>
      <c r="H17398"/>
      <c r="I17398"/>
      <c r="J17398"/>
      <c r="K17398"/>
    </row>
    <row r="17399" spans="1:11" ht="15">
      <c r="A17399"/>
      <c r="B17399"/>
      <c r="C17399"/>
      <c r="D17399"/>
      <c r="E17399"/>
      <c r="F17399"/>
      <c r="G17399"/>
      <c r="H17399"/>
      <c r="I17399"/>
      <c r="J17399"/>
      <c r="K17399"/>
    </row>
    <row r="17400" spans="1:11" ht="15">
      <c r="A17400"/>
      <c r="B17400"/>
      <c r="C17400"/>
      <c r="D17400"/>
      <c r="E17400"/>
      <c r="F17400"/>
      <c r="G17400"/>
      <c r="H17400"/>
      <c r="I17400"/>
      <c r="J17400"/>
      <c r="K17400"/>
    </row>
    <row r="17401" spans="1:11" ht="15">
      <c r="A17401"/>
      <c r="B17401"/>
      <c r="C17401"/>
      <c r="D17401"/>
      <c r="E17401"/>
      <c r="F17401"/>
      <c r="G17401"/>
      <c r="H17401"/>
      <c r="I17401"/>
      <c r="J17401"/>
      <c r="K17401"/>
    </row>
    <row r="17402" spans="1:11" ht="15">
      <c r="A17402"/>
      <c r="B17402"/>
      <c r="C17402"/>
      <c r="D17402"/>
      <c r="E17402"/>
      <c r="F17402"/>
      <c r="G17402"/>
      <c r="H17402"/>
      <c r="I17402"/>
      <c r="J17402"/>
      <c r="K17402"/>
    </row>
    <row r="17403" spans="1:11" ht="15">
      <c r="A17403"/>
      <c r="B17403"/>
      <c r="C17403"/>
      <c r="D17403"/>
      <c r="E17403"/>
      <c r="F17403"/>
      <c r="G17403"/>
      <c r="H17403"/>
      <c r="I17403"/>
      <c r="J17403"/>
      <c r="K17403"/>
    </row>
    <row r="17404" spans="1:11" ht="15">
      <c r="A17404"/>
      <c r="B17404"/>
      <c r="C17404"/>
      <c r="D17404"/>
      <c r="E17404"/>
      <c r="F17404"/>
      <c r="G17404"/>
      <c r="H17404"/>
      <c r="I17404"/>
      <c r="J17404"/>
      <c r="K17404"/>
    </row>
    <row r="17405" spans="1:11" ht="15">
      <c r="A17405"/>
      <c r="B17405"/>
      <c r="C17405"/>
      <c r="D17405"/>
      <c r="E17405"/>
      <c r="F17405"/>
      <c r="G17405"/>
      <c r="H17405"/>
      <c r="I17405"/>
      <c r="J17405"/>
      <c r="K17405"/>
    </row>
    <row r="17406" spans="1:11" ht="15">
      <c r="A17406"/>
      <c r="B17406"/>
      <c r="C17406"/>
      <c r="D17406"/>
      <c r="E17406"/>
      <c r="F17406"/>
      <c r="G17406"/>
      <c r="H17406"/>
      <c r="I17406"/>
      <c r="J17406"/>
      <c r="K17406"/>
    </row>
    <row r="17407" spans="1:11" ht="15">
      <c r="A17407"/>
      <c r="B17407"/>
      <c r="C17407"/>
      <c r="D17407"/>
      <c r="E17407"/>
      <c r="F17407"/>
      <c r="G17407"/>
      <c r="H17407"/>
      <c r="I17407"/>
      <c r="J17407"/>
      <c r="K17407"/>
    </row>
    <row r="17408" spans="1:11" ht="15">
      <c r="A17408"/>
      <c r="B17408"/>
      <c r="C17408"/>
      <c r="D17408"/>
      <c r="E17408"/>
      <c r="F17408"/>
      <c r="G17408"/>
      <c r="H17408"/>
      <c r="I17408"/>
      <c r="J17408"/>
      <c r="K17408"/>
    </row>
    <row r="17409" spans="1:11" ht="15">
      <c r="A17409"/>
      <c r="B17409"/>
      <c r="C17409"/>
      <c r="D17409"/>
      <c r="E17409"/>
      <c r="F17409"/>
      <c r="G17409"/>
      <c r="H17409"/>
      <c r="I17409"/>
      <c r="J17409"/>
      <c r="K17409"/>
    </row>
    <row r="17410" spans="1:11" ht="15">
      <c r="A17410"/>
      <c r="B17410"/>
      <c r="C17410"/>
      <c r="D17410"/>
      <c r="E17410"/>
      <c r="F17410"/>
      <c r="G17410"/>
      <c r="H17410"/>
      <c r="I17410"/>
      <c r="J17410"/>
      <c r="K17410"/>
    </row>
    <row r="17411" spans="1:11" ht="15">
      <c r="A17411"/>
      <c r="B17411"/>
      <c r="C17411"/>
      <c r="D17411"/>
      <c r="E17411"/>
      <c r="F17411"/>
      <c r="G17411"/>
      <c r="H17411"/>
      <c r="I17411"/>
      <c r="J17411"/>
      <c r="K17411"/>
    </row>
    <row r="17412" spans="1:11" ht="15">
      <c r="A17412"/>
      <c r="B17412"/>
      <c r="C17412"/>
      <c r="D17412"/>
      <c r="E17412"/>
      <c r="F17412"/>
      <c r="G17412"/>
      <c r="H17412"/>
      <c r="I17412"/>
      <c r="J17412"/>
      <c r="K17412"/>
    </row>
    <row r="17413" spans="1:11" ht="15">
      <c r="A17413"/>
      <c r="B17413"/>
      <c r="C17413"/>
      <c r="D17413"/>
      <c r="E17413"/>
      <c r="F17413"/>
      <c r="G17413"/>
      <c r="H17413"/>
      <c r="I17413"/>
      <c r="J17413"/>
      <c r="K17413"/>
    </row>
    <row r="17414" spans="1:11" ht="15">
      <c r="A17414"/>
      <c r="B17414"/>
      <c r="C17414"/>
      <c r="D17414"/>
      <c r="E17414"/>
      <c r="F17414"/>
      <c r="G17414"/>
      <c r="H17414"/>
      <c r="I17414"/>
      <c r="J17414"/>
      <c r="K17414"/>
    </row>
    <row r="17415" spans="1:11" ht="15">
      <c r="A17415"/>
      <c r="B17415"/>
      <c r="C17415"/>
      <c r="D17415"/>
      <c r="E17415"/>
      <c r="F17415"/>
      <c r="G17415"/>
      <c r="H17415"/>
      <c r="I17415"/>
      <c r="J17415"/>
      <c r="K17415"/>
    </row>
    <row r="17416" spans="1:11" ht="15">
      <c r="A17416"/>
      <c r="B17416"/>
      <c r="C17416"/>
      <c r="D17416"/>
      <c r="E17416"/>
      <c r="F17416"/>
      <c r="G17416"/>
      <c r="H17416"/>
      <c r="I17416"/>
      <c r="J17416"/>
      <c r="K17416"/>
    </row>
    <row r="17417" spans="1:11" ht="15">
      <c r="A17417"/>
      <c r="B17417"/>
      <c r="C17417"/>
      <c r="D17417"/>
      <c r="E17417"/>
      <c r="F17417"/>
      <c r="G17417"/>
      <c r="H17417"/>
      <c r="I17417"/>
      <c r="J17417"/>
      <c r="K17417"/>
    </row>
    <row r="17418" spans="1:11" ht="15">
      <c r="A17418"/>
      <c r="B17418"/>
      <c r="C17418"/>
      <c r="D17418"/>
      <c r="E17418"/>
      <c r="F17418"/>
      <c r="G17418"/>
      <c r="H17418"/>
      <c r="I17418"/>
      <c r="J17418"/>
      <c r="K17418"/>
    </row>
    <row r="17419" spans="1:11" ht="15">
      <c r="A17419"/>
      <c r="B17419"/>
      <c r="C17419"/>
      <c r="D17419"/>
      <c r="E17419"/>
      <c r="F17419"/>
      <c r="G17419"/>
      <c r="H17419"/>
      <c r="I17419"/>
      <c r="J17419"/>
      <c r="K17419"/>
    </row>
    <row r="17420" spans="1:11" ht="15">
      <c r="A17420"/>
      <c r="B17420"/>
      <c r="C17420"/>
      <c r="D17420"/>
      <c r="E17420"/>
      <c r="F17420"/>
      <c r="G17420"/>
      <c r="H17420"/>
      <c r="I17420"/>
      <c r="J17420"/>
      <c r="K17420"/>
    </row>
    <row r="17421" spans="1:11" ht="15">
      <c r="A17421"/>
      <c r="B17421"/>
      <c r="C17421"/>
      <c r="D17421"/>
      <c r="E17421"/>
      <c r="F17421"/>
      <c r="G17421"/>
      <c r="H17421"/>
      <c r="I17421"/>
      <c r="J17421"/>
      <c r="K17421"/>
    </row>
    <row r="17422" spans="1:11" ht="15">
      <c r="A17422"/>
      <c r="B17422"/>
      <c r="C17422"/>
      <c r="D17422"/>
      <c r="E17422"/>
      <c r="F17422"/>
      <c r="G17422"/>
      <c r="H17422"/>
      <c r="I17422"/>
      <c r="J17422"/>
      <c r="K17422"/>
    </row>
    <row r="17423" spans="1:11" ht="15">
      <c r="A17423"/>
      <c r="B17423"/>
      <c r="C17423"/>
      <c r="D17423"/>
      <c r="E17423"/>
      <c r="F17423"/>
      <c r="G17423"/>
      <c r="H17423"/>
      <c r="I17423"/>
      <c r="J17423"/>
      <c r="K17423"/>
    </row>
    <row r="17424" spans="1:11" ht="15">
      <c r="A17424"/>
      <c r="B17424"/>
      <c r="C17424"/>
      <c r="D17424"/>
      <c r="E17424"/>
      <c r="F17424"/>
      <c r="G17424"/>
      <c r="H17424"/>
      <c r="I17424"/>
      <c r="J17424"/>
      <c r="K17424"/>
    </row>
    <row r="17425" spans="1:11" ht="15">
      <c r="A17425"/>
      <c r="B17425"/>
      <c r="C17425"/>
      <c r="D17425"/>
      <c r="E17425"/>
      <c r="F17425"/>
      <c r="G17425"/>
      <c r="H17425"/>
      <c r="I17425"/>
      <c r="J17425"/>
      <c r="K17425"/>
    </row>
    <row r="17426" spans="1:11" ht="15">
      <c r="A17426"/>
      <c r="B17426"/>
      <c r="C17426"/>
      <c r="D17426"/>
      <c r="E17426"/>
      <c r="F17426"/>
      <c r="G17426"/>
      <c r="H17426"/>
      <c r="I17426"/>
      <c r="J17426"/>
      <c r="K17426"/>
    </row>
    <row r="17427" spans="1:11" ht="15">
      <c r="A17427"/>
      <c r="B17427"/>
      <c r="C17427"/>
      <c r="D17427"/>
      <c r="E17427"/>
      <c r="F17427"/>
      <c r="G17427"/>
      <c r="H17427"/>
      <c r="I17427"/>
      <c r="J17427"/>
      <c r="K17427"/>
    </row>
    <row r="17428" spans="1:11" ht="15">
      <c r="A17428"/>
      <c r="B17428"/>
      <c r="C17428"/>
      <c r="D17428"/>
      <c r="E17428"/>
      <c r="F17428"/>
      <c r="G17428"/>
      <c r="H17428"/>
      <c r="I17428"/>
      <c r="J17428"/>
      <c r="K17428"/>
    </row>
    <row r="17429" spans="1:11" ht="15">
      <c r="A17429"/>
      <c r="B17429"/>
      <c r="C17429"/>
      <c r="D17429"/>
      <c r="E17429"/>
      <c r="F17429"/>
      <c r="G17429"/>
      <c r="H17429"/>
      <c r="I17429"/>
      <c r="J17429"/>
      <c r="K17429"/>
    </row>
    <row r="17430" spans="1:11" ht="15">
      <c r="A17430"/>
      <c r="B17430"/>
      <c r="C17430"/>
      <c r="D17430"/>
      <c r="E17430"/>
      <c r="F17430"/>
      <c r="G17430"/>
      <c r="H17430"/>
      <c r="I17430"/>
      <c r="J17430"/>
      <c r="K17430"/>
    </row>
    <row r="17431" spans="1:11" ht="15">
      <c r="A17431"/>
      <c r="B17431"/>
      <c r="C17431"/>
      <c r="D17431"/>
      <c r="E17431"/>
      <c r="F17431"/>
      <c r="G17431"/>
      <c r="H17431"/>
      <c r="I17431"/>
      <c r="J17431"/>
      <c r="K17431"/>
    </row>
    <row r="17432" spans="1:11" ht="15">
      <c r="A17432"/>
      <c r="B17432"/>
      <c r="C17432"/>
      <c r="D17432"/>
      <c r="E17432"/>
      <c r="F17432"/>
      <c r="G17432"/>
      <c r="H17432"/>
      <c r="I17432"/>
      <c r="J17432"/>
      <c r="K17432"/>
    </row>
    <row r="17433" spans="1:11" ht="15">
      <c r="A17433"/>
      <c r="B17433"/>
      <c r="C17433"/>
      <c r="D17433"/>
      <c r="E17433"/>
      <c r="F17433"/>
      <c r="G17433"/>
      <c r="H17433"/>
      <c r="I17433"/>
      <c r="J17433"/>
      <c r="K17433"/>
    </row>
    <row r="17434" spans="1:11" ht="15">
      <c r="A17434"/>
      <c r="B17434"/>
      <c r="C17434"/>
      <c r="D17434"/>
      <c r="E17434"/>
      <c r="F17434"/>
      <c r="G17434"/>
      <c r="H17434"/>
      <c r="I17434"/>
      <c r="J17434"/>
      <c r="K17434"/>
    </row>
    <row r="17435" spans="1:11" ht="15">
      <c r="A17435"/>
      <c r="B17435"/>
      <c r="C17435"/>
      <c r="D17435"/>
      <c r="E17435"/>
      <c r="F17435"/>
      <c r="G17435"/>
      <c r="H17435"/>
      <c r="I17435"/>
      <c r="J17435"/>
      <c r="K17435"/>
    </row>
    <row r="17436" spans="1:11" ht="15">
      <c r="A17436"/>
      <c r="B17436"/>
      <c r="C17436"/>
      <c r="D17436"/>
      <c r="E17436"/>
      <c r="F17436"/>
      <c r="G17436"/>
      <c r="H17436"/>
      <c r="I17436"/>
      <c r="J17436"/>
      <c r="K17436"/>
    </row>
    <row r="17437" spans="1:11" ht="15">
      <c r="A17437"/>
      <c r="B17437"/>
      <c r="C17437"/>
      <c r="D17437"/>
      <c r="E17437"/>
      <c r="F17437"/>
      <c r="G17437"/>
      <c r="H17437"/>
      <c r="I17437"/>
      <c r="J17437"/>
      <c r="K17437"/>
    </row>
    <row r="17438" spans="1:11" ht="15">
      <c r="A17438"/>
      <c r="B17438"/>
      <c r="C17438"/>
      <c r="D17438"/>
      <c r="E17438"/>
      <c r="F17438"/>
      <c r="G17438"/>
      <c r="H17438"/>
      <c r="I17438"/>
      <c r="J17438"/>
      <c r="K17438"/>
    </row>
    <row r="17439" spans="1:11" ht="15">
      <c r="A17439"/>
      <c r="B17439"/>
      <c r="C17439"/>
      <c r="D17439"/>
      <c r="E17439"/>
      <c r="F17439"/>
      <c r="G17439"/>
      <c r="H17439"/>
      <c r="I17439"/>
      <c r="J17439"/>
      <c r="K17439"/>
    </row>
    <row r="17440" spans="1:11" ht="15">
      <c r="A17440"/>
      <c r="B17440"/>
      <c r="C17440"/>
      <c r="D17440"/>
      <c r="E17440"/>
      <c r="F17440"/>
      <c r="G17440"/>
      <c r="H17440"/>
      <c r="I17440"/>
      <c r="J17440"/>
      <c r="K17440"/>
    </row>
    <row r="17441" spans="1:11" ht="15">
      <c r="A17441"/>
      <c r="B17441"/>
      <c r="C17441"/>
      <c r="D17441"/>
      <c r="E17441"/>
      <c r="F17441"/>
      <c r="G17441"/>
      <c r="H17441"/>
      <c r="I17441"/>
      <c r="J17441"/>
      <c r="K17441"/>
    </row>
    <row r="17442" spans="1:11" ht="15">
      <c r="A17442"/>
      <c r="B17442"/>
      <c r="C17442"/>
      <c r="D17442"/>
      <c r="E17442"/>
      <c r="F17442"/>
      <c r="G17442"/>
      <c r="H17442"/>
      <c r="I17442"/>
      <c r="J17442"/>
      <c r="K17442"/>
    </row>
    <row r="17443" spans="1:11" ht="15">
      <c r="A17443"/>
      <c r="B17443"/>
      <c r="C17443"/>
      <c r="D17443"/>
      <c r="E17443"/>
      <c r="F17443"/>
      <c r="G17443"/>
      <c r="H17443"/>
      <c r="I17443"/>
      <c r="J17443"/>
      <c r="K17443"/>
    </row>
    <row r="17444" spans="1:11" ht="15">
      <c r="A17444"/>
      <c r="B17444"/>
      <c r="C17444"/>
      <c r="D17444"/>
      <c r="E17444"/>
      <c r="F17444"/>
      <c r="G17444"/>
      <c r="H17444"/>
      <c r="I17444"/>
      <c r="J17444"/>
      <c r="K17444"/>
    </row>
    <row r="17445" spans="1:11" ht="15">
      <c r="A17445"/>
      <c r="B17445"/>
      <c r="C17445"/>
      <c r="D17445"/>
      <c r="E17445"/>
      <c r="F17445"/>
      <c r="G17445"/>
      <c r="H17445"/>
      <c r="I17445"/>
      <c r="J17445"/>
      <c r="K17445"/>
    </row>
    <row r="17446" spans="1:11" ht="15">
      <c r="A17446"/>
      <c r="B17446"/>
      <c r="C17446"/>
      <c r="D17446"/>
      <c r="E17446"/>
      <c r="F17446"/>
      <c r="G17446"/>
      <c r="H17446"/>
      <c r="I17446"/>
      <c r="J17446"/>
      <c r="K17446"/>
    </row>
    <row r="17447" spans="1:11" ht="15">
      <c r="A17447"/>
      <c r="B17447"/>
      <c r="C17447"/>
      <c r="D17447"/>
      <c r="E17447"/>
      <c r="F17447"/>
      <c r="G17447"/>
      <c r="H17447"/>
      <c r="I17447"/>
      <c r="J17447"/>
      <c r="K17447"/>
    </row>
    <row r="17448" spans="1:11" ht="15">
      <c r="A17448"/>
      <c r="B17448"/>
      <c r="C17448"/>
      <c r="D17448"/>
      <c r="E17448"/>
      <c r="F17448"/>
      <c r="G17448"/>
      <c r="H17448"/>
      <c r="I17448"/>
      <c r="J17448"/>
      <c r="K17448"/>
    </row>
    <row r="17449" spans="1:11" ht="15">
      <c r="A17449"/>
      <c r="B17449"/>
      <c r="C17449"/>
      <c r="D17449"/>
      <c r="E17449"/>
      <c r="F17449"/>
      <c r="G17449"/>
      <c r="H17449"/>
      <c r="I17449"/>
      <c r="J17449"/>
      <c r="K17449"/>
    </row>
    <row r="17450" spans="1:11" ht="15">
      <c r="A17450"/>
      <c r="B17450"/>
      <c r="C17450"/>
      <c r="D17450"/>
      <c r="E17450"/>
      <c r="F17450"/>
      <c r="G17450"/>
      <c r="H17450"/>
      <c r="I17450"/>
      <c r="J17450"/>
      <c r="K17450"/>
    </row>
    <row r="17451" spans="1:11" ht="15">
      <c r="A17451"/>
      <c r="B17451"/>
      <c r="C17451"/>
      <c r="D17451"/>
      <c r="E17451"/>
      <c r="F17451"/>
      <c r="G17451"/>
      <c r="H17451"/>
      <c r="I17451"/>
      <c r="J17451"/>
      <c r="K17451"/>
    </row>
    <row r="17452" spans="1:11" ht="15">
      <c r="A17452"/>
      <c r="B17452"/>
      <c r="C17452"/>
      <c r="D17452"/>
      <c r="E17452"/>
      <c r="F17452"/>
      <c r="G17452"/>
      <c r="H17452"/>
      <c r="I17452"/>
      <c r="J17452"/>
      <c r="K17452"/>
    </row>
    <row r="17453" spans="1:11" ht="15">
      <c r="A17453"/>
      <c r="B17453"/>
      <c r="C17453"/>
      <c r="D17453"/>
      <c r="E17453"/>
      <c r="F17453"/>
      <c r="G17453"/>
      <c r="H17453"/>
      <c r="I17453"/>
      <c r="J17453"/>
      <c r="K17453"/>
    </row>
    <row r="17454" spans="1:11" ht="15">
      <c r="A17454"/>
      <c r="B17454"/>
      <c r="C17454"/>
      <c r="D17454"/>
      <c r="E17454"/>
      <c r="F17454"/>
      <c r="G17454"/>
      <c r="H17454"/>
      <c r="I17454"/>
      <c r="J17454"/>
      <c r="K17454"/>
    </row>
    <row r="17455" spans="1:11" ht="15">
      <c r="A17455"/>
      <c r="B17455"/>
      <c r="C17455"/>
      <c r="D17455"/>
      <c r="E17455"/>
      <c r="F17455"/>
      <c r="G17455"/>
      <c r="H17455"/>
      <c r="I17455"/>
      <c r="J17455"/>
      <c r="K17455"/>
    </row>
    <row r="17456" spans="1:11" ht="15">
      <c r="A17456"/>
      <c r="B17456"/>
      <c r="C17456"/>
      <c r="D17456"/>
      <c r="E17456"/>
      <c r="F17456"/>
      <c r="G17456"/>
      <c r="H17456"/>
      <c r="I17456"/>
      <c r="J17456"/>
      <c r="K17456"/>
    </row>
    <row r="17457" spans="1:11" ht="15">
      <c r="A17457"/>
      <c r="B17457"/>
      <c r="C17457"/>
      <c r="D17457"/>
      <c r="E17457"/>
      <c r="F17457"/>
      <c r="G17457"/>
      <c r="H17457"/>
      <c r="I17457"/>
      <c r="J17457"/>
      <c r="K17457"/>
    </row>
    <row r="17458" spans="1:11" ht="15">
      <c r="A17458"/>
      <c r="B17458"/>
      <c r="C17458"/>
      <c r="D17458"/>
      <c r="E17458"/>
      <c r="F17458"/>
      <c r="G17458"/>
      <c r="H17458"/>
      <c r="I17458"/>
      <c r="J17458"/>
      <c r="K17458"/>
    </row>
    <row r="17459" spans="1:11" ht="15">
      <c r="A17459"/>
      <c r="B17459"/>
      <c r="C17459"/>
      <c r="D17459"/>
      <c r="E17459"/>
      <c r="F17459"/>
      <c r="G17459"/>
      <c r="H17459"/>
      <c r="I17459"/>
      <c r="J17459"/>
      <c r="K17459"/>
    </row>
    <row r="17460" spans="1:11" ht="15">
      <c r="A17460"/>
      <c r="B17460"/>
      <c r="C17460"/>
      <c r="D17460"/>
      <c r="E17460"/>
      <c r="F17460"/>
      <c r="G17460"/>
      <c r="H17460"/>
      <c r="I17460"/>
      <c r="J17460"/>
      <c r="K17460"/>
    </row>
    <row r="17461" spans="1:11" ht="15">
      <c r="A17461"/>
      <c r="B17461"/>
      <c r="C17461"/>
      <c r="D17461"/>
      <c r="E17461"/>
      <c r="F17461"/>
      <c r="G17461"/>
      <c r="H17461"/>
      <c r="I17461"/>
      <c r="J17461"/>
      <c r="K17461"/>
    </row>
    <row r="17462" spans="1:11" ht="15">
      <c r="A17462"/>
      <c r="B17462"/>
      <c r="C17462"/>
      <c r="D17462"/>
      <c r="E17462"/>
      <c r="F17462"/>
      <c r="G17462"/>
      <c r="H17462"/>
      <c r="I17462"/>
      <c r="J17462"/>
      <c r="K17462"/>
    </row>
    <row r="17463" spans="1:11" ht="15">
      <c r="A17463"/>
      <c r="B17463"/>
      <c r="C17463"/>
      <c r="D17463"/>
      <c r="E17463"/>
      <c r="F17463"/>
      <c r="G17463"/>
      <c r="H17463"/>
      <c r="I17463"/>
      <c r="J17463"/>
      <c r="K17463"/>
    </row>
    <row r="17464" spans="1:11" ht="15">
      <c r="A17464"/>
      <c r="B17464"/>
      <c r="C17464"/>
      <c r="D17464"/>
      <c r="E17464"/>
      <c r="F17464"/>
      <c r="G17464"/>
      <c r="H17464"/>
      <c r="I17464"/>
      <c r="J17464"/>
      <c r="K17464"/>
    </row>
    <row r="17465" spans="1:11" ht="15">
      <c r="A17465"/>
      <c r="B17465"/>
      <c r="C17465"/>
      <c r="D17465"/>
      <c r="E17465"/>
      <c r="F17465"/>
      <c r="G17465"/>
      <c r="H17465"/>
      <c r="I17465"/>
      <c r="J17465"/>
      <c r="K17465"/>
    </row>
    <row r="17466" spans="1:11" ht="15">
      <c r="A17466"/>
      <c r="B17466"/>
      <c r="C17466"/>
      <c r="D17466"/>
      <c r="E17466"/>
      <c r="F17466"/>
      <c r="G17466"/>
      <c r="H17466"/>
      <c r="I17466"/>
      <c r="J17466"/>
      <c r="K17466"/>
    </row>
    <row r="17467" spans="1:11" ht="15">
      <c r="A17467"/>
      <c r="B17467"/>
      <c r="C17467"/>
      <c r="D17467"/>
      <c r="E17467"/>
      <c r="F17467"/>
      <c r="G17467"/>
      <c r="H17467"/>
      <c r="I17467"/>
      <c r="J17467"/>
      <c r="K17467"/>
    </row>
    <row r="17468" spans="1:11" ht="15">
      <c r="A17468"/>
      <c r="B17468"/>
      <c r="C17468"/>
      <c r="D17468"/>
      <c r="E17468"/>
      <c r="F17468"/>
      <c r="G17468"/>
      <c r="H17468"/>
      <c r="I17468"/>
      <c r="J17468"/>
      <c r="K17468"/>
    </row>
    <row r="17469" spans="1:11" ht="15">
      <c r="A17469"/>
      <c r="B17469"/>
      <c r="C17469"/>
      <c r="D17469"/>
      <c r="E17469"/>
      <c r="F17469"/>
      <c r="G17469"/>
      <c r="H17469"/>
      <c r="I17469"/>
      <c r="J17469"/>
      <c r="K17469"/>
    </row>
    <row r="17470" spans="1:11" ht="15">
      <c r="A17470"/>
      <c r="B17470"/>
      <c r="C17470"/>
      <c r="D17470"/>
      <c r="E17470"/>
      <c r="F17470"/>
      <c r="G17470"/>
      <c r="H17470"/>
      <c r="I17470"/>
      <c r="J17470"/>
      <c r="K17470"/>
    </row>
    <row r="17471" spans="1:11" ht="15">
      <c r="A17471"/>
      <c r="B17471"/>
      <c r="C17471"/>
      <c r="D17471"/>
      <c r="E17471"/>
      <c r="F17471"/>
      <c r="G17471"/>
      <c r="H17471"/>
      <c r="I17471"/>
      <c r="J17471"/>
      <c r="K17471"/>
    </row>
    <row r="17472" spans="1:11" ht="15">
      <c r="A17472"/>
      <c r="B17472"/>
      <c r="C17472"/>
      <c r="D17472"/>
      <c r="E17472"/>
      <c r="F17472"/>
      <c r="G17472"/>
      <c r="H17472"/>
      <c r="I17472"/>
      <c r="J17472"/>
      <c r="K17472"/>
    </row>
    <row r="17473" spans="1:11" ht="15">
      <c r="A17473"/>
      <c r="B17473"/>
      <c r="C17473"/>
      <c r="D17473"/>
      <c r="E17473"/>
      <c r="F17473"/>
      <c r="G17473"/>
      <c r="H17473"/>
      <c r="I17473"/>
      <c r="J17473"/>
      <c r="K17473"/>
    </row>
    <row r="17474" spans="1:11" ht="15">
      <c r="A17474"/>
      <c r="B17474"/>
      <c r="C17474"/>
      <c r="D17474"/>
      <c r="E17474"/>
      <c r="F17474"/>
      <c r="G17474"/>
      <c r="H17474"/>
      <c r="I17474"/>
      <c r="J17474"/>
      <c r="K17474"/>
    </row>
    <row r="17475" spans="1:11" ht="15">
      <c r="A17475"/>
      <c r="B17475"/>
      <c r="C17475"/>
      <c r="D17475"/>
      <c r="E17475"/>
      <c r="F17475"/>
      <c r="G17475"/>
      <c r="H17475"/>
      <c r="I17475"/>
      <c r="J17475"/>
      <c r="K17475"/>
    </row>
    <row r="17476" spans="1:11" ht="15">
      <c r="A17476"/>
      <c r="B17476"/>
      <c r="C17476"/>
      <c r="D17476"/>
      <c r="E17476"/>
      <c r="F17476"/>
      <c r="G17476"/>
      <c r="H17476"/>
      <c r="I17476"/>
      <c r="J17476"/>
      <c r="K17476"/>
    </row>
    <row r="17477" spans="1:11" ht="15">
      <c r="A17477"/>
      <c r="B17477"/>
      <c r="C17477"/>
      <c r="D17477"/>
      <c r="E17477"/>
      <c r="F17477"/>
      <c r="G17477"/>
      <c r="H17477"/>
      <c r="I17477"/>
      <c r="J17477"/>
      <c r="K17477"/>
    </row>
    <row r="17478" spans="1:11" ht="15">
      <c r="A17478"/>
      <c r="B17478"/>
      <c r="C17478"/>
      <c r="D17478"/>
      <c r="E17478"/>
      <c r="F17478"/>
      <c r="G17478"/>
      <c r="H17478"/>
      <c r="I17478"/>
      <c r="J17478"/>
      <c r="K17478"/>
    </row>
    <row r="17479" spans="1:11" ht="15">
      <c r="A17479"/>
      <c r="B17479"/>
      <c r="C17479"/>
      <c r="D17479"/>
      <c r="E17479"/>
      <c r="F17479"/>
      <c r="G17479"/>
      <c r="H17479"/>
      <c r="I17479"/>
      <c r="J17479"/>
      <c r="K17479"/>
    </row>
    <row r="17480" spans="1:11" ht="15">
      <c r="A17480"/>
      <c r="B17480"/>
      <c r="C17480"/>
      <c r="D17480"/>
      <c r="E17480"/>
      <c r="F17480"/>
      <c r="G17480"/>
      <c r="H17480"/>
      <c r="I17480"/>
      <c r="J17480"/>
      <c r="K17480"/>
    </row>
    <row r="17481" spans="1:11" ht="15">
      <c r="A17481"/>
      <c r="B17481"/>
      <c r="C17481"/>
      <c r="D17481"/>
      <c r="E17481"/>
      <c r="F17481"/>
      <c r="G17481"/>
      <c r="H17481"/>
      <c r="I17481"/>
      <c r="J17481"/>
      <c r="K17481"/>
    </row>
    <row r="17482" spans="1:11" ht="15">
      <c r="A17482"/>
      <c r="B17482"/>
      <c r="C17482"/>
      <c r="D17482"/>
      <c r="E17482"/>
      <c r="F17482"/>
      <c r="G17482"/>
      <c r="H17482"/>
      <c r="I17482"/>
      <c r="J17482"/>
      <c r="K17482"/>
    </row>
    <row r="17483" spans="1:11" ht="15">
      <c r="A17483"/>
      <c r="B17483"/>
      <c r="C17483"/>
      <c r="D17483"/>
      <c r="E17483"/>
      <c r="F17483"/>
      <c r="G17483"/>
      <c r="H17483"/>
      <c r="I17483"/>
      <c r="J17483"/>
      <c r="K17483"/>
    </row>
    <row r="17484" spans="1:11" ht="15">
      <c r="A17484"/>
      <c r="B17484"/>
      <c r="C17484"/>
      <c r="D17484"/>
      <c r="E17484"/>
      <c r="F17484"/>
      <c r="G17484"/>
      <c r="H17484"/>
      <c r="I17484"/>
      <c r="J17484"/>
      <c r="K17484"/>
    </row>
    <row r="17485" spans="1:11" ht="15">
      <c r="A17485"/>
      <c r="B17485"/>
      <c r="C17485"/>
      <c r="D17485"/>
      <c r="E17485"/>
      <c r="F17485"/>
      <c r="G17485"/>
      <c r="H17485"/>
      <c r="I17485"/>
      <c r="J17485"/>
      <c r="K17485"/>
    </row>
    <row r="17486" spans="1:11" ht="15">
      <c r="A17486"/>
      <c r="B17486"/>
      <c r="C17486"/>
      <c r="D17486"/>
      <c r="E17486"/>
      <c r="F17486"/>
      <c r="G17486"/>
      <c r="H17486"/>
      <c r="I17486"/>
      <c r="J17486"/>
      <c r="K17486"/>
    </row>
    <row r="17487" spans="1:11" ht="15">
      <c r="A17487"/>
      <c r="B17487"/>
      <c r="C17487"/>
      <c r="D17487"/>
      <c r="E17487"/>
      <c r="F17487"/>
      <c r="G17487"/>
      <c r="H17487"/>
      <c r="I17487"/>
      <c r="J17487"/>
      <c r="K17487"/>
    </row>
    <row r="17488" spans="1:11" ht="15">
      <c r="A17488"/>
      <c r="B17488"/>
      <c r="C17488"/>
      <c r="D17488"/>
      <c r="E17488"/>
      <c r="F17488"/>
      <c r="G17488"/>
      <c r="H17488"/>
      <c r="I17488"/>
      <c r="J17488"/>
      <c r="K17488"/>
    </row>
    <row r="17489" spans="1:11" ht="15">
      <c r="A17489"/>
      <c r="B17489"/>
      <c r="C17489"/>
      <c r="D17489"/>
      <c r="E17489"/>
      <c r="F17489"/>
      <c r="G17489"/>
      <c r="H17489"/>
      <c r="I17489"/>
      <c r="J17489"/>
      <c r="K17489"/>
    </row>
    <row r="17490" spans="1:11" ht="15">
      <c r="A17490"/>
      <c r="B17490"/>
      <c r="C17490"/>
      <c r="D17490"/>
      <c r="E17490"/>
      <c r="F17490"/>
      <c r="G17490"/>
      <c r="H17490"/>
      <c r="I17490"/>
      <c r="J17490"/>
      <c r="K17490"/>
    </row>
    <row r="17491" spans="1:11" ht="15">
      <c r="A17491"/>
      <c r="B17491"/>
      <c r="C17491"/>
      <c r="D17491"/>
      <c r="E17491"/>
      <c r="F17491"/>
      <c r="G17491"/>
      <c r="H17491"/>
      <c r="I17491"/>
      <c r="J17491"/>
      <c r="K17491"/>
    </row>
    <row r="17492" spans="1:11" ht="15">
      <c r="A17492"/>
      <c r="B17492"/>
      <c r="C17492"/>
      <c r="D17492"/>
      <c r="E17492"/>
      <c r="F17492"/>
      <c r="G17492"/>
      <c r="H17492"/>
      <c r="I17492"/>
      <c r="J17492"/>
      <c r="K17492"/>
    </row>
    <row r="17493" spans="1:11" ht="15">
      <c r="A17493"/>
      <c r="B17493"/>
      <c r="C17493"/>
      <c r="D17493"/>
      <c r="E17493"/>
      <c r="F17493"/>
      <c r="G17493"/>
      <c r="H17493"/>
      <c r="I17493"/>
      <c r="J17493"/>
      <c r="K17493"/>
    </row>
    <row r="17494" spans="1:11" ht="15">
      <c r="A17494"/>
      <c r="B17494"/>
      <c r="C17494"/>
      <c r="D17494"/>
      <c r="E17494"/>
      <c r="F17494"/>
      <c r="G17494"/>
      <c r="H17494"/>
      <c r="I17494"/>
      <c r="J17494"/>
      <c r="K17494"/>
    </row>
    <row r="17495" spans="1:11" ht="15">
      <c r="A17495"/>
      <c r="B17495"/>
      <c r="C17495"/>
      <c r="D17495"/>
      <c r="E17495"/>
      <c r="F17495"/>
      <c r="G17495"/>
      <c r="H17495"/>
      <c r="I17495"/>
      <c r="J17495"/>
      <c r="K17495"/>
    </row>
    <row r="17496" spans="1:11" ht="15">
      <c r="A17496"/>
      <c r="B17496"/>
      <c r="C17496"/>
      <c r="D17496"/>
      <c r="E17496"/>
      <c r="F17496"/>
      <c r="G17496"/>
      <c r="H17496"/>
      <c r="I17496"/>
      <c r="J17496"/>
      <c r="K17496"/>
    </row>
    <row r="17497" spans="1:11" ht="15">
      <c r="A17497"/>
      <c r="B17497"/>
      <c r="C17497"/>
      <c r="D17497"/>
      <c r="E17497"/>
      <c r="F17497"/>
      <c r="G17497"/>
      <c r="H17497"/>
      <c r="I17497"/>
      <c r="J17497"/>
      <c r="K17497"/>
    </row>
    <row r="17498" spans="1:11" ht="15">
      <c r="A17498"/>
      <c r="B17498"/>
      <c r="C17498"/>
      <c r="D17498"/>
      <c r="E17498"/>
      <c r="F17498"/>
      <c r="G17498"/>
      <c r="H17498"/>
      <c r="I17498"/>
      <c r="J17498"/>
      <c r="K17498"/>
    </row>
    <row r="17499" spans="1:11" ht="15">
      <c r="A17499"/>
      <c r="B17499"/>
      <c r="C17499"/>
      <c r="D17499"/>
      <c r="E17499"/>
      <c r="F17499"/>
      <c r="G17499"/>
      <c r="H17499"/>
      <c r="I17499"/>
      <c r="J17499"/>
      <c r="K17499"/>
    </row>
    <row r="17500" spans="1:11" ht="15">
      <c r="A17500"/>
      <c r="B17500"/>
      <c r="C17500"/>
      <c r="D17500"/>
      <c r="E17500"/>
      <c r="F17500"/>
      <c r="G17500"/>
      <c r="H17500"/>
      <c r="I17500"/>
      <c r="J17500"/>
      <c r="K17500"/>
    </row>
    <row r="17501" spans="1:11" ht="15">
      <c r="A17501"/>
      <c r="B17501"/>
      <c r="C17501"/>
      <c r="D17501"/>
      <c r="E17501"/>
      <c r="F17501"/>
      <c r="G17501"/>
      <c r="H17501"/>
      <c r="I17501"/>
      <c r="J17501"/>
      <c r="K17501"/>
    </row>
    <row r="17502" spans="1:11" ht="15">
      <c r="A17502"/>
      <c r="B17502"/>
      <c r="C17502"/>
      <c r="D17502"/>
      <c r="E17502"/>
      <c r="F17502"/>
      <c r="G17502"/>
      <c r="H17502"/>
      <c r="I17502"/>
      <c r="J17502"/>
      <c r="K17502"/>
    </row>
    <row r="17503" spans="1:11" ht="15">
      <c r="A17503"/>
      <c r="B17503"/>
      <c r="C17503"/>
      <c r="D17503"/>
      <c r="E17503"/>
      <c r="F17503"/>
      <c r="G17503"/>
      <c r="H17503"/>
      <c r="I17503"/>
      <c r="J17503"/>
      <c r="K17503"/>
    </row>
    <row r="17504" spans="1:11" ht="15">
      <c r="A17504"/>
      <c r="B17504"/>
      <c r="C17504"/>
      <c r="D17504"/>
      <c r="E17504"/>
      <c r="F17504"/>
      <c r="G17504"/>
      <c r="H17504"/>
      <c r="I17504"/>
      <c r="J17504"/>
      <c r="K17504"/>
    </row>
    <row r="17505" spans="1:11" ht="15">
      <c r="A17505"/>
      <c r="B17505"/>
      <c r="C17505"/>
      <c r="D17505"/>
      <c r="E17505"/>
      <c r="F17505"/>
      <c r="G17505"/>
      <c r="H17505"/>
      <c r="I17505"/>
      <c r="J17505"/>
      <c r="K17505"/>
    </row>
    <row r="17506" spans="1:11" ht="15">
      <c r="A17506"/>
      <c r="B17506"/>
      <c r="C17506"/>
      <c r="D17506"/>
      <c r="E17506"/>
      <c r="F17506"/>
      <c r="G17506"/>
      <c r="H17506"/>
      <c r="I17506"/>
      <c r="J17506"/>
      <c r="K17506"/>
    </row>
    <row r="17507" spans="1:11" ht="15">
      <c r="A17507"/>
      <c r="B17507"/>
      <c r="C17507"/>
      <c r="D17507"/>
      <c r="E17507"/>
      <c r="F17507"/>
      <c r="G17507"/>
      <c r="H17507"/>
      <c r="I17507"/>
      <c r="J17507"/>
      <c r="K17507"/>
    </row>
    <row r="17508" spans="1:11" ht="15">
      <c r="A17508"/>
      <c r="B17508"/>
      <c r="C17508"/>
      <c r="D17508"/>
      <c r="E17508"/>
      <c r="F17508"/>
      <c r="G17508"/>
      <c r="H17508"/>
      <c r="I17508"/>
      <c r="J17508"/>
      <c r="K17508"/>
    </row>
    <row r="17509" spans="1:11" ht="15">
      <c r="A17509"/>
      <c r="B17509"/>
      <c r="C17509"/>
      <c r="D17509"/>
      <c r="E17509"/>
      <c r="F17509"/>
      <c r="G17509"/>
      <c r="H17509"/>
      <c r="I17509"/>
      <c r="J17509"/>
      <c r="K17509"/>
    </row>
    <row r="17510" spans="1:11" ht="15">
      <c r="A17510"/>
      <c r="B17510"/>
      <c r="C17510"/>
      <c r="D17510"/>
      <c r="E17510"/>
      <c r="F17510"/>
      <c r="G17510"/>
      <c r="H17510"/>
      <c r="I17510"/>
      <c r="J17510"/>
      <c r="K17510"/>
    </row>
    <row r="17511" spans="1:11" ht="15">
      <c r="A17511"/>
      <c r="B17511"/>
      <c r="C17511"/>
      <c r="D17511"/>
      <c r="E17511"/>
      <c r="F17511"/>
      <c r="G17511"/>
      <c r="H17511"/>
      <c r="I17511"/>
      <c r="J17511"/>
      <c r="K17511"/>
    </row>
    <row r="17512" spans="1:11" ht="15">
      <c r="A17512"/>
      <c r="B17512"/>
      <c r="C17512"/>
      <c r="D17512"/>
      <c r="E17512"/>
      <c r="F17512"/>
      <c r="G17512"/>
      <c r="H17512"/>
      <c r="I17512"/>
      <c r="J17512"/>
      <c r="K17512"/>
    </row>
    <row r="17513" spans="1:11" ht="15">
      <c r="A17513"/>
      <c r="B17513"/>
      <c r="C17513"/>
      <c r="D17513"/>
      <c r="E17513"/>
      <c r="F17513"/>
      <c r="G17513"/>
      <c r="H17513"/>
      <c r="I17513"/>
      <c r="J17513"/>
      <c r="K17513"/>
    </row>
    <row r="17514" spans="1:11" ht="15">
      <c r="A17514"/>
      <c r="B17514"/>
      <c r="C17514"/>
      <c r="D17514"/>
      <c r="E17514"/>
      <c r="F17514"/>
      <c r="G17514"/>
      <c r="H17514"/>
      <c r="I17514"/>
      <c r="J17514"/>
      <c r="K17514"/>
    </row>
    <row r="17515" spans="1:11" ht="15">
      <c r="A17515"/>
      <c r="B17515"/>
      <c r="C17515"/>
      <c r="D17515"/>
      <c r="E17515"/>
      <c r="F17515"/>
      <c r="G17515"/>
      <c r="H17515"/>
      <c r="I17515"/>
      <c r="J17515"/>
      <c r="K17515"/>
    </row>
    <row r="17516" spans="1:11" ht="15">
      <c r="A17516"/>
      <c r="B17516"/>
      <c r="C17516"/>
      <c r="D17516"/>
      <c r="E17516"/>
      <c r="F17516"/>
      <c r="G17516"/>
      <c r="H17516"/>
      <c r="I17516"/>
      <c r="J17516"/>
      <c r="K17516"/>
    </row>
    <row r="17517" spans="1:11" ht="15">
      <c r="A17517"/>
      <c r="B17517"/>
      <c r="C17517"/>
      <c r="D17517"/>
      <c r="E17517"/>
      <c r="F17517"/>
      <c r="G17517"/>
      <c r="H17517"/>
      <c r="I17517"/>
      <c r="J17517"/>
      <c r="K17517"/>
    </row>
    <row r="17518" spans="1:11" ht="15">
      <c r="A17518"/>
      <c r="B17518"/>
      <c r="C17518"/>
      <c r="D17518"/>
      <c r="E17518"/>
      <c r="F17518"/>
      <c r="G17518"/>
      <c r="H17518"/>
      <c r="I17518"/>
      <c r="J17518"/>
      <c r="K17518"/>
    </row>
    <row r="17519" spans="1:11" ht="15">
      <c r="A17519"/>
      <c r="B17519"/>
      <c r="C17519"/>
      <c r="D17519"/>
      <c r="E17519"/>
      <c r="F17519"/>
      <c r="G17519"/>
      <c r="H17519"/>
      <c r="I17519"/>
      <c r="J17519"/>
      <c r="K17519"/>
    </row>
    <row r="17520" spans="1:11" ht="15">
      <c r="A17520"/>
      <c r="B17520"/>
      <c r="C17520"/>
      <c r="D17520"/>
      <c r="E17520"/>
      <c r="F17520"/>
      <c r="G17520"/>
      <c r="H17520"/>
      <c r="I17520"/>
      <c r="J17520"/>
      <c r="K17520"/>
    </row>
    <row r="17521" spans="1:11" ht="15">
      <c r="A17521"/>
      <c r="B17521"/>
      <c r="C17521"/>
      <c r="D17521"/>
      <c r="E17521"/>
      <c r="F17521"/>
      <c r="G17521"/>
      <c r="H17521"/>
      <c r="I17521"/>
      <c r="J17521"/>
      <c r="K17521"/>
    </row>
    <row r="17522" spans="1:11" ht="15">
      <c r="A17522"/>
      <c r="B17522"/>
      <c r="C17522"/>
      <c r="D17522"/>
      <c r="E17522"/>
      <c r="F17522"/>
      <c r="G17522"/>
      <c r="H17522"/>
      <c r="I17522"/>
      <c r="J17522"/>
      <c r="K17522"/>
    </row>
    <row r="17523" spans="1:11" ht="15">
      <c r="A17523"/>
      <c r="B17523"/>
      <c r="C17523"/>
      <c r="D17523"/>
      <c r="E17523"/>
      <c r="F17523"/>
      <c r="G17523"/>
      <c r="H17523"/>
      <c r="I17523"/>
      <c r="J17523"/>
      <c r="K17523"/>
    </row>
    <row r="17524" spans="1:11" ht="15">
      <c r="A17524"/>
      <c r="B17524"/>
      <c r="C17524"/>
      <c r="D17524"/>
      <c r="E17524"/>
      <c r="F17524"/>
      <c r="G17524"/>
      <c r="H17524"/>
      <c r="I17524"/>
      <c r="J17524"/>
      <c r="K17524"/>
    </row>
    <row r="17525" spans="1:11" ht="15">
      <c r="A17525"/>
      <c r="B17525"/>
      <c r="C17525"/>
      <c r="D17525"/>
      <c r="E17525"/>
      <c r="F17525"/>
      <c r="G17525"/>
      <c r="H17525"/>
      <c r="I17525"/>
      <c r="J17525"/>
      <c r="K17525"/>
    </row>
    <row r="17526" spans="1:11" ht="15">
      <c r="A17526"/>
      <c r="B17526"/>
      <c r="C17526"/>
      <c r="D17526"/>
      <c r="E17526"/>
      <c r="F17526"/>
      <c r="G17526"/>
      <c r="H17526"/>
      <c r="I17526"/>
      <c r="J17526"/>
      <c r="K17526"/>
    </row>
    <row r="17527" spans="1:11" ht="15">
      <c r="A17527"/>
      <c r="B17527"/>
      <c r="C17527"/>
      <c r="D17527"/>
      <c r="E17527"/>
      <c r="F17527"/>
      <c r="G17527"/>
      <c r="H17527"/>
      <c r="I17527"/>
      <c r="J17527"/>
      <c r="K17527"/>
    </row>
    <row r="17528" spans="1:11" ht="15">
      <c r="A17528"/>
      <c r="B17528"/>
      <c r="C17528"/>
      <c r="D17528"/>
      <c r="E17528"/>
      <c r="F17528"/>
      <c r="G17528"/>
      <c r="H17528"/>
      <c r="I17528"/>
      <c r="J17528"/>
      <c r="K17528"/>
    </row>
    <row r="17529" spans="1:11" ht="15">
      <c r="A17529"/>
      <c r="B17529"/>
      <c r="C17529"/>
      <c r="D17529"/>
      <c r="E17529"/>
      <c r="F17529"/>
      <c r="G17529"/>
      <c r="H17529"/>
      <c r="I17529"/>
      <c r="J17529"/>
      <c r="K17529"/>
    </row>
    <row r="17530" spans="1:11" ht="15">
      <c r="A17530"/>
      <c r="B17530"/>
      <c r="C17530"/>
      <c r="D17530"/>
      <c r="E17530"/>
      <c r="F17530"/>
      <c r="G17530"/>
      <c r="H17530"/>
      <c r="I17530"/>
      <c r="J17530"/>
      <c r="K17530"/>
    </row>
    <row r="17531" spans="1:11" ht="15">
      <c r="A17531"/>
      <c r="B17531"/>
      <c r="C17531"/>
      <c r="D17531"/>
      <c r="E17531"/>
      <c r="F17531"/>
      <c r="G17531"/>
      <c r="H17531"/>
      <c r="I17531"/>
      <c r="J17531"/>
      <c r="K17531"/>
    </row>
    <row r="17532" spans="1:11" ht="15">
      <c r="A17532"/>
      <c r="B17532"/>
      <c r="C17532"/>
      <c r="D17532"/>
      <c r="E17532"/>
      <c r="F17532"/>
      <c r="G17532"/>
      <c r="H17532"/>
      <c r="I17532"/>
      <c r="J17532"/>
      <c r="K17532"/>
    </row>
    <row r="17533" spans="1:11" ht="15">
      <c r="A17533"/>
      <c r="B17533"/>
      <c r="C17533"/>
      <c r="D17533"/>
      <c r="E17533"/>
      <c r="F17533"/>
      <c r="G17533"/>
      <c r="H17533"/>
      <c r="I17533"/>
      <c r="J17533"/>
      <c r="K17533"/>
    </row>
    <row r="17534" spans="1:11" ht="15">
      <c r="A17534"/>
      <c r="B17534"/>
      <c r="C17534"/>
      <c r="D17534"/>
      <c r="E17534"/>
      <c r="F17534"/>
      <c r="G17534"/>
      <c r="H17534"/>
      <c r="I17534"/>
      <c r="J17534"/>
      <c r="K17534"/>
    </row>
    <row r="17535" spans="1:11" ht="15">
      <c r="A17535"/>
      <c r="B17535"/>
      <c r="C17535"/>
      <c r="D17535"/>
      <c r="E17535"/>
      <c r="F17535"/>
      <c r="G17535"/>
      <c r="H17535"/>
      <c r="I17535"/>
      <c r="J17535"/>
      <c r="K17535"/>
    </row>
    <row r="17536" spans="1:11" ht="15">
      <c r="A17536"/>
      <c r="B17536"/>
      <c r="C17536"/>
      <c r="D17536"/>
      <c r="E17536"/>
      <c r="F17536"/>
      <c r="G17536"/>
      <c r="H17536"/>
      <c r="I17536"/>
      <c r="J17536"/>
      <c r="K17536"/>
    </row>
    <row r="17537" spans="1:11" ht="15">
      <c r="A17537"/>
      <c r="B17537"/>
      <c r="C17537"/>
      <c r="D17537"/>
      <c r="E17537"/>
      <c r="F17537"/>
      <c r="G17537"/>
      <c r="H17537"/>
      <c r="I17537"/>
      <c r="J17537"/>
      <c r="K17537"/>
    </row>
    <row r="17538" spans="1:11" ht="15">
      <c r="A17538"/>
      <c r="B17538"/>
      <c r="C17538"/>
      <c r="D17538"/>
      <c r="E17538"/>
      <c r="F17538"/>
      <c r="G17538"/>
      <c r="H17538"/>
      <c r="I17538"/>
      <c r="J17538"/>
      <c r="K17538"/>
    </row>
    <row r="17539" spans="1:11" ht="15">
      <c r="A17539"/>
      <c r="B17539"/>
      <c r="C17539"/>
      <c r="D17539"/>
      <c r="E17539"/>
      <c r="F17539"/>
      <c r="G17539"/>
      <c r="H17539"/>
      <c r="I17539"/>
      <c r="J17539"/>
      <c r="K17539"/>
    </row>
    <row r="17540" spans="1:11" ht="15">
      <c r="A17540"/>
      <c r="B17540"/>
      <c r="C17540"/>
      <c r="D17540"/>
      <c r="E17540"/>
      <c r="F17540"/>
      <c r="G17540"/>
      <c r="H17540"/>
      <c r="I17540"/>
      <c r="J17540"/>
      <c r="K17540"/>
    </row>
    <row r="17541" spans="1:11" ht="15">
      <c r="A17541"/>
      <c r="B17541"/>
      <c r="C17541"/>
      <c r="D17541"/>
      <c r="E17541"/>
      <c r="F17541"/>
      <c r="G17541"/>
      <c r="H17541"/>
      <c r="I17541"/>
      <c r="J17541"/>
      <c r="K17541"/>
    </row>
    <row r="17542" spans="1:11" ht="15">
      <c r="A17542"/>
      <c r="B17542"/>
      <c r="C17542"/>
      <c r="D17542"/>
      <c r="E17542"/>
      <c r="F17542"/>
      <c r="G17542"/>
      <c r="H17542"/>
      <c r="I17542"/>
      <c r="J17542"/>
      <c r="K17542"/>
    </row>
    <row r="17543" spans="1:11" ht="15">
      <c r="A17543"/>
      <c r="B17543"/>
      <c r="C17543"/>
      <c r="D17543"/>
      <c r="E17543"/>
      <c r="F17543"/>
      <c r="G17543"/>
      <c r="H17543"/>
      <c r="I17543"/>
      <c r="J17543"/>
      <c r="K17543"/>
    </row>
    <row r="17544" spans="1:11" ht="15">
      <c r="A17544"/>
      <c r="B17544"/>
      <c r="C17544"/>
      <c r="D17544"/>
      <c r="E17544"/>
      <c r="F17544"/>
      <c r="G17544"/>
      <c r="H17544"/>
      <c r="I17544"/>
      <c r="J17544"/>
      <c r="K17544"/>
    </row>
    <row r="17545" spans="1:11" ht="15">
      <c r="A17545"/>
      <c r="B17545"/>
      <c r="C17545"/>
      <c r="D17545"/>
      <c r="E17545"/>
      <c r="F17545"/>
      <c r="G17545"/>
      <c r="H17545"/>
      <c r="I17545"/>
      <c r="J17545"/>
      <c r="K17545"/>
    </row>
    <row r="17546" spans="1:11" ht="15">
      <c r="A17546"/>
      <c r="B17546"/>
      <c r="C17546"/>
      <c r="D17546"/>
      <c r="E17546"/>
      <c r="F17546"/>
      <c r="G17546"/>
      <c r="H17546"/>
      <c r="I17546"/>
      <c r="J17546"/>
      <c r="K17546"/>
    </row>
    <row r="17547" spans="1:11" ht="15">
      <c r="A17547"/>
      <c r="B17547"/>
      <c r="C17547"/>
      <c r="D17547"/>
      <c r="E17547"/>
      <c r="F17547"/>
      <c r="G17547"/>
      <c r="H17547"/>
      <c r="I17547"/>
      <c r="J17547"/>
      <c r="K17547"/>
    </row>
    <row r="17548" spans="1:11" ht="15">
      <c r="A17548"/>
      <c r="B17548"/>
      <c r="C17548"/>
      <c r="D17548"/>
      <c r="E17548"/>
      <c r="F17548"/>
      <c r="G17548"/>
      <c r="H17548"/>
      <c r="I17548"/>
      <c r="J17548"/>
      <c r="K17548"/>
    </row>
    <row r="17549" spans="1:11" ht="15">
      <c r="A17549"/>
      <c r="B17549"/>
      <c r="C17549"/>
      <c r="D17549"/>
      <c r="E17549"/>
      <c r="F17549"/>
      <c r="G17549"/>
      <c r="H17549"/>
      <c r="I17549"/>
      <c r="J17549"/>
      <c r="K17549"/>
    </row>
    <row r="17550" spans="1:11" ht="15">
      <c r="A17550"/>
      <c r="B17550"/>
      <c r="C17550"/>
      <c r="D17550"/>
      <c r="E17550"/>
      <c r="F17550"/>
      <c r="G17550"/>
      <c r="H17550"/>
      <c r="I17550"/>
      <c r="J17550"/>
      <c r="K17550"/>
    </row>
    <row r="17551" spans="1:11" ht="15">
      <c r="A17551"/>
      <c r="B17551"/>
      <c r="C17551"/>
      <c r="D17551"/>
      <c r="E17551"/>
      <c r="F17551"/>
      <c r="G17551"/>
      <c r="H17551"/>
      <c r="I17551"/>
      <c r="J17551"/>
      <c r="K17551"/>
    </row>
    <row r="17552" spans="1:11" ht="15">
      <c r="A17552"/>
      <c r="B17552"/>
      <c r="C17552"/>
      <c r="D17552"/>
      <c r="E17552"/>
      <c r="F17552"/>
      <c r="G17552"/>
      <c r="H17552"/>
      <c r="I17552"/>
      <c r="J17552"/>
      <c r="K17552"/>
    </row>
    <row r="17553" spans="1:11" ht="15">
      <c r="A17553"/>
      <c r="B17553"/>
      <c r="C17553"/>
      <c r="D17553"/>
      <c r="E17553"/>
      <c r="F17553"/>
      <c r="G17553"/>
      <c r="H17553"/>
      <c r="I17553"/>
      <c r="J17553"/>
      <c r="K17553"/>
    </row>
    <row r="17554" spans="1:11" ht="15">
      <c r="A17554"/>
      <c r="B17554"/>
      <c r="C17554"/>
      <c r="D17554"/>
      <c r="E17554"/>
      <c r="F17554"/>
      <c r="G17554"/>
      <c r="H17554"/>
      <c r="I17554"/>
      <c r="J17554"/>
      <c r="K17554"/>
    </row>
    <row r="17555" spans="1:11" ht="15">
      <c r="A17555"/>
      <c r="B17555"/>
      <c r="C17555"/>
      <c r="D17555"/>
      <c r="E17555"/>
      <c r="F17555"/>
      <c r="G17555"/>
      <c r="H17555"/>
      <c r="I17555"/>
      <c r="J17555"/>
      <c r="K17555"/>
    </row>
    <row r="17556" spans="1:11" ht="15">
      <c r="A17556"/>
      <c r="B17556"/>
      <c r="C17556"/>
      <c r="D17556"/>
      <c r="E17556"/>
      <c r="F17556"/>
      <c r="G17556"/>
      <c r="H17556"/>
      <c r="I17556"/>
      <c r="J17556"/>
      <c r="K17556"/>
    </row>
    <row r="17557" spans="1:11" ht="15">
      <c r="A17557"/>
      <c r="B17557"/>
      <c r="C17557"/>
      <c r="D17557"/>
      <c r="E17557"/>
      <c r="F17557"/>
      <c r="G17557"/>
      <c r="H17557"/>
      <c r="I17557"/>
      <c r="J17557"/>
      <c r="K17557"/>
    </row>
    <row r="17558" spans="1:11" ht="15">
      <c r="A17558"/>
      <c r="B17558"/>
      <c r="C17558"/>
      <c r="D17558"/>
      <c r="E17558"/>
      <c r="F17558"/>
      <c r="G17558"/>
      <c r="H17558"/>
      <c r="I17558"/>
      <c r="J17558"/>
      <c r="K17558"/>
    </row>
    <row r="17559" spans="1:11" ht="15">
      <c r="A17559"/>
      <c r="B17559"/>
      <c r="C17559"/>
      <c r="D17559"/>
      <c r="E17559"/>
      <c r="F17559"/>
      <c r="G17559"/>
      <c r="H17559"/>
      <c r="I17559"/>
      <c r="J17559"/>
      <c r="K17559"/>
    </row>
    <row r="17560" spans="1:11" ht="15">
      <c r="A17560"/>
      <c r="B17560"/>
      <c r="C17560"/>
      <c r="D17560"/>
      <c r="E17560"/>
      <c r="F17560"/>
      <c r="G17560"/>
      <c r="H17560"/>
      <c r="I17560"/>
      <c r="J17560"/>
      <c r="K17560"/>
    </row>
    <row r="17561" spans="1:11" ht="15">
      <c r="A17561"/>
      <c r="B17561"/>
      <c r="C17561"/>
      <c r="D17561"/>
      <c r="E17561"/>
      <c r="F17561"/>
      <c r="G17561"/>
      <c r="H17561"/>
      <c r="I17561"/>
      <c r="J17561"/>
      <c r="K17561"/>
    </row>
    <row r="17562" spans="1:11" ht="15">
      <c r="A17562"/>
      <c r="B17562"/>
      <c r="C17562"/>
      <c r="D17562"/>
      <c r="E17562"/>
      <c r="F17562"/>
      <c r="G17562"/>
      <c r="H17562"/>
      <c r="I17562"/>
      <c r="J17562"/>
      <c r="K17562"/>
    </row>
    <row r="17563" spans="1:11" ht="15">
      <c r="A17563"/>
      <c r="B17563"/>
      <c r="C17563"/>
      <c r="D17563"/>
      <c r="E17563"/>
      <c r="F17563"/>
      <c r="G17563"/>
      <c r="H17563"/>
      <c r="I17563"/>
      <c r="J17563"/>
      <c r="K17563"/>
    </row>
    <row r="17564" spans="1:11" ht="15">
      <c r="A17564"/>
      <c r="B17564"/>
      <c r="C17564"/>
      <c r="D17564"/>
      <c r="E17564"/>
      <c r="F17564"/>
      <c r="G17564"/>
      <c r="H17564"/>
      <c r="I17564"/>
      <c r="J17564"/>
      <c r="K17564"/>
    </row>
    <row r="17565" spans="1:11" ht="15">
      <c r="A17565"/>
      <c r="B17565"/>
      <c r="C17565"/>
      <c r="D17565"/>
      <c r="E17565"/>
      <c r="F17565"/>
      <c r="G17565"/>
      <c r="H17565"/>
      <c r="I17565"/>
      <c r="J17565"/>
      <c r="K17565"/>
    </row>
    <row r="17566" spans="1:11" ht="15">
      <c r="A17566"/>
      <c r="B17566"/>
      <c r="C17566"/>
      <c r="D17566"/>
      <c r="E17566"/>
      <c r="F17566"/>
      <c r="G17566"/>
      <c r="H17566"/>
      <c r="I17566"/>
      <c r="J17566"/>
      <c r="K17566"/>
    </row>
    <row r="17567" spans="1:11" ht="15">
      <c r="A17567"/>
      <c r="B17567"/>
      <c r="C17567"/>
      <c r="D17567"/>
      <c r="E17567"/>
      <c r="F17567"/>
      <c r="G17567"/>
      <c r="H17567"/>
      <c r="I17567"/>
      <c r="J17567"/>
      <c r="K17567"/>
    </row>
    <row r="17568" spans="1:11" ht="15">
      <c r="A17568"/>
      <c r="B17568"/>
      <c r="C17568"/>
      <c r="D17568"/>
      <c r="E17568"/>
      <c r="F17568"/>
      <c r="G17568"/>
      <c r="H17568"/>
      <c r="I17568"/>
      <c r="J17568"/>
      <c r="K17568"/>
    </row>
    <row r="17569" spans="1:11" ht="15">
      <c r="A17569"/>
      <c r="B17569"/>
      <c r="C17569"/>
      <c r="D17569"/>
      <c r="E17569"/>
      <c r="F17569"/>
      <c r="G17569"/>
      <c r="H17569"/>
      <c r="I17569"/>
      <c r="J17569"/>
      <c r="K17569"/>
    </row>
    <row r="17570" spans="1:11" ht="15">
      <c r="A17570"/>
      <c r="B17570"/>
      <c r="C17570"/>
      <c r="D17570"/>
      <c r="E17570"/>
      <c r="F17570"/>
      <c r="G17570"/>
      <c r="H17570"/>
      <c r="I17570"/>
      <c r="J17570"/>
      <c r="K17570"/>
    </row>
    <row r="17571" spans="1:11" ht="15">
      <c r="A17571"/>
      <c r="B17571"/>
      <c r="C17571"/>
      <c r="D17571"/>
      <c r="E17571"/>
      <c r="F17571"/>
      <c r="G17571"/>
      <c r="H17571"/>
      <c r="I17571"/>
      <c r="J17571"/>
      <c r="K17571"/>
    </row>
    <row r="17572" spans="1:11" ht="15">
      <c r="A17572"/>
      <c r="B17572"/>
      <c r="C17572"/>
      <c r="D17572"/>
      <c r="E17572"/>
      <c r="F17572"/>
      <c r="G17572"/>
      <c r="H17572"/>
      <c r="I17572"/>
      <c r="J17572"/>
      <c r="K17572"/>
    </row>
    <row r="17573" spans="1:11" ht="15">
      <c r="A17573"/>
      <c r="B17573"/>
      <c r="C17573"/>
      <c r="D17573"/>
      <c r="E17573"/>
      <c r="F17573"/>
      <c r="G17573"/>
      <c r="H17573"/>
      <c r="I17573"/>
      <c r="J17573"/>
      <c r="K17573"/>
    </row>
    <row r="17574" spans="1:11" ht="15">
      <c r="A17574"/>
      <c r="B17574"/>
      <c r="C17574"/>
      <c r="D17574"/>
      <c r="E17574"/>
      <c r="F17574"/>
      <c r="G17574"/>
      <c r="H17574"/>
      <c r="I17574"/>
      <c r="J17574"/>
      <c r="K17574"/>
    </row>
    <row r="17575" spans="1:11" ht="15">
      <c r="A17575"/>
      <c r="B17575"/>
      <c r="C17575"/>
      <c r="D17575"/>
      <c r="E17575"/>
      <c r="F17575"/>
      <c r="G17575"/>
      <c r="H17575"/>
      <c r="I17575"/>
      <c r="J17575"/>
      <c r="K17575"/>
    </row>
    <row r="17576" spans="1:11" ht="15">
      <c r="A17576"/>
      <c r="B17576"/>
      <c r="C17576"/>
      <c r="D17576"/>
      <c r="E17576"/>
      <c r="F17576"/>
      <c r="G17576"/>
      <c r="H17576"/>
      <c r="I17576"/>
      <c r="J17576"/>
      <c r="K17576"/>
    </row>
    <row r="17577" spans="1:11" ht="15">
      <c r="A17577"/>
      <c r="B17577"/>
      <c r="C17577"/>
      <c r="D17577"/>
      <c r="E17577"/>
      <c r="F17577"/>
      <c r="G17577"/>
      <c r="H17577"/>
      <c r="I17577"/>
      <c r="J17577"/>
      <c r="K17577"/>
    </row>
    <row r="17578" spans="1:11" ht="15">
      <c r="A17578"/>
      <c r="B17578"/>
      <c r="C17578"/>
      <c r="D17578"/>
      <c r="E17578"/>
      <c r="F17578"/>
      <c r="G17578"/>
      <c r="H17578"/>
      <c r="I17578"/>
      <c r="J17578"/>
      <c r="K17578"/>
    </row>
    <row r="17579" spans="1:11" ht="15">
      <c r="A17579"/>
      <c r="B17579"/>
      <c r="C17579"/>
      <c r="D17579"/>
      <c r="E17579"/>
      <c r="F17579"/>
      <c r="G17579"/>
      <c r="H17579"/>
      <c r="I17579"/>
      <c r="J17579"/>
      <c r="K17579"/>
    </row>
    <row r="17580" spans="1:11" ht="15">
      <c r="A17580"/>
      <c r="B17580"/>
      <c r="C17580"/>
      <c r="D17580"/>
      <c r="E17580"/>
      <c r="F17580"/>
      <c r="G17580"/>
      <c r="H17580"/>
      <c r="I17580"/>
      <c r="J17580"/>
      <c r="K17580"/>
    </row>
    <row r="17581" spans="1:11" ht="15">
      <c r="A17581"/>
      <c r="B17581"/>
      <c r="C17581"/>
      <c r="D17581"/>
      <c r="E17581"/>
      <c r="F17581"/>
      <c r="G17581"/>
      <c r="H17581"/>
      <c r="I17581"/>
      <c r="J17581"/>
      <c r="K17581"/>
    </row>
    <row r="17582" spans="1:11" ht="15">
      <c r="A17582"/>
      <c r="B17582"/>
      <c r="C17582"/>
      <c r="D17582"/>
      <c r="E17582"/>
      <c r="F17582"/>
      <c r="G17582"/>
      <c r="H17582"/>
      <c r="I17582"/>
      <c r="J17582"/>
      <c r="K17582"/>
    </row>
    <row r="17583" spans="1:11" ht="15">
      <c r="A17583"/>
      <c r="B17583"/>
      <c r="C17583"/>
      <c r="D17583"/>
      <c r="E17583"/>
      <c r="F17583"/>
      <c r="G17583"/>
      <c r="H17583"/>
      <c r="I17583"/>
      <c r="J17583"/>
      <c r="K17583"/>
    </row>
    <row r="17584" spans="1:11" ht="15">
      <c r="A17584"/>
      <c r="B17584"/>
      <c r="C17584"/>
      <c r="D17584"/>
      <c r="E17584"/>
      <c r="F17584"/>
      <c r="G17584"/>
      <c r="H17584"/>
      <c r="I17584"/>
      <c r="J17584"/>
      <c r="K17584"/>
    </row>
    <row r="17585" spans="1:11" ht="15">
      <c r="A17585"/>
      <c r="B17585"/>
      <c r="C17585"/>
      <c r="D17585"/>
      <c r="E17585"/>
      <c r="F17585"/>
      <c r="G17585"/>
      <c r="H17585"/>
      <c r="I17585"/>
      <c r="J17585"/>
      <c r="K17585"/>
    </row>
    <row r="17586" spans="1:11" ht="15">
      <c r="A17586"/>
      <c r="B17586"/>
      <c r="C17586"/>
      <c r="D17586"/>
      <c r="E17586"/>
      <c r="F17586"/>
      <c r="G17586"/>
      <c r="H17586"/>
      <c r="I17586"/>
      <c r="J17586"/>
      <c r="K17586"/>
    </row>
    <row r="17587" spans="1:11" ht="15">
      <c r="A17587"/>
      <c r="B17587"/>
      <c r="C17587"/>
      <c r="D17587"/>
      <c r="E17587"/>
      <c r="F17587"/>
      <c r="G17587"/>
      <c r="H17587"/>
      <c r="I17587"/>
      <c r="J17587"/>
      <c r="K17587"/>
    </row>
    <row r="17588" spans="1:11" ht="15">
      <c r="A17588"/>
      <c r="B17588"/>
      <c r="C17588"/>
      <c r="D17588"/>
      <c r="E17588"/>
      <c r="F17588"/>
      <c r="G17588"/>
      <c r="H17588"/>
      <c r="I17588"/>
      <c r="J17588"/>
      <c r="K17588"/>
    </row>
    <row r="17589" spans="1:11" ht="15">
      <c r="A17589"/>
      <c r="B17589"/>
      <c r="C17589"/>
      <c r="D17589"/>
      <c r="E17589"/>
      <c r="F17589"/>
      <c r="G17589"/>
      <c r="H17589"/>
      <c r="I17589"/>
      <c r="J17589"/>
      <c r="K17589"/>
    </row>
    <row r="17590" spans="1:11" ht="15">
      <c r="A17590"/>
      <c r="B17590"/>
      <c r="C17590"/>
      <c r="D17590"/>
      <c r="E17590"/>
      <c r="F17590"/>
      <c r="G17590"/>
      <c r="H17590"/>
      <c r="I17590"/>
      <c r="J17590"/>
      <c r="K17590"/>
    </row>
    <row r="17591" spans="1:11" ht="15">
      <c r="A17591"/>
      <c r="B17591"/>
      <c r="C17591"/>
      <c r="D17591"/>
      <c r="E17591"/>
      <c r="F17591"/>
      <c r="G17591"/>
      <c r="H17591"/>
      <c r="I17591"/>
      <c r="J17591"/>
      <c r="K17591"/>
    </row>
    <row r="17592" spans="1:11" ht="15">
      <c r="A17592"/>
      <c r="B17592"/>
      <c r="C17592"/>
      <c r="D17592"/>
      <c r="E17592"/>
      <c r="F17592"/>
      <c r="G17592"/>
      <c r="H17592"/>
      <c r="I17592"/>
      <c r="J17592"/>
      <c r="K17592"/>
    </row>
    <row r="17593" spans="1:11" ht="15">
      <c r="A17593"/>
      <c r="B17593"/>
      <c r="C17593"/>
      <c r="D17593"/>
      <c r="E17593"/>
      <c r="F17593"/>
      <c r="G17593"/>
      <c r="H17593"/>
      <c r="I17593"/>
      <c r="J17593"/>
      <c r="K17593"/>
    </row>
    <row r="17594" spans="1:11" ht="15">
      <c r="A17594"/>
      <c r="B17594"/>
      <c r="C17594"/>
      <c r="D17594"/>
      <c r="E17594"/>
      <c r="F17594"/>
      <c r="G17594"/>
      <c r="H17594"/>
      <c r="I17594"/>
      <c r="J17594"/>
      <c r="K17594"/>
    </row>
    <row r="17595" spans="1:11" ht="15">
      <c r="A17595"/>
      <c r="B17595"/>
      <c r="C17595"/>
      <c r="D17595"/>
      <c r="E17595"/>
      <c r="F17595"/>
      <c r="G17595"/>
      <c r="H17595"/>
      <c r="I17595"/>
      <c r="J17595"/>
      <c r="K17595"/>
    </row>
    <row r="17596" spans="1:11" ht="15">
      <c r="A17596"/>
      <c r="B17596"/>
      <c r="C17596"/>
      <c r="D17596"/>
      <c r="E17596"/>
      <c r="F17596"/>
      <c r="G17596"/>
      <c r="H17596"/>
      <c r="I17596"/>
      <c r="J17596"/>
      <c r="K17596"/>
    </row>
    <row r="17597" spans="1:11" ht="15">
      <c r="A17597"/>
      <c r="B17597"/>
      <c r="C17597"/>
      <c r="D17597"/>
      <c r="E17597"/>
      <c r="F17597"/>
      <c r="G17597"/>
      <c r="H17597"/>
      <c r="I17597"/>
      <c r="J17597"/>
      <c r="K17597"/>
    </row>
    <row r="17598" spans="1:11" ht="15">
      <c r="A17598"/>
      <c r="B17598"/>
      <c r="C17598"/>
      <c r="D17598"/>
      <c r="E17598"/>
      <c r="F17598"/>
      <c r="G17598"/>
      <c r="H17598"/>
      <c r="I17598"/>
      <c r="J17598"/>
      <c r="K17598"/>
    </row>
    <row r="17599" spans="1:11" ht="15">
      <c r="A17599"/>
      <c r="B17599"/>
      <c r="C17599"/>
      <c r="D17599"/>
      <c r="E17599"/>
      <c r="F17599"/>
      <c r="G17599"/>
      <c r="H17599"/>
      <c r="I17599"/>
      <c r="J17599"/>
      <c r="K17599"/>
    </row>
    <row r="17600" spans="1:11" ht="15">
      <c r="A17600"/>
      <c r="B17600"/>
      <c r="C17600"/>
      <c r="D17600"/>
      <c r="E17600"/>
      <c r="F17600"/>
      <c r="G17600"/>
      <c r="H17600"/>
      <c r="I17600"/>
      <c r="J17600"/>
      <c r="K17600"/>
    </row>
    <row r="17601" spans="1:11" ht="15">
      <c r="A17601"/>
      <c r="B17601"/>
      <c r="C17601"/>
      <c r="D17601"/>
      <c r="E17601"/>
      <c r="F17601"/>
      <c r="G17601"/>
      <c r="H17601"/>
      <c r="I17601"/>
      <c r="J17601"/>
      <c r="K17601"/>
    </row>
    <row r="17602" spans="1:11" ht="15">
      <c r="A17602"/>
      <c r="B17602"/>
      <c r="C17602"/>
      <c r="D17602"/>
      <c r="E17602"/>
      <c r="F17602"/>
      <c r="G17602"/>
      <c r="H17602"/>
      <c r="I17602"/>
      <c r="J17602"/>
      <c r="K17602"/>
    </row>
    <row r="17603" spans="1:11" ht="15">
      <c r="A17603"/>
      <c r="B17603"/>
      <c r="C17603"/>
      <c r="D17603"/>
      <c r="E17603"/>
      <c r="F17603"/>
      <c r="G17603"/>
      <c r="H17603"/>
      <c r="I17603"/>
      <c r="J17603"/>
      <c r="K17603"/>
    </row>
    <row r="17604" spans="1:11" ht="15">
      <c r="A17604"/>
      <c r="B17604"/>
      <c r="C17604"/>
      <c r="D17604"/>
      <c r="E17604"/>
      <c r="F17604"/>
      <c r="G17604"/>
      <c r="H17604"/>
      <c r="I17604"/>
      <c r="J17604"/>
      <c r="K17604"/>
    </row>
    <row r="17605" spans="1:11" ht="15">
      <c r="A17605"/>
      <c r="B17605"/>
      <c r="C17605"/>
      <c r="D17605"/>
      <c r="E17605"/>
      <c r="F17605"/>
      <c r="G17605"/>
      <c r="H17605"/>
      <c r="I17605"/>
      <c r="J17605"/>
      <c r="K17605"/>
    </row>
    <row r="17606" spans="1:11" ht="15">
      <c r="A17606"/>
      <c r="B17606"/>
      <c r="C17606"/>
      <c r="D17606"/>
      <c r="E17606"/>
      <c r="F17606"/>
      <c r="G17606"/>
      <c r="H17606"/>
      <c r="I17606"/>
      <c r="J17606"/>
      <c r="K17606"/>
    </row>
    <row r="17607" spans="1:11" ht="15">
      <c r="A17607"/>
      <c r="B17607"/>
      <c r="C17607"/>
      <c r="D17607"/>
      <c r="E17607"/>
      <c r="F17607"/>
      <c r="G17607"/>
      <c r="H17607"/>
      <c r="I17607"/>
      <c r="J17607"/>
      <c r="K17607"/>
    </row>
    <row r="17608" spans="1:11" ht="15">
      <c r="A17608"/>
      <c r="B17608"/>
      <c r="C17608"/>
      <c r="D17608"/>
      <c r="E17608"/>
      <c r="F17608"/>
      <c r="G17608"/>
      <c r="H17608"/>
      <c r="I17608"/>
      <c r="J17608"/>
      <c r="K17608"/>
    </row>
    <row r="17609" spans="1:11" ht="15">
      <c r="A17609"/>
      <c r="B17609"/>
      <c r="C17609"/>
      <c r="D17609"/>
      <c r="E17609"/>
      <c r="F17609"/>
      <c r="G17609"/>
      <c r="H17609"/>
      <c r="I17609"/>
      <c r="J17609"/>
      <c r="K17609"/>
    </row>
    <row r="17610" spans="1:11" ht="15">
      <c r="A17610"/>
      <c r="B17610"/>
      <c r="C17610"/>
      <c r="D17610"/>
      <c r="E17610"/>
      <c r="F17610"/>
      <c r="G17610"/>
      <c r="H17610"/>
      <c r="I17610"/>
      <c r="J17610"/>
      <c r="K17610"/>
    </row>
    <row r="17611" spans="1:11" ht="15">
      <c r="A17611"/>
      <c r="B17611"/>
      <c r="C17611"/>
      <c r="D17611"/>
      <c r="E17611"/>
      <c r="F17611"/>
      <c r="G17611"/>
      <c r="H17611"/>
      <c r="I17611"/>
      <c r="J17611"/>
      <c r="K17611"/>
    </row>
    <row r="17612" spans="1:11" ht="15">
      <c r="A17612"/>
      <c r="B17612"/>
      <c r="C17612"/>
      <c r="D17612"/>
      <c r="E17612"/>
      <c r="F17612"/>
      <c r="G17612"/>
      <c r="H17612"/>
      <c r="I17612"/>
      <c r="J17612"/>
      <c r="K17612"/>
    </row>
    <row r="17613" spans="1:11" ht="15">
      <c r="A17613"/>
      <c r="B17613"/>
      <c r="C17613"/>
      <c r="D17613"/>
      <c r="E17613"/>
      <c r="F17613"/>
      <c r="G17613"/>
      <c r="H17613"/>
      <c r="I17613"/>
      <c r="J17613"/>
      <c r="K17613"/>
    </row>
    <row r="17614" spans="1:11" ht="15">
      <c r="A17614"/>
      <c r="B17614"/>
      <c r="C17614"/>
      <c r="D17614"/>
      <c r="E17614"/>
      <c r="F17614"/>
      <c r="G17614"/>
      <c r="H17614"/>
      <c r="I17614"/>
      <c r="J17614"/>
      <c r="K17614"/>
    </row>
    <row r="17615" spans="1:11" ht="15">
      <c r="A17615"/>
      <c r="B17615"/>
      <c r="C17615"/>
      <c r="D17615"/>
      <c r="E17615"/>
      <c r="F17615"/>
      <c r="G17615"/>
      <c r="H17615"/>
      <c r="I17615"/>
      <c r="J17615"/>
      <c r="K17615"/>
    </row>
    <row r="17616" spans="1:11" ht="15">
      <c r="A17616"/>
      <c r="B17616"/>
      <c r="C17616"/>
      <c r="D17616"/>
      <c r="E17616"/>
      <c r="F17616"/>
      <c r="G17616"/>
      <c r="H17616"/>
      <c r="I17616"/>
      <c r="J17616"/>
      <c r="K17616"/>
    </row>
    <row r="17617" spans="1:11" ht="15">
      <c r="A17617"/>
      <c r="B17617"/>
      <c r="C17617"/>
      <c r="D17617"/>
      <c r="E17617"/>
      <c r="F17617"/>
      <c r="G17617"/>
      <c r="H17617"/>
      <c r="I17617"/>
      <c r="J17617"/>
      <c r="K17617"/>
    </row>
    <row r="17618" spans="1:11" ht="15">
      <c r="A17618"/>
      <c r="B17618"/>
      <c r="C17618"/>
      <c r="D17618"/>
      <c r="E17618"/>
      <c r="F17618"/>
      <c r="G17618"/>
      <c r="H17618"/>
      <c r="I17618"/>
      <c r="J17618"/>
      <c r="K17618"/>
    </row>
    <row r="17619" spans="1:11" ht="15">
      <c r="A17619"/>
      <c r="B17619"/>
      <c r="C17619"/>
      <c r="D17619"/>
      <c r="E17619"/>
      <c r="F17619"/>
      <c r="G17619"/>
      <c r="H17619"/>
      <c r="I17619"/>
      <c r="J17619"/>
      <c r="K17619"/>
    </row>
    <row r="17620" spans="1:11" ht="15">
      <c r="A17620"/>
      <c r="B17620"/>
      <c r="C17620"/>
      <c r="D17620"/>
      <c r="E17620"/>
      <c r="F17620"/>
      <c r="G17620"/>
      <c r="H17620"/>
      <c r="I17620"/>
      <c r="J17620"/>
      <c r="K17620"/>
    </row>
    <row r="17621" spans="1:11" ht="15">
      <c r="A17621"/>
      <c r="B17621"/>
      <c r="C17621"/>
      <c r="D17621"/>
      <c r="E17621"/>
      <c r="F17621"/>
      <c r="G17621"/>
      <c r="H17621"/>
      <c r="I17621"/>
      <c r="J17621"/>
      <c r="K17621"/>
    </row>
    <row r="17622" spans="1:11" ht="15">
      <c r="A17622"/>
      <c r="B17622"/>
      <c r="C17622"/>
      <c r="D17622"/>
      <c r="E17622"/>
      <c r="F17622"/>
      <c r="G17622"/>
      <c r="H17622"/>
      <c r="I17622"/>
      <c r="J17622"/>
      <c r="K17622"/>
    </row>
    <row r="17623" spans="1:11" ht="15">
      <c r="A17623"/>
      <c r="B17623"/>
      <c r="C17623"/>
      <c r="D17623"/>
      <c r="E17623"/>
      <c r="F17623"/>
      <c r="G17623"/>
      <c r="H17623"/>
      <c r="I17623"/>
      <c r="J17623"/>
      <c r="K17623"/>
    </row>
    <row r="17624" spans="1:11" ht="15">
      <c r="A17624"/>
      <c r="B17624"/>
      <c r="C17624"/>
      <c r="D17624"/>
      <c r="E17624"/>
      <c r="F17624"/>
      <c r="G17624"/>
      <c r="H17624"/>
      <c r="I17624"/>
      <c r="J17624"/>
      <c r="K17624"/>
    </row>
    <row r="17625" spans="1:11" ht="15">
      <c r="A17625"/>
      <c r="B17625"/>
      <c r="C17625"/>
      <c r="D17625"/>
      <c r="E17625"/>
      <c r="F17625"/>
      <c r="G17625"/>
      <c r="H17625"/>
      <c r="I17625"/>
      <c r="J17625"/>
      <c r="K17625"/>
    </row>
    <row r="17626" spans="1:11" ht="15">
      <c r="A17626"/>
      <c r="B17626"/>
      <c r="C17626"/>
      <c r="D17626"/>
      <c r="E17626"/>
      <c r="F17626"/>
      <c r="G17626"/>
      <c r="H17626"/>
      <c r="I17626"/>
      <c r="J17626"/>
      <c r="K17626"/>
    </row>
    <row r="17627" spans="1:11" ht="15">
      <c r="A17627"/>
      <c r="B17627"/>
      <c r="C17627"/>
      <c r="D17627"/>
      <c r="E17627"/>
      <c r="F17627"/>
      <c r="G17627"/>
      <c r="H17627"/>
      <c r="I17627"/>
      <c r="J17627"/>
      <c r="K17627"/>
    </row>
    <row r="17628" spans="1:11" ht="15">
      <c r="A17628"/>
      <c r="B17628"/>
      <c r="C17628"/>
      <c r="D17628"/>
      <c r="E17628"/>
      <c r="F17628"/>
      <c r="G17628"/>
      <c r="H17628"/>
      <c r="I17628"/>
      <c r="J17628"/>
      <c r="K17628"/>
    </row>
    <row r="17629" spans="1:11" ht="15">
      <c r="A17629"/>
      <c r="B17629"/>
      <c r="C17629"/>
      <c r="D17629"/>
      <c r="E17629"/>
      <c r="F17629"/>
      <c r="G17629"/>
      <c r="H17629"/>
      <c r="I17629"/>
      <c r="J17629"/>
      <c r="K17629"/>
    </row>
    <row r="17630" spans="1:11" ht="15">
      <c r="A17630"/>
      <c r="B17630"/>
      <c r="C17630"/>
      <c r="D17630"/>
      <c r="E17630"/>
      <c r="F17630"/>
      <c r="G17630"/>
      <c r="H17630"/>
      <c r="I17630"/>
      <c r="J17630"/>
      <c r="K17630"/>
    </row>
    <row r="17631" spans="1:11" ht="15">
      <c r="A17631"/>
      <c r="B17631"/>
      <c r="C17631"/>
      <c r="D17631"/>
      <c r="E17631"/>
      <c r="F17631"/>
      <c r="G17631"/>
      <c r="H17631"/>
      <c r="I17631"/>
      <c r="J17631"/>
      <c r="K17631"/>
    </row>
    <row r="17632" spans="1:11" ht="15">
      <c r="A17632"/>
      <c r="B17632"/>
      <c r="C17632"/>
      <c r="D17632"/>
      <c r="E17632"/>
      <c r="F17632"/>
      <c r="G17632"/>
      <c r="H17632"/>
      <c r="I17632"/>
      <c r="J17632"/>
      <c r="K17632"/>
    </row>
    <row r="17633" spans="1:11" ht="15">
      <c r="A17633"/>
      <c r="B17633"/>
      <c r="C17633"/>
      <c r="D17633"/>
      <c r="E17633"/>
      <c r="F17633"/>
      <c r="G17633"/>
      <c r="H17633"/>
      <c r="I17633"/>
      <c r="J17633"/>
      <c r="K17633"/>
    </row>
    <row r="17634" spans="1:11" ht="15">
      <c r="A17634"/>
      <c r="B17634"/>
      <c r="C17634"/>
      <c r="D17634"/>
      <c r="E17634"/>
      <c r="F17634"/>
      <c r="G17634"/>
      <c r="H17634"/>
      <c r="I17634"/>
      <c r="J17634"/>
      <c r="K17634"/>
    </row>
    <row r="17635" spans="1:11" ht="15">
      <c r="A17635"/>
      <c r="B17635"/>
      <c r="C17635"/>
      <c r="D17635"/>
      <c r="E17635"/>
      <c r="F17635"/>
      <c r="G17635"/>
      <c r="H17635"/>
      <c r="I17635"/>
      <c r="J17635"/>
      <c r="K17635"/>
    </row>
    <row r="17636" spans="1:11" ht="15">
      <c r="A17636"/>
      <c r="B17636"/>
      <c r="C17636"/>
      <c r="D17636"/>
      <c r="E17636"/>
      <c r="F17636"/>
      <c r="G17636"/>
      <c r="H17636"/>
      <c r="I17636"/>
      <c r="J17636"/>
      <c r="K17636"/>
    </row>
    <row r="17637" spans="1:11" ht="15">
      <c r="A17637"/>
      <c r="B17637"/>
      <c r="C17637"/>
      <c r="D17637"/>
      <c r="E17637"/>
      <c r="F17637"/>
      <c r="G17637"/>
      <c r="H17637"/>
      <c r="I17637"/>
      <c r="J17637"/>
      <c r="K17637"/>
    </row>
    <row r="17638" spans="1:11" ht="15">
      <c r="A17638"/>
      <c r="B17638"/>
      <c r="C17638"/>
      <c r="D17638"/>
      <c r="E17638"/>
      <c r="F17638"/>
      <c r="G17638"/>
      <c r="H17638"/>
      <c r="I17638"/>
      <c r="J17638"/>
      <c r="K17638"/>
    </row>
    <row r="17639" spans="1:11" ht="15">
      <c r="A17639"/>
      <c r="B17639"/>
      <c r="C17639"/>
      <c r="D17639"/>
      <c r="E17639"/>
      <c r="F17639"/>
      <c r="G17639"/>
      <c r="H17639"/>
      <c r="I17639"/>
      <c r="J17639"/>
      <c r="K17639"/>
    </row>
    <row r="17640" spans="1:11" ht="15">
      <c r="A17640"/>
      <c r="B17640"/>
      <c r="C17640"/>
      <c r="D17640"/>
      <c r="E17640"/>
      <c r="F17640"/>
      <c r="G17640"/>
      <c r="H17640"/>
      <c r="I17640"/>
      <c r="J17640"/>
      <c r="K17640"/>
    </row>
    <row r="17641" spans="1:11" ht="15">
      <c r="A17641"/>
      <c r="B17641"/>
      <c r="C17641"/>
      <c r="D17641"/>
      <c r="E17641"/>
      <c r="F17641"/>
      <c r="G17641"/>
      <c r="H17641"/>
      <c r="I17641"/>
      <c r="J17641"/>
      <c r="K17641"/>
    </row>
    <row r="17642" spans="1:11" ht="15">
      <c r="A17642"/>
      <c r="B17642"/>
      <c r="C17642"/>
      <c r="D17642"/>
      <c r="E17642"/>
      <c r="F17642"/>
      <c r="G17642"/>
      <c r="H17642"/>
      <c r="I17642"/>
      <c r="J17642"/>
      <c r="K17642"/>
    </row>
    <row r="17643" spans="1:11" ht="15">
      <c r="A17643"/>
      <c r="B17643"/>
      <c r="C17643"/>
      <c r="D17643"/>
      <c r="E17643"/>
      <c r="F17643"/>
      <c r="G17643"/>
      <c r="H17643"/>
      <c r="I17643"/>
      <c r="J17643"/>
      <c r="K17643"/>
    </row>
    <row r="17644" spans="1:11" ht="15">
      <c r="A17644"/>
      <c r="B17644"/>
      <c r="C17644"/>
      <c r="D17644"/>
      <c r="E17644"/>
      <c r="F17644"/>
      <c r="G17644"/>
      <c r="H17644"/>
      <c r="I17644"/>
      <c r="J17644"/>
      <c r="K17644"/>
    </row>
    <row r="17645" spans="1:11" ht="15">
      <c r="A17645"/>
      <c r="B17645"/>
      <c r="C17645"/>
      <c r="D17645"/>
      <c r="E17645"/>
      <c r="F17645"/>
      <c r="G17645"/>
      <c r="H17645"/>
      <c r="I17645"/>
      <c r="J17645"/>
      <c r="K17645"/>
    </row>
    <row r="17646" spans="1:11" ht="15">
      <c r="A17646"/>
      <c r="B17646"/>
      <c r="C17646"/>
      <c r="D17646"/>
      <c r="E17646"/>
      <c r="F17646"/>
      <c r="G17646"/>
      <c r="H17646"/>
      <c r="I17646"/>
      <c r="J17646"/>
      <c r="K17646"/>
    </row>
    <row r="17647" spans="1:11" ht="15">
      <c r="A17647"/>
      <c r="B17647"/>
      <c r="C17647"/>
      <c r="D17647"/>
      <c r="E17647"/>
      <c r="F17647"/>
      <c r="G17647"/>
      <c r="H17647"/>
      <c r="I17647"/>
      <c r="J17647"/>
      <c r="K17647"/>
    </row>
    <row r="17648" spans="1:11" ht="15">
      <c r="A17648"/>
      <c r="B17648"/>
      <c r="C17648"/>
      <c r="D17648"/>
      <c r="E17648"/>
      <c r="F17648"/>
      <c r="G17648"/>
      <c r="H17648"/>
      <c r="I17648"/>
      <c r="J17648"/>
      <c r="K17648"/>
    </row>
    <row r="17649" spans="1:11" ht="15">
      <c r="A17649"/>
      <c r="B17649"/>
      <c r="C17649"/>
      <c r="D17649"/>
      <c r="E17649"/>
      <c r="F17649"/>
      <c r="G17649"/>
      <c r="H17649"/>
      <c r="I17649"/>
      <c r="J17649"/>
      <c r="K17649"/>
    </row>
    <row r="17650" spans="1:11" ht="15">
      <c r="A17650"/>
      <c r="B17650"/>
      <c r="C17650"/>
      <c r="D17650"/>
      <c r="E17650"/>
      <c r="F17650"/>
      <c r="G17650"/>
      <c r="H17650"/>
      <c r="I17650"/>
      <c r="J17650"/>
      <c r="K17650"/>
    </row>
    <row r="17651" spans="1:11" ht="15">
      <c r="A17651"/>
      <c r="B17651"/>
      <c r="C17651"/>
      <c r="D17651"/>
      <c r="E17651"/>
      <c r="F17651"/>
      <c r="G17651"/>
      <c r="H17651"/>
      <c r="I17651"/>
      <c r="J17651"/>
      <c r="K17651"/>
    </row>
    <row r="17652" spans="1:11" ht="15">
      <c r="A17652"/>
      <c r="B17652"/>
      <c r="C17652"/>
      <c r="D17652"/>
      <c r="E17652"/>
      <c r="F17652"/>
      <c r="G17652"/>
      <c r="H17652"/>
      <c r="I17652"/>
      <c r="J17652"/>
      <c r="K17652"/>
    </row>
    <row r="17653" spans="1:11" ht="15">
      <c r="A17653"/>
      <c r="B17653"/>
      <c r="C17653"/>
      <c r="D17653"/>
      <c r="E17653"/>
      <c r="F17653"/>
      <c r="G17653"/>
      <c r="H17653"/>
      <c r="I17653"/>
      <c r="J17653"/>
      <c r="K17653"/>
    </row>
    <row r="17654" spans="1:11" ht="15">
      <c r="A17654"/>
      <c r="B17654"/>
      <c r="C17654"/>
      <c r="D17654"/>
      <c r="E17654"/>
      <c r="F17654"/>
      <c r="G17654"/>
      <c r="H17654"/>
      <c r="I17654"/>
      <c r="J17654"/>
      <c r="K17654"/>
    </row>
    <row r="17655" spans="1:11" ht="15">
      <c r="A17655"/>
      <c r="B17655"/>
      <c r="C17655"/>
      <c r="D17655"/>
      <c r="E17655"/>
      <c r="F17655"/>
      <c r="G17655"/>
      <c r="H17655"/>
      <c r="I17655"/>
      <c r="J17655"/>
      <c r="K17655"/>
    </row>
    <row r="17656" spans="1:11" ht="15">
      <c r="A17656"/>
      <c r="B17656"/>
      <c r="C17656"/>
      <c r="D17656"/>
      <c r="E17656"/>
      <c r="F17656"/>
      <c r="G17656"/>
      <c r="H17656"/>
      <c r="I17656"/>
      <c r="J17656"/>
      <c r="K17656"/>
    </row>
    <row r="17657" spans="1:11" ht="15">
      <c r="A17657"/>
      <c r="B17657"/>
      <c r="C17657"/>
      <c r="D17657"/>
      <c r="E17657"/>
      <c r="F17657"/>
      <c r="G17657"/>
      <c r="H17657"/>
      <c r="I17657"/>
      <c r="J17657"/>
      <c r="K17657"/>
    </row>
    <row r="17658" spans="1:11" ht="15">
      <c r="A17658"/>
      <c r="B17658"/>
      <c r="C17658"/>
      <c r="D17658"/>
      <c r="E17658"/>
      <c r="F17658"/>
      <c r="G17658"/>
      <c r="H17658"/>
      <c r="I17658"/>
      <c r="J17658"/>
      <c r="K17658"/>
    </row>
    <row r="17659" spans="1:11" ht="15">
      <c r="A17659"/>
      <c r="B17659"/>
      <c r="C17659"/>
      <c r="D17659"/>
      <c r="E17659"/>
      <c r="F17659"/>
      <c r="G17659"/>
      <c r="H17659"/>
      <c r="I17659"/>
      <c r="J17659"/>
      <c r="K17659"/>
    </row>
    <row r="17660" spans="1:11" ht="15">
      <c r="A17660"/>
      <c r="B17660"/>
      <c r="C17660"/>
      <c r="D17660"/>
      <c r="E17660"/>
      <c r="F17660"/>
      <c r="G17660"/>
      <c r="H17660"/>
      <c r="I17660"/>
      <c r="J17660"/>
      <c r="K17660"/>
    </row>
    <row r="17661" spans="1:11" ht="15">
      <c r="A17661"/>
      <c r="B17661"/>
      <c r="C17661"/>
      <c r="D17661"/>
      <c r="E17661"/>
      <c r="F17661"/>
      <c r="G17661"/>
      <c r="H17661"/>
      <c r="I17661"/>
      <c r="J17661"/>
      <c r="K17661"/>
    </row>
    <row r="17662" spans="1:11" ht="15">
      <c r="A17662"/>
      <c r="B17662"/>
      <c r="C17662"/>
      <c r="D17662"/>
      <c r="E17662"/>
      <c r="F17662"/>
      <c r="G17662"/>
      <c r="H17662"/>
      <c r="I17662"/>
      <c r="J17662"/>
      <c r="K17662"/>
    </row>
    <row r="17663" spans="1:11" ht="15">
      <c r="A17663"/>
      <c r="B17663"/>
      <c r="C17663"/>
      <c r="D17663"/>
      <c r="E17663"/>
      <c r="F17663"/>
      <c r="G17663"/>
      <c r="H17663"/>
      <c r="I17663"/>
      <c r="J17663"/>
      <c r="K17663"/>
    </row>
    <row r="17664" spans="1:11" ht="15">
      <c r="A17664"/>
      <c r="B17664"/>
      <c r="C17664"/>
      <c r="D17664"/>
      <c r="E17664"/>
      <c r="F17664"/>
      <c r="G17664"/>
      <c r="H17664"/>
      <c r="I17664"/>
      <c r="J17664"/>
      <c r="K17664"/>
    </row>
    <row r="17665" spans="1:11" ht="15">
      <c r="A17665"/>
      <c r="B17665"/>
      <c r="C17665"/>
      <c r="D17665"/>
      <c r="E17665"/>
      <c r="F17665"/>
      <c r="G17665"/>
      <c r="H17665"/>
      <c r="I17665"/>
      <c r="J17665"/>
      <c r="K17665"/>
    </row>
    <row r="17666" spans="1:11" ht="15">
      <c r="A17666"/>
      <c r="B17666"/>
      <c r="C17666"/>
      <c r="D17666"/>
      <c r="E17666"/>
      <c r="F17666"/>
      <c r="G17666"/>
      <c r="H17666"/>
      <c r="I17666"/>
      <c r="J17666"/>
      <c r="K17666"/>
    </row>
    <row r="17667" spans="1:11" ht="15">
      <c r="A17667"/>
      <c r="B17667"/>
      <c r="C17667"/>
      <c r="D17667"/>
      <c r="E17667"/>
      <c r="F17667"/>
      <c r="G17667"/>
      <c r="H17667"/>
      <c r="I17667"/>
      <c r="J17667"/>
      <c r="K17667"/>
    </row>
    <row r="17668" spans="1:11" ht="15">
      <c r="A17668"/>
      <c r="B17668"/>
      <c r="C17668"/>
      <c r="D17668"/>
      <c r="E17668"/>
      <c r="F17668"/>
      <c r="G17668"/>
      <c r="H17668"/>
      <c r="I17668"/>
      <c r="J17668"/>
      <c r="K17668"/>
    </row>
    <row r="17669" spans="1:11" ht="15">
      <c r="A17669"/>
      <c r="B17669"/>
      <c r="C17669"/>
      <c r="D17669"/>
      <c r="E17669"/>
      <c r="F17669"/>
      <c r="G17669"/>
      <c r="H17669"/>
      <c r="I17669"/>
      <c r="J17669"/>
      <c r="K17669"/>
    </row>
    <row r="17670" spans="1:11" ht="15">
      <c r="A17670"/>
      <c r="B17670"/>
      <c r="C17670"/>
      <c r="D17670"/>
      <c r="E17670"/>
      <c r="F17670"/>
      <c r="G17670"/>
      <c r="H17670"/>
      <c r="I17670"/>
      <c r="J17670"/>
      <c r="K17670"/>
    </row>
    <row r="17671" spans="1:11" ht="15">
      <c r="A17671"/>
      <c r="B17671"/>
      <c r="C17671"/>
      <c r="D17671"/>
      <c r="E17671"/>
      <c r="F17671"/>
      <c r="G17671"/>
      <c r="H17671"/>
      <c r="I17671"/>
      <c r="J17671"/>
      <c r="K17671"/>
    </row>
    <row r="17672" spans="1:11" ht="15">
      <c r="A17672"/>
      <c r="B17672"/>
      <c r="C17672"/>
      <c r="D17672"/>
      <c r="E17672"/>
      <c r="F17672"/>
      <c r="G17672"/>
      <c r="H17672"/>
      <c r="I17672"/>
      <c r="J17672"/>
      <c r="K17672"/>
    </row>
    <row r="17673" spans="1:11" ht="15">
      <c r="A17673"/>
      <c r="B17673"/>
      <c r="C17673"/>
      <c r="D17673"/>
      <c r="E17673"/>
      <c r="F17673"/>
      <c r="G17673"/>
      <c r="H17673"/>
      <c r="I17673"/>
      <c r="J17673"/>
      <c r="K17673"/>
    </row>
    <row r="17674" spans="1:11" ht="15">
      <c r="A17674"/>
      <c r="B17674"/>
      <c r="C17674"/>
      <c r="D17674"/>
      <c r="E17674"/>
      <c r="F17674"/>
      <c r="G17674"/>
      <c r="H17674"/>
      <c r="I17674"/>
      <c r="J17674"/>
      <c r="K17674"/>
    </row>
    <row r="17675" spans="1:11" ht="15">
      <c r="A17675"/>
      <c r="B17675"/>
      <c r="C17675"/>
      <c r="D17675"/>
      <c r="E17675"/>
      <c r="F17675"/>
      <c r="G17675"/>
      <c r="H17675"/>
      <c r="I17675"/>
      <c r="J17675"/>
      <c r="K17675"/>
    </row>
    <row r="17676" spans="1:11" ht="15">
      <c r="A17676"/>
      <c r="B17676"/>
      <c r="C17676"/>
      <c r="D17676"/>
      <c r="E17676"/>
      <c r="F17676"/>
      <c r="G17676"/>
      <c r="H17676"/>
      <c r="I17676"/>
      <c r="J17676"/>
      <c r="K17676"/>
    </row>
    <row r="17677" spans="1:11" ht="15">
      <c r="A17677"/>
      <c r="B17677"/>
      <c r="C17677"/>
      <c r="D17677"/>
      <c r="E17677"/>
      <c r="F17677"/>
      <c r="G17677"/>
      <c r="H17677"/>
      <c r="I17677"/>
      <c r="J17677"/>
      <c r="K17677"/>
    </row>
    <row r="17678" spans="1:11" ht="15">
      <c r="A17678"/>
      <c r="B17678"/>
      <c r="C17678"/>
      <c r="D17678"/>
      <c r="E17678"/>
      <c r="F17678"/>
      <c r="G17678"/>
      <c r="H17678"/>
      <c r="I17678"/>
      <c r="J17678"/>
      <c r="K17678"/>
    </row>
    <row r="17679" spans="1:11" ht="15">
      <c r="A17679"/>
      <c r="B17679"/>
      <c r="C17679"/>
      <c r="D17679"/>
      <c r="E17679"/>
      <c r="F17679"/>
      <c r="G17679"/>
      <c r="H17679"/>
      <c r="I17679"/>
      <c r="J17679"/>
      <c r="K17679"/>
    </row>
    <row r="17680" spans="1:11" ht="15">
      <c r="A17680"/>
      <c r="B17680"/>
      <c r="C17680"/>
      <c r="D17680"/>
      <c r="E17680"/>
      <c r="F17680"/>
      <c r="G17680"/>
      <c r="H17680"/>
      <c r="I17680"/>
      <c r="J17680"/>
      <c r="K17680"/>
    </row>
    <row r="17681" spans="1:11" ht="15">
      <c r="A17681"/>
      <c r="B17681"/>
      <c r="C17681"/>
      <c r="D17681"/>
      <c r="E17681"/>
      <c r="F17681"/>
      <c r="G17681"/>
      <c r="H17681"/>
      <c r="I17681"/>
      <c r="J17681"/>
      <c r="K17681"/>
    </row>
    <row r="17682" spans="1:11" ht="15">
      <c r="A17682"/>
      <c r="B17682"/>
      <c r="C17682"/>
      <c r="D17682"/>
      <c r="E17682"/>
      <c r="F17682"/>
      <c r="G17682"/>
      <c r="H17682"/>
      <c r="I17682"/>
      <c r="J17682"/>
      <c r="K17682"/>
    </row>
    <row r="17683" spans="1:11" ht="15">
      <c r="A17683"/>
      <c r="B17683"/>
      <c r="C17683"/>
      <c r="D17683"/>
      <c r="E17683"/>
      <c r="F17683"/>
      <c r="G17683"/>
      <c r="H17683"/>
      <c r="I17683"/>
      <c r="J17683"/>
      <c r="K17683"/>
    </row>
    <row r="17684" spans="1:11" ht="15">
      <c r="A17684"/>
      <c r="B17684"/>
      <c r="C17684"/>
      <c r="D17684"/>
      <c r="E17684"/>
      <c r="F17684"/>
      <c r="G17684"/>
      <c r="H17684"/>
      <c r="I17684"/>
      <c r="J17684"/>
      <c r="K17684"/>
    </row>
    <row r="17685" spans="1:11" ht="15">
      <c r="A17685"/>
      <c r="B17685"/>
      <c r="C17685"/>
      <c r="D17685"/>
      <c r="E17685"/>
      <c r="F17685"/>
      <c r="G17685"/>
      <c r="H17685"/>
      <c r="I17685"/>
      <c r="J17685"/>
      <c r="K17685"/>
    </row>
    <row r="17686" spans="1:11" ht="15">
      <c r="A17686"/>
      <c r="B17686"/>
      <c r="C17686"/>
      <c r="D17686"/>
      <c r="E17686"/>
      <c r="F17686"/>
      <c r="G17686"/>
      <c r="H17686"/>
      <c r="I17686"/>
      <c r="J17686"/>
      <c r="K17686"/>
    </row>
    <row r="17687" spans="1:11" ht="15">
      <c r="A17687"/>
      <c r="B17687"/>
      <c r="C17687"/>
      <c r="D17687"/>
      <c r="E17687"/>
      <c r="F17687"/>
      <c r="G17687"/>
      <c r="H17687"/>
      <c r="I17687"/>
      <c r="J17687"/>
      <c r="K17687"/>
    </row>
    <row r="17688" spans="1:11" ht="15">
      <c r="A17688"/>
      <c r="B17688"/>
      <c r="C17688"/>
      <c r="D17688"/>
      <c r="E17688"/>
      <c r="F17688"/>
      <c r="G17688"/>
      <c r="H17688"/>
      <c r="I17688"/>
      <c r="J17688"/>
      <c r="K17688"/>
    </row>
    <row r="17689" spans="1:11" ht="15">
      <c r="A17689"/>
      <c r="B17689"/>
      <c r="C17689"/>
      <c r="D17689"/>
      <c r="E17689"/>
      <c r="F17689"/>
      <c r="G17689"/>
      <c r="H17689"/>
      <c r="I17689"/>
      <c r="J17689"/>
      <c r="K17689"/>
    </row>
    <row r="17690" spans="1:11" ht="15">
      <c r="A17690"/>
      <c r="B17690"/>
      <c r="C17690"/>
      <c r="D17690"/>
      <c r="E17690"/>
      <c r="F17690"/>
      <c r="G17690"/>
      <c r="H17690"/>
      <c r="I17690"/>
      <c r="J17690"/>
      <c r="K17690"/>
    </row>
    <row r="17691" spans="1:11" ht="15">
      <c r="A17691"/>
      <c r="B17691"/>
      <c r="C17691"/>
      <c r="D17691"/>
      <c r="E17691"/>
      <c r="F17691"/>
      <c r="G17691"/>
      <c r="H17691"/>
      <c r="I17691"/>
      <c r="J17691"/>
      <c r="K17691"/>
    </row>
    <row r="17692" spans="1:11" ht="15">
      <c r="A17692"/>
      <c r="B17692"/>
      <c r="C17692"/>
      <c r="D17692"/>
      <c r="E17692"/>
      <c r="F17692"/>
      <c r="G17692"/>
      <c r="H17692"/>
      <c r="I17692"/>
      <c r="J17692"/>
      <c r="K17692"/>
    </row>
    <row r="17693" spans="1:11" ht="15">
      <c r="A17693"/>
      <c r="B17693"/>
      <c r="C17693"/>
      <c r="D17693"/>
      <c r="E17693"/>
      <c r="F17693"/>
      <c r="G17693"/>
      <c r="H17693"/>
      <c r="I17693"/>
      <c r="J17693"/>
      <c r="K17693"/>
    </row>
    <row r="17694" spans="1:11" ht="15">
      <c r="A17694"/>
      <c r="B17694"/>
      <c r="C17694"/>
      <c r="D17694"/>
      <c r="E17694"/>
      <c r="F17694"/>
      <c r="G17694"/>
      <c r="H17694"/>
      <c r="I17694"/>
      <c r="J17694"/>
      <c r="K17694"/>
    </row>
    <row r="17695" spans="1:11" ht="15">
      <c r="A17695"/>
      <c r="B17695"/>
      <c r="C17695"/>
      <c r="D17695"/>
      <c r="E17695"/>
      <c r="F17695"/>
      <c r="G17695"/>
      <c r="H17695"/>
      <c r="I17695"/>
      <c r="J17695"/>
      <c r="K17695"/>
    </row>
    <row r="17696" spans="1:11" ht="15">
      <c r="A17696"/>
      <c r="B17696"/>
      <c r="C17696"/>
      <c r="D17696"/>
      <c r="E17696"/>
      <c r="F17696"/>
      <c r="G17696"/>
      <c r="H17696"/>
      <c r="I17696"/>
      <c r="J17696"/>
      <c r="K17696"/>
    </row>
    <row r="17697" spans="1:11" ht="15">
      <c r="A17697"/>
      <c r="B17697"/>
      <c r="C17697"/>
      <c r="D17697"/>
      <c r="E17697"/>
      <c r="F17697"/>
      <c r="G17697"/>
      <c r="H17697"/>
      <c r="I17697"/>
      <c r="J17697"/>
      <c r="K17697"/>
    </row>
    <row r="17698" spans="1:11" ht="15">
      <c r="A17698"/>
      <c r="B17698"/>
      <c r="C17698"/>
      <c r="D17698"/>
      <c r="E17698"/>
      <c r="F17698"/>
      <c r="G17698"/>
      <c r="H17698"/>
      <c r="I17698"/>
      <c r="J17698"/>
      <c r="K17698"/>
    </row>
    <row r="17699" spans="1:11" ht="15">
      <c r="A17699"/>
      <c r="B17699"/>
      <c r="C17699"/>
      <c r="D17699"/>
      <c r="E17699"/>
      <c r="F17699"/>
      <c r="G17699"/>
      <c r="H17699"/>
      <c r="I17699"/>
      <c r="J17699"/>
      <c r="K17699"/>
    </row>
    <row r="17700" spans="1:11" ht="15">
      <c r="A17700"/>
      <c r="B17700"/>
      <c r="C17700"/>
      <c r="D17700"/>
      <c r="E17700"/>
      <c r="F17700"/>
      <c r="G17700"/>
      <c r="H17700"/>
      <c r="I17700"/>
      <c r="J17700"/>
      <c r="K17700"/>
    </row>
    <row r="17701" spans="1:11" ht="15">
      <c r="A17701"/>
      <c r="B17701"/>
      <c r="C17701"/>
      <c r="D17701"/>
      <c r="E17701"/>
      <c r="F17701"/>
      <c r="G17701"/>
      <c r="H17701"/>
      <c r="I17701"/>
      <c r="J17701"/>
      <c r="K17701"/>
    </row>
    <row r="17702" spans="1:11" ht="15">
      <c r="A17702"/>
      <c r="B17702"/>
      <c r="C17702"/>
      <c r="D17702"/>
      <c r="E17702"/>
      <c r="F17702"/>
      <c r="G17702"/>
      <c r="H17702"/>
      <c r="I17702"/>
      <c r="J17702"/>
      <c r="K17702"/>
    </row>
    <row r="17703" spans="1:11" ht="15">
      <c r="A17703"/>
      <c r="B17703"/>
      <c r="C17703"/>
      <c r="D17703"/>
      <c r="E17703"/>
      <c r="F17703"/>
      <c r="G17703"/>
      <c r="H17703"/>
      <c r="I17703"/>
      <c r="J17703"/>
      <c r="K17703"/>
    </row>
    <row r="17704" spans="1:11" ht="15">
      <c r="A17704"/>
      <c r="B17704"/>
      <c r="C17704"/>
      <c r="D17704"/>
      <c r="E17704"/>
      <c r="F17704"/>
      <c r="G17704"/>
      <c r="H17704"/>
      <c r="I17704"/>
      <c r="J17704"/>
      <c r="K17704"/>
    </row>
    <row r="17705" spans="1:11" ht="15">
      <c r="A17705"/>
      <c r="B17705"/>
      <c r="C17705"/>
      <c r="D17705"/>
      <c r="E17705"/>
      <c r="F17705"/>
      <c r="G17705"/>
      <c r="H17705"/>
      <c r="I17705"/>
      <c r="J17705"/>
      <c r="K17705"/>
    </row>
    <row r="17706" spans="1:11" ht="15">
      <c r="A17706"/>
      <c r="B17706"/>
      <c r="C17706"/>
      <c r="D17706"/>
      <c r="E17706"/>
      <c r="F17706"/>
      <c r="G17706"/>
      <c r="H17706"/>
      <c r="I17706"/>
      <c r="J17706"/>
      <c r="K17706"/>
    </row>
    <row r="17707" spans="1:11" ht="15">
      <c r="A17707"/>
      <c r="B17707"/>
      <c r="C17707"/>
      <c r="D17707"/>
      <c r="E17707"/>
      <c r="F17707"/>
      <c r="G17707"/>
      <c r="H17707"/>
      <c r="I17707"/>
      <c r="J17707"/>
      <c r="K17707"/>
    </row>
    <row r="17708" spans="1:11" ht="15">
      <c r="A17708"/>
      <c r="B17708"/>
      <c r="C17708"/>
      <c r="D17708"/>
      <c r="E17708"/>
      <c r="F17708"/>
      <c r="G17708"/>
      <c r="H17708"/>
      <c r="I17708"/>
      <c r="J17708"/>
      <c r="K17708"/>
    </row>
    <row r="17709" spans="1:11" ht="15">
      <c r="A17709"/>
      <c r="B17709"/>
      <c r="C17709"/>
      <c r="D17709"/>
      <c r="E17709"/>
      <c r="F17709"/>
      <c r="G17709"/>
      <c r="H17709"/>
      <c r="I17709"/>
      <c r="J17709"/>
      <c r="K17709"/>
    </row>
    <row r="17710" spans="1:11" ht="15">
      <c r="A17710"/>
      <c r="B17710"/>
      <c r="C17710"/>
      <c r="D17710"/>
      <c r="E17710"/>
      <c r="F17710"/>
      <c r="G17710"/>
      <c r="H17710"/>
      <c r="I17710"/>
      <c r="J17710"/>
      <c r="K17710"/>
    </row>
    <row r="17711" spans="1:11" ht="15">
      <c r="A17711"/>
      <c r="B17711"/>
      <c r="C17711"/>
      <c r="D17711"/>
      <c r="E17711"/>
      <c r="F17711"/>
      <c r="G17711"/>
      <c r="H17711"/>
      <c r="I17711"/>
      <c r="J17711"/>
      <c r="K17711"/>
    </row>
    <row r="17712" spans="1:11" ht="15">
      <c r="A17712"/>
      <c r="B17712"/>
      <c r="C17712"/>
      <c r="D17712"/>
      <c r="E17712"/>
      <c r="F17712"/>
      <c r="G17712"/>
      <c r="H17712"/>
      <c r="I17712"/>
      <c r="J17712"/>
      <c r="K17712"/>
    </row>
    <row r="17713" spans="1:11" ht="15">
      <c r="A17713"/>
      <c r="B17713"/>
      <c r="C17713"/>
      <c r="D17713"/>
      <c r="E17713"/>
      <c r="F17713"/>
      <c r="G17713"/>
      <c r="H17713"/>
      <c r="I17713"/>
      <c r="J17713"/>
      <c r="K17713"/>
    </row>
    <row r="17714" spans="1:11" ht="15">
      <c r="A17714"/>
      <c r="B17714"/>
      <c r="C17714"/>
      <c r="D17714"/>
      <c r="E17714"/>
      <c r="F17714"/>
      <c r="G17714"/>
      <c r="H17714"/>
      <c r="I17714"/>
      <c r="J17714"/>
      <c r="K17714"/>
    </row>
    <row r="17715" spans="1:11" ht="15">
      <c r="A17715"/>
      <c r="B17715"/>
      <c r="C17715"/>
      <c r="D17715"/>
      <c r="E17715"/>
      <c r="F17715"/>
      <c r="G17715"/>
      <c r="H17715"/>
      <c r="I17715"/>
      <c r="J17715"/>
      <c r="K17715"/>
    </row>
    <row r="17716" spans="1:11" ht="15">
      <c r="A17716"/>
      <c r="B17716"/>
      <c r="C17716"/>
      <c r="D17716"/>
      <c r="E17716"/>
      <c r="F17716"/>
      <c r="G17716"/>
      <c r="H17716"/>
      <c r="I17716"/>
      <c r="J17716"/>
      <c r="K17716"/>
    </row>
    <row r="17717" spans="1:11" ht="15">
      <c r="A17717"/>
      <c r="B17717"/>
      <c r="C17717"/>
      <c r="D17717"/>
      <c r="E17717"/>
      <c r="F17717"/>
      <c r="G17717"/>
      <c r="H17717"/>
      <c r="I17717"/>
      <c r="J17717"/>
      <c r="K17717"/>
    </row>
    <row r="17718" spans="1:11" ht="15">
      <c r="A17718"/>
      <c r="B17718"/>
      <c r="C17718"/>
      <c r="D17718"/>
      <c r="E17718"/>
      <c r="F17718"/>
      <c r="G17718"/>
      <c r="H17718"/>
      <c r="I17718"/>
      <c r="J17718"/>
      <c r="K17718"/>
    </row>
    <row r="17719" spans="1:11" ht="15">
      <c r="A17719"/>
      <c r="B17719"/>
      <c r="C17719"/>
      <c r="D17719"/>
      <c r="E17719"/>
      <c r="F17719"/>
      <c r="G17719"/>
      <c r="H17719"/>
      <c r="I17719"/>
      <c r="J17719"/>
      <c r="K17719"/>
    </row>
    <row r="17720" spans="1:11" ht="15">
      <c r="A17720"/>
      <c r="B17720"/>
      <c r="C17720"/>
      <c r="D17720"/>
      <c r="E17720"/>
      <c r="F17720"/>
      <c r="G17720"/>
      <c r="H17720"/>
      <c r="I17720"/>
      <c r="J17720"/>
      <c r="K17720"/>
    </row>
    <row r="17721" spans="1:11" ht="15">
      <c r="A17721"/>
      <c r="B17721"/>
      <c r="C17721"/>
      <c r="D17721"/>
      <c r="E17721"/>
      <c r="F17721"/>
      <c r="G17721"/>
      <c r="H17721"/>
      <c r="I17721"/>
      <c r="J17721"/>
      <c r="K17721"/>
    </row>
    <row r="17722" spans="1:11" ht="15">
      <c r="A17722"/>
      <c r="B17722"/>
      <c r="C17722"/>
      <c r="D17722"/>
      <c r="E17722"/>
      <c r="F17722"/>
      <c r="G17722"/>
      <c r="H17722"/>
      <c r="I17722"/>
      <c r="J17722"/>
      <c r="K17722"/>
    </row>
    <row r="17723" spans="1:11" ht="15">
      <c r="A17723"/>
      <c r="B17723"/>
      <c r="C17723"/>
      <c r="D17723"/>
      <c r="E17723"/>
      <c r="F17723"/>
      <c r="G17723"/>
      <c r="H17723"/>
      <c r="I17723"/>
      <c r="J17723"/>
      <c r="K17723"/>
    </row>
    <row r="17724" spans="1:11" ht="15">
      <c r="A17724"/>
      <c r="B17724"/>
      <c r="C17724"/>
      <c r="D17724"/>
      <c r="E17724"/>
      <c r="F17724"/>
      <c r="G17724"/>
      <c r="H17724"/>
      <c r="I17724"/>
      <c r="J17724"/>
      <c r="K17724"/>
    </row>
    <row r="17725" spans="1:11" ht="15">
      <c r="A17725"/>
      <c r="B17725"/>
      <c r="C17725"/>
      <c r="D17725"/>
      <c r="E17725"/>
      <c r="F17725"/>
      <c r="G17725"/>
      <c r="H17725"/>
      <c r="I17725"/>
      <c r="J17725"/>
      <c r="K17725"/>
    </row>
    <row r="17726" spans="1:11" ht="15">
      <c r="A17726"/>
      <c r="B17726"/>
      <c r="C17726"/>
      <c r="D17726"/>
      <c r="E17726"/>
      <c r="F17726"/>
      <c r="G17726"/>
      <c r="H17726"/>
      <c r="I17726"/>
      <c r="J17726"/>
      <c r="K17726"/>
    </row>
    <row r="17727" spans="1:11" ht="15">
      <c r="A17727"/>
      <c r="B17727"/>
      <c r="C17727"/>
      <c r="D17727"/>
      <c r="E17727"/>
      <c r="F17727"/>
      <c r="G17727"/>
      <c r="H17727"/>
      <c r="I17727"/>
      <c r="J17727"/>
      <c r="K17727"/>
    </row>
    <row r="17728" spans="1:11" ht="15">
      <c r="A17728"/>
      <c r="B17728"/>
      <c r="C17728"/>
      <c r="D17728"/>
      <c r="E17728"/>
      <c r="F17728"/>
      <c r="G17728"/>
      <c r="H17728"/>
      <c r="I17728"/>
      <c r="J17728"/>
      <c r="K17728"/>
    </row>
    <row r="17729" spans="1:11" ht="15">
      <c r="A17729"/>
      <c r="B17729"/>
      <c r="C17729"/>
      <c r="D17729"/>
      <c r="E17729"/>
      <c r="F17729"/>
      <c r="G17729"/>
      <c r="H17729"/>
      <c r="I17729"/>
      <c r="J17729"/>
      <c r="K17729"/>
    </row>
    <row r="17730" spans="1:11" ht="15">
      <c r="A17730"/>
      <c r="B17730"/>
      <c r="C17730"/>
      <c r="D17730"/>
      <c r="E17730"/>
      <c r="F17730"/>
      <c r="G17730"/>
      <c r="H17730"/>
      <c r="I17730"/>
      <c r="J17730"/>
      <c r="K17730"/>
    </row>
    <row r="17731" spans="1:11" ht="15">
      <c r="A17731"/>
      <c r="B17731"/>
      <c r="C17731"/>
      <c r="D17731"/>
      <c r="E17731"/>
      <c r="F17731"/>
      <c r="G17731"/>
      <c r="H17731"/>
      <c r="I17731"/>
      <c r="J17731"/>
      <c r="K17731"/>
    </row>
    <row r="17732" spans="1:11" ht="15">
      <c r="A17732"/>
      <c r="B17732"/>
      <c r="C17732"/>
      <c r="D17732"/>
      <c r="E17732"/>
      <c r="F17732"/>
      <c r="G17732"/>
      <c r="H17732"/>
      <c r="I17732"/>
      <c r="J17732"/>
      <c r="K17732"/>
    </row>
    <row r="17733" spans="1:11" ht="15">
      <c r="A17733"/>
      <c r="B17733"/>
      <c r="C17733"/>
      <c r="D17733"/>
      <c r="E17733"/>
      <c r="F17733"/>
      <c r="G17733"/>
      <c r="H17733"/>
      <c r="I17733"/>
      <c r="J17733"/>
      <c r="K17733"/>
    </row>
    <row r="17734" spans="1:11" ht="15">
      <c r="A17734"/>
      <c r="B17734"/>
      <c r="C17734"/>
      <c r="D17734"/>
      <c r="E17734"/>
      <c r="F17734"/>
      <c r="G17734"/>
      <c r="H17734"/>
      <c r="I17734"/>
      <c r="J17734"/>
      <c r="K17734"/>
    </row>
    <row r="17735" spans="1:11" ht="15">
      <c r="A17735"/>
      <c r="B17735"/>
      <c r="C17735"/>
      <c r="D17735"/>
      <c r="E17735"/>
      <c r="F17735"/>
      <c r="G17735"/>
      <c r="H17735"/>
      <c r="I17735"/>
      <c r="J17735"/>
      <c r="K17735"/>
    </row>
    <row r="17736" spans="1:11" ht="15">
      <c r="A17736"/>
      <c r="B17736"/>
      <c r="C17736"/>
      <c r="D17736"/>
      <c r="E17736"/>
      <c r="F17736"/>
      <c r="G17736"/>
      <c r="H17736"/>
      <c r="I17736"/>
      <c r="J17736"/>
      <c r="K17736"/>
    </row>
    <row r="17737" spans="1:11" ht="15">
      <c r="A17737"/>
      <c r="B17737"/>
      <c r="C17737"/>
      <c r="D17737"/>
      <c r="E17737"/>
      <c r="F17737"/>
      <c r="G17737"/>
      <c r="H17737"/>
      <c r="I17737"/>
      <c r="J17737"/>
      <c r="K17737"/>
    </row>
    <row r="17738" spans="1:11" ht="15">
      <c r="A17738"/>
      <c r="B17738"/>
      <c r="C17738"/>
      <c r="D17738"/>
      <c r="E17738"/>
      <c r="F17738"/>
      <c r="G17738"/>
      <c r="H17738"/>
      <c r="I17738"/>
      <c r="J17738"/>
      <c r="K17738"/>
    </row>
    <row r="17739" spans="1:11" ht="15">
      <c r="A17739"/>
      <c r="B17739"/>
      <c r="C17739"/>
      <c r="D17739"/>
      <c r="E17739"/>
      <c r="F17739"/>
      <c r="G17739"/>
      <c r="H17739"/>
      <c r="I17739"/>
      <c r="J17739"/>
      <c r="K17739"/>
    </row>
    <row r="17740" spans="1:11" ht="15">
      <c r="A17740"/>
      <c r="B17740"/>
      <c r="C17740"/>
      <c r="D17740"/>
      <c r="E17740"/>
      <c r="F17740"/>
      <c r="G17740"/>
      <c r="H17740"/>
      <c r="I17740"/>
      <c r="J17740"/>
      <c r="K17740"/>
    </row>
    <row r="17741" spans="1:11" ht="15">
      <c r="A17741"/>
      <c r="B17741"/>
      <c r="C17741"/>
      <c r="D17741"/>
      <c r="E17741"/>
      <c r="F17741"/>
      <c r="G17741"/>
      <c r="H17741"/>
      <c r="I17741"/>
      <c r="J17741"/>
      <c r="K17741"/>
    </row>
    <row r="17742" spans="1:11" ht="15">
      <c r="A17742"/>
      <c r="B17742"/>
      <c r="C17742"/>
      <c r="D17742"/>
      <c r="E17742"/>
      <c r="F17742"/>
      <c r="G17742"/>
      <c r="H17742"/>
      <c r="I17742"/>
      <c r="J17742"/>
      <c r="K17742"/>
    </row>
    <row r="17743" spans="1:11" ht="15">
      <c r="A17743"/>
      <c r="B17743"/>
      <c r="C17743"/>
      <c r="D17743"/>
      <c r="E17743"/>
      <c r="F17743"/>
      <c r="G17743"/>
      <c r="H17743"/>
      <c r="I17743"/>
      <c r="J17743"/>
      <c r="K17743"/>
    </row>
    <row r="17744" spans="1:11" ht="15">
      <c r="A17744"/>
      <c r="B17744"/>
      <c r="C17744"/>
      <c r="D17744"/>
      <c r="E17744"/>
      <c r="F17744"/>
      <c r="G17744"/>
      <c r="H17744"/>
      <c r="I17744"/>
      <c r="J17744"/>
      <c r="K17744"/>
    </row>
    <row r="17745" spans="1:11" ht="15">
      <c r="A17745"/>
      <c r="B17745"/>
      <c r="C17745"/>
      <c r="D17745"/>
      <c r="E17745"/>
      <c r="F17745"/>
      <c r="G17745"/>
      <c r="H17745"/>
      <c r="I17745"/>
      <c r="J17745"/>
      <c r="K17745"/>
    </row>
    <row r="17746" spans="1:11" ht="15">
      <c r="A17746"/>
      <c r="B17746"/>
      <c r="C17746"/>
      <c r="D17746"/>
      <c r="E17746"/>
      <c r="F17746"/>
      <c r="G17746"/>
      <c r="H17746"/>
      <c r="I17746"/>
      <c r="J17746"/>
      <c r="K17746"/>
    </row>
    <row r="17747" spans="1:11" ht="15">
      <c r="A17747"/>
      <c r="B17747"/>
      <c r="C17747"/>
      <c r="D17747"/>
      <c r="E17747"/>
      <c r="F17747"/>
      <c r="G17747"/>
      <c r="H17747"/>
      <c r="I17747"/>
      <c r="J17747"/>
      <c r="K17747"/>
    </row>
    <row r="17748" spans="1:11" ht="15">
      <c r="A17748"/>
      <c r="B17748"/>
      <c r="C17748"/>
      <c r="D17748"/>
      <c r="E17748"/>
      <c r="F17748"/>
      <c r="G17748"/>
      <c r="H17748"/>
      <c r="I17748"/>
      <c r="J17748"/>
      <c r="K17748"/>
    </row>
    <row r="17749" spans="1:11" ht="15">
      <c r="A17749"/>
      <c r="B17749"/>
      <c r="C17749"/>
      <c r="D17749"/>
      <c r="E17749"/>
      <c r="F17749"/>
      <c r="G17749"/>
      <c r="H17749"/>
      <c r="I17749"/>
      <c r="J17749"/>
      <c r="K17749"/>
    </row>
    <row r="17750" spans="1:11" ht="15">
      <c r="A17750"/>
      <c r="B17750"/>
      <c r="C17750"/>
      <c r="D17750"/>
      <c r="E17750"/>
      <c r="F17750"/>
      <c r="G17750"/>
      <c r="H17750"/>
      <c r="I17750"/>
      <c r="J17750"/>
      <c r="K17750"/>
    </row>
    <row r="17751" spans="1:11" ht="15">
      <c r="A17751"/>
      <c r="B17751"/>
      <c r="C17751"/>
      <c r="D17751"/>
      <c r="E17751"/>
      <c r="F17751"/>
      <c r="G17751"/>
      <c r="H17751"/>
      <c r="I17751"/>
      <c r="J17751"/>
      <c r="K17751"/>
    </row>
    <row r="17752" spans="1:11" ht="15">
      <c r="A17752"/>
      <c r="B17752"/>
      <c r="C17752"/>
      <c r="D17752"/>
      <c r="E17752"/>
      <c r="F17752"/>
      <c r="G17752"/>
      <c r="H17752"/>
      <c r="I17752"/>
      <c r="J17752"/>
      <c r="K17752"/>
    </row>
    <row r="17753" spans="1:11" ht="15">
      <c r="A17753"/>
      <c r="B17753"/>
      <c r="C17753"/>
      <c r="D17753"/>
      <c r="E17753"/>
      <c r="F17753"/>
      <c r="G17753"/>
      <c r="H17753"/>
      <c r="I17753"/>
      <c r="J17753"/>
      <c r="K17753"/>
    </row>
    <row r="17754" spans="1:11" ht="15">
      <c r="A17754"/>
      <c r="B17754"/>
      <c r="C17754"/>
      <c r="D17754"/>
      <c r="E17754"/>
      <c r="F17754"/>
      <c r="G17754"/>
      <c r="H17754"/>
      <c r="I17754"/>
      <c r="J17754"/>
      <c r="K17754"/>
    </row>
    <row r="17755" spans="1:11" ht="15">
      <c r="A17755"/>
      <c r="B17755"/>
      <c r="C17755"/>
      <c r="D17755"/>
      <c r="E17755"/>
      <c r="F17755"/>
      <c r="G17755"/>
      <c r="H17755"/>
      <c r="I17755"/>
      <c r="J17755"/>
      <c r="K17755"/>
    </row>
    <row r="17756" spans="1:11" ht="15">
      <c r="A17756"/>
      <c r="B17756"/>
      <c r="C17756"/>
      <c r="D17756"/>
      <c r="E17756"/>
      <c r="F17756"/>
      <c r="G17756"/>
      <c r="H17756"/>
      <c r="I17756"/>
      <c r="J17756"/>
      <c r="K17756"/>
    </row>
    <row r="17757" spans="1:11" ht="15">
      <c r="A17757"/>
      <c r="B17757"/>
      <c r="C17757"/>
      <c r="D17757"/>
      <c r="E17757"/>
      <c r="F17757"/>
      <c r="G17757"/>
      <c r="H17757"/>
      <c r="I17757"/>
      <c r="J17757"/>
      <c r="K17757"/>
    </row>
    <row r="17758" spans="1:11" ht="15">
      <c r="A17758"/>
      <c r="B17758"/>
      <c r="C17758"/>
      <c r="D17758"/>
      <c r="E17758"/>
      <c r="F17758"/>
      <c r="G17758"/>
      <c r="H17758"/>
      <c r="I17758"/>
      <c r="J17758"/>
      <c r="K17758"/>
    </row>
    <row r="17759" spans="1:11" ht="15">
      <c r="A17759"/>
      <c r="B17759"/>
      <c r="C17759"/>
      <c r="D17759"/>
      <c r="E17759"/>
      <c r="F17759"/>
      <c r="G17759"/>
      <c r="H17759"/>
      <c r="I17759"/>
      <c r="J17759"/>
      <c r="K17759"/>
    </row>
    <row r="17760" spans="1:11" ht="15">
      <c r="A17760"/>
      <c r="B17760"/>
      <c r="C17760"/>
      <c r="D17760"/>
      <c r="E17760"/>
      <c r="F17760"/>
      <c r="G17760"/>
      <c r="H17760"/>
      <c r="I17760"/>
      <c r="J17760"/>
      <c r="K17760"/>
    </row>
    <row r="17761" spans="1:11" ht="15">
      <c r="A17761"/>
      <c r="B17761"/>
      <c r="C17761"/>
      <c r="D17761"/>
      <c r="E17761"/>
      <c r="F17761"/>
      <c r="G17761"/>
      <c r="H17761"/>
      <c r="I17761"/>
      <c r="J17761"/>
      <c r="K17761"/>
    </row>
    <row r="17762" spans="1:11" ht="15">
      <c r="A17762"/>
      <c r="B17762"/>
      <c r="C17762"/>
      <c r="D17762"/>
      <c r="E17762"/>
      <c r="F17762"/>
      <c r="G17762"/>
      <c r="H17762"/>
      <c r="I17762"/>
      <c r="J17762"/>
      <c r="K17762"/>
    </row>
    <row r="17763" spans="1:11" ht="15">
      <c r="A17763"/>
      <c r="B17763"/>
      <c r="C17763"/>
      <c r="D17763"/>
      <c r="E17763"/>
      <c r="F17763"/>
      <c r="G17763"/>
      <c r="H17763"/>
      <c r="I17763"/>
      <c r="J17763"/>
      <c r="K17763"/>
    </row>
    <row r="17764" spans="1:11" ht="15">
      <c r="A17764"/>
      <c r="B17764"/>
      <c r="C17764"/>
      <c r="D17764"/>
      <c r="E17764"/>
      <c r="F17764"/>
      <c r="G17764"/>
      <c r="H17764"/>
      <c r="I17764"/>
      <c r="J17764"/>
      <c r="K17764"/>
    </row>
    <row r="17765" spans="1:11" ht="15">
      <c r="A17765"/>
      <c r="B17765"/>
      <c r="C17765"/>
      <c r="D17765"/>
      <c r="E17765"/>
      <c r="F17765"/>
      <c r="G17765"/>
      <c r="H17765"/>
      <c r="I17765"/>
      <c r="J17765"/>
      <c r="K17765"/>
    </row>
    <row r="17766" spans="1:11" ht="15">
      <c r="A17766"/>
      <c r="B17766"/>
      <c r="C17766"/>
      <c r="D17766"/>
      <c r="E17766"/>
      <c r="F17766"/>
      <c r="G17766"/>
      <c r="H17766"/>
      <c r="I17766"/>
      <c r="J17766"/>
      <c r="K17766"/>
    </row>
    <row r="17767" spans="1:11" ht="15">
      <c r="A17767"/>
      <c r="B17767"/>
      <c r="C17767"/>
      <c r="D17767"/>
      <c r="E17767"/>
      <c r="F17767"/>
      <c r="G17767"/>
      <c r="H17767"/>
      <c r="I17767"/>
      <c r="J17767"/>
      <c r="K17767"/>
    </row>
    <row r="17768" spans="1:11" ht="15">
      <c r="A17768"/>
      <c r="B17768"/>
      <c r="C17768"/>
      <c r="D17768"/>
      <c r="E17768"/>
      <c r="F17768"/>
      <c r="G17768"/>
      <c r="H17768"/>
      <c r="I17768"/>
      <c r="J17768"/>
      <c r="K17768"/>
    </row>
    <row r="17769" spans="1:11" ht="15">
      <c r="A17769"/>
      <c r="B17769"/>
      <c r="C17769"/>
      <c r="D17769"/>
      <c r="E17769"/>
      <c r="F17769"/>
      <c r="G17769"/>
      <c r="H17769"/>
      <c r="I17769"/>
      <c r="J17769"/>
      <c r="K17769"/>
    </row>
    <row r="17770" spans="1:11" ht="15">
      <c r="A17770"/>
      <c r="B17770"/>
      <c r="C17770"/>
      <c r="D17770"/>
      <c r="E17770"/>
      <c r="F17770"/>
      <c r="G17770"/>
      <c r="H17770"/>
      <c r="I17770"/>
      <c r="J17770"/>
      <c r="K17770"/>
    </row>
    <row r="17771" spans="1:11" ht="15">
      <c r="A17771"/>
      <c r="B17771"/>
      <c r="C17771"/>
      <c r="D17771"/>
      <c r="E17771"/>
      <c r="F17771"/>
      <c r="G17771"/>
      <c r="H17771"/>
      <c r="I17771"/>
      <c r="J17771"/>
      <c r="K17771"/>
    </row>
    <row r="17772" spans="1:11" ht="15">
      <c r="A17772"/>
      <c r="B17772"/>
      <c r="C17772"/>
      <c r="D17772"/>
      <c r="E17772"/>
      <c r="F17772"/>
      <c r="G17772"/>
      <c r="H17772"/>
      <c r="I17772"/>
      <c r="J17772"/>
      <c r="K17772"/>
    </row>
    <row r="17773" spans="1:11" ht="15">
      <c r="A17773"/>
      <c r="B17773"/>
      <c r="C17773"/>
      <c r="D17773"/>
      <c r="E17773"/>
      <c r="F17773"/>
      <c r="G17773"/>
      <c r="H17773"/>
      <c r="I17773"/>
      <c r="J17773"/>
      <c r="K17773"/>
    </row>
    <row r="17774" spans="1:11" ht="15">
      <c r="A17774"/>
      <c r="B17774"/>
      <c r="C17774"/>
      <c r="D17774"/>
      <c r="E17774"/>
      <c r="F17774"/>
      <c r="G17774"/>
      <c r="H17774"/>
      <c r="I17774"/>
      <c r="J17774"/>
      <c r="K17774"/>
    </row>
    <row r="17775" spans="1:11" ht="15">
      <c r="A17775"/>
      <c r="B17775"/>
      <c r="C17775"/>
      <c r="D17775"/>
      <c r="E17775"/>
      <c r="F17775"/>
      <c r="G17775"/>
      <c r="H17775"/>
      <c r="I17775"/>
      <c r="J17775"/>
      <c r="K17775"/>
    </row>
    <row r="17776" spans="1:11" ht="15">
      <c r="A17776"/>
      <c r="B17776"/>
      <c r="C17776"/>
      <c r="D17776"/>
      <c r="E17776"/>
      <c r="F17776"/>
      <c r="G17776"/>
      <c r="H17776"/>
      <c r="I17776"/>
      <c r="J17776"/>
      <c r="K17776"/>
    </row>
    <row r="17777" spans="1:11" ht="15">
      <c r="A17777"/>
      <c r="B17777"/>
      <c r="C17777"/>
      <c r="D17777"/>
      <c r="E17777"/>
      <c r="F17777"/>
      <c r="G17777"/>
      <c r="H17777"/>
      <c r="I17777"/>
      <c r="J17777"/>
      <c r="K17777"/>
    </row>
    <row r="17778" spans="1:11" ht="15">
      <c r="A17778"/>
      <c r="B17778"/>
      <c r="C17778"/>
      <c r="D17778"/>
      <c r="E17778"/>
      <c r="F17778"/>
      <c r="G17778"/>
      <c r="H17778"/>
      <c r="I17778"/>
      <c r="J17778"/>
      <c r="K17778"/>
    </row>
    <row r="17779" spans="1:11" ht="15">
      <c r="A17779"/>
      <c r="B17779"/>
      <c r="C17779"/>
      <c r="D17779"/>
      <c r="E17779"/>
      <c r="F17779"/>
      <c r="G17779"/>
      <c r="H17779"/>
      <c r="I17779"/>
      <c r="J17779"/>
      <c r="K17779"/>
    </row>
    <row r="17780" spans="1:11" ht="15">
      <c r="A17780"/>
      <c r="B17780"/>
      <c r="C17780"/>
      <c r="D17780"/>
      <c r="E17780"/>
      <c r="F17780"/>
      <c r="G17780"/>
      <c r="H17780"/>
      <c r="I17780"/>
      <c r="J17780"/>
      <c r="K17780"/>
    </row>
    <row r="17781" spans="1:11" ht="15">
      <c r="A17781"/>
      <c r="B17781"/>
      <c r="C17781"/>
      <c r="D17781"/>
      <c r="E17781"/>
      <c r="F17781"/>
      <c r="G17781"/>
      <c r="H17781"/>
      <c r="I17781"/>
      <c r="J17781"/>
      <c r="K17781"/>
    </row>
    <row r="17782" spans="1:11" ht="15">
      <c r="A17782"/>
      <c r="B17782"/>
      <c r="C17782"/>
      <c r="D17782"/>
      <c r="E17782"/>
      <c r="F17782"/>
      <c r="G17782"/>
      <c r="H17782"/>
      <c r="I17782"/>
      <c r="J17782"/>
      <c r="K17782"/>
    </row>
    <row r="17783" spans="1:11" ht="15">
      <c r="A17783"/>
      <c r="B17783"/>
      <c r="C17783"/>
      <c r="D17783"/>
      <c r="E17783"/>
      <c r="F17783"/>
      <c r="G17783"/>
      <c r="H17783"/>
      <c r="I17783"/>
      <c r="J17783"/>
      <c r="K17783"/>
    </row>
    <row r="17784" spans="1:11" ht="15">
      <c r="A17784"/>
      <c r="B17784"/>
      <c r="C17784"/>
      <c r="D17784"/>
      <c r="E17784"/>
      <c r="F17784"/>
      <c r="G17784"/>
      <c r="H17784"/>
      <c r="I17784"/>
      <c r="J17784"/>
      <c r="K17784"/>
    </row>
    <row r="17785" spans="1:11" ht="15">
      <c r="A17785"/>
      <c r="B17785"/>
      <c r="C17785"/>
      <c r="D17785"/>
      <c r="E17785"/>
      <c r="F17785"/>
      <c r="G17785"/>
      <c r="H17785"/>
      <c r="I17785"/>
      <c r="J17785"/>
      <c r="K17785"/>
    </row>
    <row r="17786" spans="1:11" ht="15">
      <c r="A17786"/>
      <c r="B17786"/>
      <c r="C17786"/>
      <c r="D17786"/>
      <c r="E17786"/>
      <c r="F17786"/>
      <c r="G17786"/>
      <c r="H17786"/>
      <c r="I17786"/>
      <c r="J17786"/>
      <c r="K17786"/>
    </row>
    <row r="17787" spans="1:11" ht="15">
      <c r="A17787"/>
      <c r="B17787"/>
      <c r="C17787"/>
      <c r="D17787"/>
      <c r="E17787"/>
      <c r="F17787"/>
      <c r="G17787"/>
      <c r="H17787"/>
      <c r="I17787"/>
      <c r="J17787"/>
      <c r="K17787"/>
    </row>
    <row r="17788" spans="1:11" ht="15">
      <c r="A17788"/>
      <c r="B17788"/>
      <c r="C17788"/>
      <c r="D17788"/>
      <c r="E17788"/>
      <c r="F17788"/>
      <c r="G17788"/>
      <c r="H17788"/>
      <c r="I17788"/>
      <c r="J17788"/>
      <c r="K17788"/>
    </row>
    <row r="17789" spans="1:11" ht="15">
      <c r="A17789"/>
      <c r="B17789"/>
      <c r="C17789"/>
      <c r="D17789"/>
      <c r="E17789"/>
      <c r="F17789"/>
      <c r="G17789"/>
      <c r="H17789"/>
      <c r="I17789"/>
      <c r="J17789"/>
      <c r="K17789"/>
    </row>
    <row r="17790" spans="1:11" ht="15">
      <c r="A17790"/>
      <c r="B17790"/>
      <c r="C17790"/>
      <c r="D17790"/>
      <c r="E17790"/>
      <c r="F17790"/>
      <c r="G17790"/>
      <c r="H17790"/>
      <c r="I17790"/>
      <c r="J17790"/>
      <c r="K17790"/>
    </row>
    <row r="17791" spans="1:11" ht="15">
      <c r="A17791"/>
      <c r="B17791"/>
      <c r="C17791"/>
      <c r="D17791"/>
      <c r="E17791"/>
      <c r="F17791"/>
      <c r="G17791"/>
      <c r="H17791"/>
      <c r="I17791"/>
      <c r="J17791"/>
      <c r="K17791"/>
    </row>
    <row r="17792" spans="1:11" ht="15">
      <c r="A17792"/>
      <c r="B17792"/>
      <c r="C17792"/>
      <c r="D17792"/>
      <c r="E17792"/>
      <c r="F17792"/>
      <c r="G17792"/>
      <c r="H17792"/>
      <c r="I17792"/>
      <c r="J17792"/>
      <c r="K17792"/>
    </row>
    <row r="17793" spans="1:11" ht="15">
      <c r="A17793"/>
      <c r="B17793"/>
      <c r="C17793"/>
      <c r="D17793"/>
      <c r="E17793"/>
      <c r="F17793"/>
      <c r="G17793"/>
      <c r="H17793"/>
      <c r="I17793"/>
      <c r="J17793"/>
      <c r="K17793"/>
    </row>
    <row r="17794" spans="1:11" ht="15">
      <c r="A17794"/>
      <c r="B17794"/>
      <c r="C17794"/>
      <c r="D17794"/>
      <c r="E17794"/>
      <c r="F17794"/>
      <c r="G17794"/>
      <c r="H17794"/>
      <c r="I17794"/>
      <c r="J17794"/>
      <c r="K17794"/>
    </row>
    <row r="17795" spans="1:11" ht="15">
      <c r="A17795"/>
      <c r="B17795"/>
      <c r="C17795"/>
      <c r="D17795"/>
      <c r="E17795"/>
      <c r="F17795"/>
      <c r="G17795"/>
      <c r="H17795"/>
      <c r="I17795"/>
      <c r="J17795"/>
      <c r="K17795"/>
    </row>
    <row r="17796" spans="1:11" ht="15">
      <c r="A17796"/>
      <c r="B17796"/>
      <c r="C17796"/>
      <c r="D17796"/>
      <c r="E17796"/>
      <c r="F17796"/>
      <c r="G17796"/>
      <c r="H17796"/>
      <c r="I17796"/>
      <c r="J17796"/>
      <c r="K17796"/>
    </row>
    <row r="17797" spans="1:11" ht="15">
      <c r="A17797"/>
      <c r="B17797"/>
      <c r="C17797"/>
      <c r="D17797"/>
      <c r="E17797"/>
      <c r="F17797"/>
      <c r="G17797"/>
      <c r="H17797"/>
      <c r="I17797"/>
      <c r="J17797"/>
      <c r="K17797"/>
    </row>
    <row r="17798" spans="1:11" ht="15">
      <c r="A17798"/>
      <c r="B17798"/>
      <c r="C17798"/>
      <c r="D17798"/>
      <c r="E17798"/>
      <c r="F17798"/>
      <c r="G17798"/>
      <c r="H17798"/>
      <c r="I17798"/>
      <c r="J17798"/>
      <c r="K17798"/>
    </row>
    <row r="17799" spans="1:11" ht="15">
      <c r="A17799"/>
      <c r="B17799"/>
      <c r="C17799"/>
      <c r="D17799"/>
      <c r="E17799"/>
      <c r="F17799"/>
      <c r="G17799"/>
      <c r="H17799"/>
      <c r="I17799"/>
      <c r="J17799"/>
      <c r="K17799"/>
    </row>
    <row r="17800" spans="1:11" ht="15">
      <c r="A17800"/>
      <c r="B17800"/>
      <c r="C17800"/>
      <c r="D17800"/>
      <c r="E17800"/>
      <c r="F17800"/>
      <c r="G17800"/>
      <c r="H17800"/>
      <c r="I17800"/>
      <c r="J17800"/>
      <c r="K17800"/>
    </row>
    <row r="17801" spans="1:11" ht="15">
      <c r="A17801"/>
      <c r="B17801"/>
      <c r="C17801"/>
      <c r="D17801"/>
      <c r="E17801"/>
      <c r="F17801"/>
      <c r="G17801"/>
      <c r="H17801"/>
      <c r="I17801"/>
      <c r="J17801"/>
      <c r="K17801"/>
    </row>
    <row r="17802" spans="1:11" ht="15">
      <c r="A17802"/>
      <c r="B17802"/>
      <c r="C17802"/>
      <c r="D17802"/>
      <c r="E17802"/>
      <c r="F17802"/>
      <c r="G17802"/>
      <c r="H17802"/>
      <c r="I17802"/>
      <c r="J17802"/>
      <c r="K17802"/>
    </row>
    <row r="17803" spans="1:11" ht="15">
      <c r="A17803"/>
      <c r="B17803"/>
      <c r="C17803"/>
      <c r="D17803"/>
      <c r="E17803"/>
      <c r="F17803"/>
      <c r="G17803"/>
      <c r="H17803"/>
      <c r="I17803"/>
      <c r="J17803"/>
      <c r="K17803"/>
    </row>
    <row r="17804" spans="1:11" ht="15">
      <c r="A17804"/>
      <c r="B17804"/>
      <c r="C17804"/>
      <c r="D17804"/>
      <c r="E17804"/>
      <c r="F17804"/>
      <c r="G17804"/>
      <c r="H17804"/>
      <c r="I17804"/>
      <c r="J17804"/>
      <c r="K17804"/>
    </row>
    <row r="17805" spans="1:11" ht="15">
      <c r="A17805"/>
      <c r="B17805"/>
      <c r="C17805"/>
      <c r="D17805"/>
      <c r="E17805"/>
      <c r="F17805"/>
      <c r="G17805"/>
      <c r="H17805"/>
      <c r="I17805"/>
      <c r="J17805"/>
      <c r="K17805"/>
    </row>
    <row r="17806" spans="1:11" ht="15">
      <c r="A17806"/>
      <c r="B17806"/>
      <c r="C17806"/>
      <c r="D17806"/>
      <c r="E17806"/>
      <c r="F17806"/>
      <c r="G17806"/>
      <c r="H17806"/>
      <c r="I17806"/>
      <c r="J17806"/>
      <c r="K17806"/>
    </row>
    <row r="17807" spans="1:11" ht="15">
      <c r="A17807"/>
      <c r="B17807"/>
      <c r="C17807"/>
      <c r="D17807"/>
      <c r="E17807"/>
      <c r="F17807"/>
      <c r="G17807"/>
      <c r="H17807"/>
      <c r="I17807"/>
      <c r="J17807"/>
      <c r="K17807"/>
    </row>
    <row r="17808" spans="1:11" ht="15">
      <c r="A17808"/>
      <c r="B17808"/>
      <c r="C17808"/>
      <c r="D17808"/>
      <c r="E17808"/>
      <c r="F17808"/>
      <c r="G17808"/>
      <c r="H17808"/>
      <c r="I17808"/>
      <c r="J17808"/>
      <c r="K17808"/>
    </row>
    <row r="17809" spans="1:11" ht="15">
      <c r="A17809"/>
      <c r="B17809"/>
      <c r="C17809"/>
      <c r="D17809"/>
      <c r="E17809"/>
      <c r="F17809"/>
      <c r="G17809"/>
      <c r="H17809"/>
      <c r="I17809"/>
      <c r="J17809"/>
      <c r="K17809"/>
    </row>
    <row r="17810" spans="1:11" ht="15">
      <c r="A17810"/>
      <c r="B17810"/>
      <c r="C17810"/>
      <c r="D17810"/>
      <c r="E17810"/>
      <c r="F17810"/>
      <c r="G17810"/>
      <c r="H17810"/>
      <c r="I17810"/>
      <c r="J17810"/>
      <c r="K17810"/>
    </row>
    <row r="17811" spans="1:11" ht="15">
      <c r="A17811"/>
      <c r="B17811"/>
      <c r="C17811"/>
      <c r="D17811"/>
      <c r="E17811"/>
      <c r="F17811"/>
      <c r="G17811"/>
      <c r="H17811"/>
      <c r="I17811"/>
      <c r="J17811"/>
      <c r="K17811"/>
    </row>
    <row r="17812" spans="1:11" ht="15">
      <c r="A17812"/>
      <c r="B17812"/>
      <c r="C17812"/>
      <c r="D17812"/>
      <c r="E17812"/>
      <c r="F17812"/>
      <c r="G17812"/>
      <c r="H17812"/>
      <c r="I17812"/>
      <c r="J17812"/>
      <c r="K17812"/>
    </row>
    <row r="17813" spans="1:11" ht="15">
      <c r="A17813"/>
      <c r="B17813"/>
      <c r="C17813"/>
      <c r="D17813"/>
      <c r="E17813"/>
      <c r="F17813"/>
      <c r="G17813"/>
      <c r="H17813"/>
      <c r="I17813"/>
      <c r="J17813"/>
      <c r="K17813"/>
    </row>
    <row r="17814" spans="1:11" ht="15">
      <c r="A17814"/>
      <c r="B17814"/>
      <c r="C17814"/>
      <c r="D17814"/>
      <c r="E17814"/>
      <c r="F17814"/>
      <c r="G17814"/>
      <c r="H17814"/>
      <c r="I17814"/>
      <c r="J17814"/>
      <c r="K17814"/>
    </row>
    <row r="17815" spans="1:11" ht="15">
      <c r="A17815"/>
      <c r="B17815"/>
      <c r="C17815"/>
      <c r="D17815"/>
      <c r="E17815"/>
      <c r="F17815"/>
      <c r="G17815"/>
      <c r="H17815"/>
      <c r="I17815"/>
      <c r="J17815"/>
      <c r="K17815"/>
    </row>
    <row r="17816" spans="1:11" ht="15">
      <c r="A17816"/>
      <c r="B17816"/>
      <c r="C17816"/>
      <c r="D17816"/>
      <c r="E17816"/>
      <c r="F17816"/>
      <c r="G17816"/>
      <c r="H17816"/>
      <c r="I17816"/>
      <c r="J17816"/>
      <c r="K17816"/>
    </row>
    <row r="17817" spans="1:11" ht="15">
      <c r="A17817"/>
      <c r="B17817"/>
      <c r="C17817"/>
      <c r="D17817"/>
      <c r="E17817"/>
      <c r="F17817"/>
      <c r="G17817"/>
      <c r="H17817"/>
      <c r="I17817"/>
      <c r="J17817"/>
      <c r="K17817"/>
    </row>
    <row r="17818" spans="1:11" ht="15">
      <c r="A17818"/>
      <c r="B17818"/>
      <c r="C17818"/>
      <c r="D17818"/>
      <c r="E17818"/>
      <c r="F17818"/>
      <c r="G17818"/>
      <c r="H17818"/>
      <c r="I17818"/>
      <c r="J17818"/>
      <c r="K17818"/>
    </row>
    <row r="17819" spans="1:11" ht="15">
      <c r="A17819"/>
      <c r="B17819"/>
      <c r="C17819"/>
      <c r="D17819"/>
      <c r="E17819"/>
      <c r="F17819"/>
      <c r="G17819"/>
      <c r="H17819"/>
      <c r="I17819"/>
      <c r="J17819"/>
      <c r="K17819"/>
    </row>
    <row r="17820" spans="1:11" ht="15">
      <c r="A17820"/>
      <c r="B17820"/>
      <c r="C17820"/>
      <c r="D17820"/>
      <c r="E17820"/>
      <c r="F17820"/>
      <c r="G17820"/>
      <c r="H17820"/>
      <c r="I17820"/>
      <c r="J17820"/>
      <c r="K17820"/>
    </row>
    <row r="17821" spans="1:11" ht="15">
      <c r="A17821"/>
      <c r="B17821"/>
      <c r="C17821"/>
      <c r="D17821"/>
      <c r="E17821"/>
      <c r="F17821"/>
      <c r="G17821"/>
      <c r="H17821"/>
      <c r="I17821"/>
      <c r="J17821"/>
      <c r="K17821"/>
    </row>
    <row r="17822" spans="1:11" ht="15">
      <c r="A17822"/>
      <c r="B17822"/>
      <c r="C17822"/>
      <c r="D17822"/>
      <c r="E17822"/>
      <c r="F17822"/>
      <c r="G17822"/>
      <c r="H17822"/>
      <c r="I17822"/>
      <c r="J17822"/>
      <c r="K17822"/>
    </row>
    <row r="17823" spans="1:11" ht="15">
      <c r="A17823"/>
      <c r="B17823"/>
      <c r="C17823"/>
      <c r="D17823"/>
      <c r="E17823"/>
      <c r="F17823"/>
      <c r="G17823"/>
      <c r="H17823"/>
      <c r="I17823"/>
      <c r="J17823"/>
      <c r="K17823"/>
    </row>
    <row r="17824" spans="1:11" ht="15">
      <c r="A17824"/>
      <c r="B17824"/>
      <c r="C17824"/>
      <c r="D17824"/>
      <c r="E17824"/>
      <c r="F17824"/>
      <c r="G17824"/>
      <c r="H17824"/>
      <c r="I17824"/>
      <c r="J17824"/>
      <c r="K17824"/>
    </row>
    <row r="17825" spans="1:11" ht="15">
      <c r="A17825"/>
      <c r="B17825"/>
      <c r="C17825"/>
      <c r="D17825"/>
      <c r="E17825"/>
      <c r="F17825"/>
      <c r="G17825"/>
      <c r="H17825"/>
      <c r="I17825"/>
      <c r="J17825"/>
      <c r="K17825"/>
    </row>
    <row r="17826" spans="1:11" ht="15">
      <c r="A17826"/>
      <c r="B17826"/>
      <c r="C17826"/>
      <c r="D17826"/>
      <c r="E17826"/>
      <c r="F17826"/>
      <c r="G17826"/>
      <c r="H17826"/>
      <c r="I17826"/>
      <c r="J17826"/>
      <c r="K17826"/>
    </row>
    <row r="17827" spans="1:11" ht="15">
      <c r="A17827"/>
      <c r="B17827"/>
      <c r="C17827"/>
      <c r="D17827"/>
      <c r="E17827"/>
      <c r="F17827"/>
      <c r="G17827"/>
      <c r="H17827"/>
      <c r="I17827"/>
      <c r="J17827"/>
      <c r="K17827"/>
    </row>
    <row r="17828" spans="1:11" ht="15">
      <c r="A17828"/>
      <c r="B17828"/>
      <c r="C17828"/>
      <c r="D17828"/>
      <c r="E17828"/>
      <c r="F17828"/>
      <c r="G17828"/>
      <c r="H17828"/>
      <c r="I17828"/>
      <c r="J17828"/>
      <c r="K17828"/>
    </row>
    <row r="17829" spans="1:11" ht="15">
      <c r="A17829"/>
      <c r="B17829"/>
      <c r="C17829"/>
      <c r="D17829"/>
      <c r="E17829"/>
      <c r="F17829"/>
      <c r="G17829"/>
      <c r="H17829"/>
      <c r="I17829"/>
      <c r="J17829"/>
      <c r="K17829"/>
    </row>
    <row r="17830" spans="1:11" ht="15">
      <c r="A17830"/>
      <c r="B17830"/>
      <c r="C17830"/>
      <c r="D17830"/>
      <c r="E17830"/>
      <c r="F17830"/>
      <c r="G17830"/>
      <c r="H17830"/>
      <c r="I17830"/>
      <c r="J17830"/>
      <c r="K17830"/>
    </row>
    <row r="17831" spans="1:11" ht="15">
      <c r="A17831"/>
      <c r="B17831"/>
      <c r="C17831"/>
      <c r="D17831"/>
      <c r="E17831"/>
      <c r="F17831"/>
      <c r="G17831"/>
      <c r="H17831"/>
      <c r="I17831"/>
      <c r="J17831"/>
      <c r="K17831"/>
    </row>
    <row r="17832" spans="1:11" ht="15">
      <c r="A17832"/>
      <c r="B17832"/>
      <c r="C17832"/>
      <c r="D17832"/>
      <c r="E17832"/>
      <c r="F17832"/>
      <c r="G17832"/>
      <c r="H17832"/>
      <c r="I17832"/>
      <c r="J17832"/>
      <c r="K17832"/>
    </row>
    <row r="17833" spans="1:11" ht="15">
      <c r="A17833"/>
      <c r="B17833"/>
      <c r="C17833"/>
      <c r="D17833"/>
      <c r="E17833"/>
      <c r="F17833"/>
      <c r="G17833"/>
      <c r="H17833"/>
      <c r="I17833"/>
      <c r="J17833"/>
      <c r="K17833"/>
    </row>
    <row r="17834" spans="1:11" ht="15">
      <c r="A17834"/>
      <c r="B17834"/>
      <c r="C17834"/>
      <c r="D17834"/>
      <c r="E17834"/>
      <c r="F17834"/>
      <c r="G17834"/>
      <c r="H17834"/>
      <c r="I17834"/>
      <c r="J17834"/>
      <c r="K17834"/>
    </row>
    <row r="17835" spans="1:11" ht="15">
      <c r="A17835"/>
      <c r="B17835"/>
      <c r="C17835"/>
      <c r="D17835"/>
      <c r="E17835"/>
      <c r="F17835"/>
      <c r="G17835"/>
      <c r="H17835"/>
      <c r="I17835"/>
      <c r="J17835"/>
      <c r="K17835"/>
    </row>
    <row r="17836" spans="1:11" ht="15">
      <c r="A17836"/>
      <c r="B17836"/>
      <c r="C17836"/>
      <c r="D17836"/>
      <c r="E17836"/>
      <c r="F17836"/>
      <c r="G17836"/>
      <c r="H17836"/>
      <c r="I17836"/>
      <c r="J17836"/>
      <c r="K17836"/>
    </row>
    <row r="17837" spans="1:11" ht="15">
      <c r="A17837"/>
      <c r="B17837"/>
      <c r="C17837"/>
      <c r="D17837"/>
      <c r="E17837"/>
      <c r="F17837"/>
      <c r="G17837"/>
      <c r="H17837"/>
      <c r="I17837"/>
      <c r="J17837"/>
      <c r="K17837"/>
    </row>
    <row r="17838" spans="1:11" ht="15">
      <c r="A17838"/>
      <c r="B17838"/>
      <c r="C17838"/>
      <c r="D17838"/>
      <c r="E17838"/>
      <c r="F17838"/>
      <c r="G17838"/>
      <c r="H17838"/>
      <c r="I17838"/>
      <c r="J17838"/>
      <c r="K17838"/>
    </row>
    <row r="17839" spans="1:11" ht="15">
      <c r="A17839"/>
      <c r="B17839"/>
      <c r="C17839"/>
      <c r="D17839"/>
      <c r="E17839"/>
      <c r="F17839"/>
      <c r="G17839"/>
      <c r="H17839"/>
      <c r="I17839"/>
      <c r="J17839"/>
      <c r="K17839"/>
    </row>
    <row r="17840" spans="1:11" ht="15">
      <c r="A17840"/>
      <c r="B17840"/>
      <c r="C17840"/>
      <c r="D17840"/>
      <c r="E17840"/>
      <c r="F17840"/>
      <c r="G17840"/>
      <c r="H17840"/>
      <c r="I17840"/>
      <c r="J17840"/>
      <c r="K17840"/>
    </row>
    <row r="17841" spans="1:11" ht="15">
      <c r="A17841"/>
      <c r="B17841"/>
      <c r="C17841"/>
      <c r="D17841"/>
      <c r="E17841"/>
      <c r="F17841"/>
      <c r="G17841"/>
      <c r="H17841"/>
      <c r="I17841"/>
      <c r="J17841"/>
      <c r="K17841"/>
    </row>
    <row r="17842" spans="1:11" ht="15">
      <c r="A17842"/>
      <c r="B17842"/>
      <c r="C17842"/>
      <c r="D17842"/>
      <c r="E17842"/>
      <c r="F17842"/>
      <c r="G17842"/>
      <c r="H17842"/>
      <c r="I17842"/>
      <c r="J17842"/>
      <c r="K17842"/>
    </row>
    <row r="17843" spans="1:11" ht="15">
      <c r="A17843"/>
      <c r="B17843"/>
      <c r="C17843"/>
      <c r="D17843"/>
      <c r="E17843"/>
      <c r="F17843"/>
      <c r="G17843"/>
      <c r="H17843"/>
      <c r="I17843"/>
      <c r="J17843"/>
      <c r="K17843"/>
    </row>
    <row r="17844" spans="1:11" ht="15">
      <c r="A17844"/>
      <c r="B17844"/>
      <c r="C17844"/>
      <c r="D17844"/>
      <c r="E17844"/>
      <c r="F17844"/>
      <c r="G17844"/>
      <c r="H17844"/>
      <c r="I17844"/>
      <c r="J17844"/>
      <c r="K17844"/>
    </row>
    <row r="17845" spans="1:11" ht="15">
      <c r="A17845"/>
      <c r="B17845"/>
      <c r="C17845"/>
      <c r="D17845"/>
      <c r="E17845"/>
      <c r="F17845"/>
      <c r="G17845"/>
      <c r="H17845"/>
      <c r="I17845"/>
      <c r="J17845"/>
      <c r="K17845"/>
    </row>
    <row r="17846" spans="1:11" ht="15">
      <c r="A17846"/>
      <c r="B17846"/>
      <c r="C17846"/>
      <c r="D17846"/>
      <c r="E17846"/>
      <c r="F17846"/>
      <c r="G17846"/>
      <c r="H17846"/>
      <c r="I17846"/>
      <c r="J17846"/>
      <c r="K17846"/>
    </row>
    <row r="17847" spans="1:11" ht="15">
      <c r="A17847"/>
      <c r="B17847"/>
      <c r="C17847"/>
      <c r="D17847"/>
      <c r="E17847"/>
      <c r="F17847"/>
      <c r="G17847"/>
      <c r="H17847"/>
      <c r="I17847"/>
      <c r="J17847"/>
      <c r="K17847"/>
    </row>
    <row r="17848" spans="1:11" ht="15">
      <c r="A17848"/>
      <c r="B17848"/>
      <c r="C17848"/>
      <c r="D17848"/>
      <c r="E17848"/>
      <c r="F17848"/>
      <c r="G17848"/>
      <c r="H17848"/>
      <c r="I17848"/>
      <c r="J17848"/>
      <c r="K17848"/>
    </row>
    <row r="17849" spans="1:11" ht="15">
      <c r="A17849"/>
      <c r="B17849"/>
      <c r="C17849"/>
      <c r="D17849"/>
      <c r="E17849"/>
      <c r="F17849"/>
      <c r="G17849"/>
      <c r="H17849"/>
      <c r="I17849"/>
      <c r="J17849"/>
      <c r="K17849"/>
    </row>
    <row r="17850" spans="1:11" ht="15">
      <c r="A17850"/>
      <c r="B17850"/>
      <c r="C17850"/>
      <c r="D17850"/>
      <c r="E17850"/>
      <c r="F17850"/>
      <c r="G17850"/>
      <c r="H17850"/>
      <c r="I17850"/>
      <c r="J17850"/>
      <c r="K17850"/>
    </row>
    <row r="17851" spans="1:11" ht="15">
      <c r="A17851"/>
      <c r="B17851"/>
      <c r="C17851"/>
      <c r="D17851"/>
      <c r="E17851"/>
      <c r="F17851"/>
      <c r="G17851"/>
      <c r="H17851"/>
      <c r="I17851"/>
      <c r="J17851"/>
      <c r="K17851"/>
    </row>
    <row r="17852" spans="1:11" ht="15">
      <c r="A17852"/>
      <c r="B17852"/>
      <c r="C17852"/>
      <c r="D17852"/>
      <c r="E17852"/>
      <c r="F17852"/>
      <c r="G17852"/>
      <c r="H17852"/>
      <c r="I17852"/>
      <c r="J17852"/>
      <c r="K17852"/>
    </row>
    <row r="17853" spans="1:11" ht="15">
      <c r="A17853"/>
      <c r="B17853"/>
      <c r="C17853"/>
      <c r="D17853"/>
      <c r="E17853"/>
      <c r="F17853"/>
      <c r="G17853"/>
      <c r="H17853"/>
      <c r="I17853"/>
      <c r="J17853"/>
      <c r="K17853"/>
    </row>
    <row r="17854" spans="1:11" ht="15">
      <c r="A17854"/>
      <c r="B17854"/>
      <c r="C17854"/>
      <c r="D17854"/>
      <c r="E17854"/>
      <c r="F17854"/>
      <c r="G17854"/>
      <c r="H17854"/>
      <c r="I17854"/>
      <c r="J17854"/>
      <c r="K17854"/>
    </row>
    <row r="17855" spans="1:11" ht="15">
      <c r="A17855"/>
      <c r="B17855"/>
      <c r="C17855"/>
      <c r="D17855"/>
      <c r="E17855"/>
      <c r="F17855"/>
      <c r="G17855"/>
      <c r="H17855"/>
      <c r="I17855"/>
      <c r="J17855"/>
      <c r="K17855"/>
    </row>
    <row r="17856" spans="1:11" ht="15">
      <c r="A17856"/>
      <c r="B17856"/>
      <c r="C17856"/>
      <c r="D17856"/>
      <c r="E17856"/>
      <c r="F17856"/>
      <c r="G17856"/>
      <c r="H17856"/>
      <c r="I17856"/>
      <c r="J17856"/>
      <c r="K17856"/>
    </row>
    <row r="17857" spans="1:11" ht="15">
      <c r="A17857"/>
      <c r="B17857"/>
      <c r="C17857"/>
      <c r="D17857"/>
      <c r="E17857"/>
      <c r="F17857"/>
      <c r="G17857"/>
      <c r="H17857"/>
      <c r="I17857"/>
      <c r="J17857"/>
      <c r="K17857"/>
    </row>
    <row r="17858" spans="1:11" ht="15">
      <c r="A17858"/>
      <c r="B17858"/>
      <c r="C17858"/>
      <c r="D17858"/>
      <c r="E17858"/>
      <c r="F17858"/>
      <c r="G17858"/>
      <c r="H17858"/>
      <c r="I17858"/>
      <c r="J17858"/>
      <c r="K17858"/>
    </row>
    <row r="17859" spans="1:11" ht="15">
      <c r="A17859"/>
      <c r="B17859"/>
      <c r="C17859"/>
      <c r="D17859"/>
      <c r="E17859"/>
      <c r="F17859"/>
      <c r="G17859"/>
      <c r="H17859"/>
      <c r="I17859"/>
      <c r="J17859"/>
      <c r="K17859"/>
    </row>
    <row r="17860" spans="1:11" ht="15">
      <c r="A17860"/>
      <c r="B17860"/>
      <c r="C17860"/>
      <c r="D17860"/>
      <c r="E17860"/>
      <c r="F17860"/>
      <c r="G17860"/>
      <c r="H17860"/>
      <c r="I17860"/>
      <c r="J17860"/>
      <c r="K17860"/>
    </row>
    <row r="17861" spans="1:11" ht="15">
      <c r="A17861"/>
      <c r="B17861"/>
      <c r="C17861"/>
      <c r="D17861"/>
      <c r="E17861"/>
      <c r="F17861"/>
      <c r="G17861"/>
      <c r="H17861"/>
      <c r="I17861"/>
      <c r="J17861"/>
      <c r="K17861"/>
    </row>
    <row r="17862" spans="1:11" ht="15">
      <c r="A17862"/>
      <c r="B17862"/>
      <c r="C17862"/>
      <c r="D17862"/>
      <c r="E17862"/>
      <c r="F17862"/>
      <c r="G17862"/>
      <c r="H17862"/>
      <c r="I17862"/>
      <c r="J17862"/>
      <c r="K17862"/>
    </row>
    <row r="17863" spans="1:11" ht="15">
      <c r="A17863"/>
      <c r="B17863"/>
      <c r="C17863"/>
      <c r="D17863"/>
      <c r="E17863"/>
      <c r="F17863"/>
      <c r="G17863"/>
      <c r="H17863"/>
      <c r="I17863"/>
      <c r="J17863"/>
      <c r="K17863"/>
    </row>
    <row r="17864" spans="1:11" ht="15">
      <c r="A17864"/>
      <c r="B17864"/>
      <c r="C17864"/>
      <c r="D17864"/>
      <c r="E17864"/>
      <c r="F17864"/>
      <c r="G17864"/>
      <c r="H17864"/>
      <c r="I17864"/>
      <c r="J17864"/>
      <c r="K17864"/>
    </row>
    <row r="17865" spans="1:11" ht="15">
      <c r="A17865"/>
      <c r="B17865"/>
      <c r="C17865"/>
      <c r="D17865"/>
      <c r="E17865"/>
      <c r="F17865"/>
      <c r="G17865"/>
      <c r="H17865"/>
      <c r="I17865"/>
      <c r="J17865"/>
      <c r="K17865"/>
    </row>
    <row r="17866" spans="1:11" ht="15">
      <c r="A17866"/>
      <c r="B17866"/>
      <c r="C17866"/>
      <c r="D17866"/>
      <c r="E17866"/>
      <c r="F17866"/>
      <c r="G17866"/>
      <c r="H17866"/>
      <c r="I17866"/>
      <c r="J17866"/>
      <c r="K17866"/>
    </row>
    <row r="17867" spans="1:11" ht="15">
      <c r="A17867"/>
      <c r="B17867"/>
      <c r="C17867"/>
      <c r="D17867"/>
      <c r="E17867"/>
      <c r="F17867"/>
      <c r="G17867"/>
      <c r="H17867"/>
      <c r="I17867"/>
      <c r="J17867"/>
      <c r="K17867"/>
    </row>
    <row r="17868" spans="1:11" ht="15">
      <c r="A17868"/>
      <c r="B17868"/>
      <c r="C17868"/>
      <c r="D17868"/>
      <c r="E17868"/>
      <c r="F17868"/>
      <c r="G17868"/>
      <c r="H17868"/>
      <c r="I17868"/>
      <c r="J17868"/>
      <c r="K17868"/>
    </row>
    <row r="17869" spans="1:11" ht="15">
      <c r="A17869"/>
      <c r="B17869"/>
      <c r="C17869"/>
      <c r="D17869"/>
      <c r="E17869"/>
      <c r="F17869"/>
      <c r="G17869"/>
      <c r="H17869"/>
      <c r="I17869"/>
      <c r="J17869"/>
      <c r="K17869"/>
    </row>
    <row r="17870" spans="1:11" ht="15">
      <c r="A17870"/>
      <c r="B17870"/>
      <c r="C17870"/>
      <c r="D17870"/>
      <c r="E17870"/>
      <c r="F17870"/>
      <c r="G17870"/>
      <c r="H17870"/>
      <c r="I17870"/>
      <c r="J17870"/>
      <c r="K17870"/>
    </row>
    <row r="17871" spans="1:11" ht="15">
      <c r="A17871"/>
      <c r="B17871"/>
      <c r="C17871"/>
      <c r="D17871"/>
      <c r="E17871"/>
      <c r="F17871"/>
      <c r="G17871"/>
      <c r="H17871"/>
      <c r="I17871"/>
      <c r="J17871"/>
      <c r="K17871"/>
    </row>
    <row r="17872" spans="1:11" ht="15">
      <c r="A17872"/>
      <c r="B17872"/>
      <c r="C17872"/>
      <c r="D17872"/>
      <c r="E17872"/>
      <c r="F17872"/>
      <c r="G17872"/>
      <c r="H17872"/>
      <c r="I17872"/>
      <c r="J17872"/>
      <c r="K17872"/>
    </row>
    <row r="17873" spans="1:11" ht="15">
      <c r="A17873"/>
      <c r="B17873"/>
      <c r="C17873"/>
      <c r="D17873"/>
      <c r="E17873"/>
      <c r="F17873"/>
      <c r="G17873"/>
      <c r="H17873"/>
      <c r="I17873"/>
      <c r="J17873"/>
      <c r="K17873"/>
    </row>
    <row r="17874" spans="1:11" ht="15">
      <c r="A17874"/>
      <c r="B17874"/>
      <c r="C17874"/>
      <c r="D17874"/>
      <c r="E17874"/>
      <c r="F17874"/>
      <c r="G17874"/>
      <c r="H17874"/>
      <c r="I17874"/>
      <c r="J17874"/>
      <c r="K17874"/>
    </row>
    <row r="17875" spans="1:11" ht="15">
      <c r="A17875"/>
      <c r="B17875"/>
      <c r="C17875"/>
      <c r="D17875"/>
      <c r="E17875"/>
      <c r="F17875"/>
      <c r="G17875"/>
      <c r="H17875"/>
      <c r="I17875"/>
      <c r="J17875"/>
      <c r="K17875"/>
    </row>
    <row r="17876" spans="1:11" ht="15">
      <c r="A17876"/>
      <c r="B17876"/>
      <c r="C17876"/>
      <c r="D17876"/>
      <c r="E17876"/>
      <c r="F17876"/>
      <c r="G17876"/>
      <c r="H17876"/>
      <c r="I17876"/>
      <c r="J17876"/>
      <c r="K17876"/>
    </row>
    <row r="17877" spans="1:11" ht="15">
      <c r="A17877"/>
      <c r="B17877"/>
      <c r="C17877"/>
      <c r="D17877"/>
      <c r="E17877"/>
      <c r="F17877"/>
      <c r="G17877"/>
      <c r="H17877"/>
      <c r="I17877"/>
      <c r="J17877"/>
      <c r="K17877"/>
    </row>
    <row r="17878" spans="1:11" ht="15">
      <c r="A17878"/>
      <c r="B17878"/>
      <c r="C17878"/>
      <c r="D17878"/>
      <c r="E17878"/>
      <c r="F17878"/>
      <c r="G17878"/>
      <c r="H17878"/>
      <c r="I17878"/>
      <c r="J17878"/>
      <c r="K17878"/>
    </row>
    <row r="17879" spans="1:11" ht="15">
      <c r="A17879"/>
      <c r="B17879"/>
      <c r="C17879"/>
      <c r="D17879"/>
      <c r="E17879"/>
      <c r="F17879"/>
      <c r="G17879"/>
      <c r="H17879"/>
      <c r="I17879"/>
      <c r="J17879"/>
      <c r="K17879"/>
    </row>
    <row r="17880" spans="1:11" ht="15">
      <c r="A17880"/>
      <c r="B17880"/>
      <c r="C17880"/>
      <c r="D17880"/>
      <c r="E17880"/>
      <c r="F17880"/>
      <c r="G17880"/>
      <c r="H17880"/>
      <c r="I17880"/>
      <c r="J17880"/>
      <c r="K17880"/>
    </row>
    <row r="17881" spans="1:11" ht="15">
      <c r="A17881"/>
      <c r="B17881"/>
      <c r="C17881"/>
      <c r="D17881"/>
      <c r="E17881"/>
      <c r="F17881"/>
      <c r="G17881"/>
      <c r="H17881"/>
      <c r="I17881"/>
      <c r="J17881"/>
      <c r="K17881"/>
    </row>
    <row r="17882" spans="1:11" ht="15">
      <c r="A17882"/>
      <c r="B17882"/>
      <c r="C17882"/>
      <c r="D17882"/>
      <c r="E17882"/>
      <c r="F17882"/>
      <c r="G17882"/>
      <c r="H17882"/>
      <c r="I17882"/>
      <c r="J17882"/>
      <c r="K17882"/>
    </row>
    <row r="17883" spans="1:11" ht="15">
      <c r="A17883"/>
      <c r="B17883"/>
      <c r="C17883"/>
      <c r="D17883"/>
      <c r="E17883"/>
      <c r="F17883"/>
      <c r="G17883"/>
      <c r="H17883"/>
      <c r="I17883"/>
      <c r="J17883"/>
      <c r="K17883"/>
    </row>
    <row r="17884" spans="1:11" ht="15">
      <c r="A17884"/>
      <c r="B17884"/>
      <c r="C17884"/>
      <c r="D17884"/>
      <c r="E17884"/>
      <c r="F17884"/>
      <c r="G17884"/>
      <c r="H17884"/>
      <c r="I17884"/>
      <c r="J17884"/>
      <c r="K17884"/>
    </row>
    <row r="17885" spans="1:11" ht="15">
      <c r="A17885"/>
      <c r="B17885"/>
      <c r="C17885"/>
      <c r="D17885"/>
      <c r="E17885"/>
      <c r="F17885"/>
      <c r="G17885"/>
      <c r="H17885"/>
      <c r="I17885"/>
      <c r="J17885"/>
      <c r="K17885"/>
    </row>
    <row r="17886" spans="1:11" ht="15">
      <c r="A17886"/>
      <c r="B17886"/>
      <c r="C17886"/>
      <c r="D17886"/>
      <c r="E17886"/>
      <c r="F17886"/>
      <c r="G17886"/>
      <c r="H17886"/>
      <c r="I17886"/>
      <c r="J17886"/>
      <c r="K17886"/>
    </row>
    <row r="17887" spans="1:11" ht="15">
      <c r="A17887"/>
      <c r="B17887"/>
      <c r="C17887"/>
      <c r="D17887"/>
      <c r="E17887"/>
      <c r="F17887"/>
      <c r="G17887"/>
      <c r="H17887"/>
      <c r="I17887"/>
      <c r="J17887"/>
      <c r="K17887"/>
    </row>
    <row r="17888" spans="1:11" ht="15">
      <c r="A17888"/>
      <c r="B17888"/>
      <c r="C17888"/>
      <c r="D17888"/>
      <c r="E17888"/>
      <c r="F17888"/>
      <c r="G17888"/>
      <c r="H17888"/>
      <c r="I17888"/>
      <c r="J17888"/>
      <c r="K17888"/>
    </row>
    <row r="17889" spans="1:11" ht="15">
      <c r="A17889"/>
      <c r="B17889"/>
      <c r="C17889"/>
      <c r="D17889"/>
      <c r="E17889"/>
      <c r="F17889"/>
      <c r="G17889"/>
      <c r="H17889"/>
      <c r="I17889"/>
      <c r="J17889"/>
      <c r="K17889"/>
    </row>
    <row r="17890" spans="1:11" ht="15">
      <c r="A17890"/>
      <c r="B17890"/>
      <c r="C17890"/>
      <c r="D17890"/>
      <c r="E17890"/>
      <c r="F17890"/>
      <c r="G17890"/>
      <c r="H17890"/>
      <c r="I17890"/>
      <c r="J17890"/>
      <c r="K17890"/>
    </row>
    <row r="17891" spans="1:11" ht="15">
      <c r="A17891"/>
      <c r="B17891"/>
      <c r="C17891"/>
      <c r="D17891"/>
      <c r="E17891"/>
      <c r="F17891"/>
      <c r="G17891"/>
      <c r="H17891"/>
      <c r="I17891"/>
      <c r="J17891"/>
      <c r="K17891"/>
    </row>
    <row r="17892" spans="1:11" ht="15">
      <c r="A17892"/>
      <c r="B17892"/>
      <c r="C17892"/>
      <c r="D17892"/>
      <c r="E17892"/>
      <c r="F17892"/>
      <c r="G17892"/>
      <c r="H17892"/>
      <c r="I17892"/>
      <c r="J17892"/>
      <c r="K17892"/>
    </row>
    <row r="17893" spans="1:11" ht="15">
      <c r="A17893"/>
      <c r="B17893"/>
      <c r="C17893"/>
      <c r="D17893"/>
      <c r="E17893"/>
      <c r="F17893"/>
      <c r="G17893"/>
      <c r="H17893"/>
      <c r="I17893"/>
      <c r="J17893"/>
      <c r="K17893"/>
    </row>
    <row r="17894" spans="1:11" ht="15">
      <c r="A17894"/>
      <c r="B17894"/>
      <c r="C17894"/>
      <c r="D17894"/>
      <c r="E17894"/>
      <c r="F17894"/>
      <c r="G17894"/>
      <c r="H17894"/>
      <c r="I17894"/>
      <c r="J17894"/>
      <c r="K17894"/>
    </row>
    <row r="17895" spans="1:11" ht="15">
      <c r="A17895"/>
      <c r="B17895"/>
      <c r="C17895"/>
      <c r="D17895"/>
      <c r="E17895"/>
      <c r="F17895"/>
      <c r="G17895"/>
      <c r="H17895"/>
      <c r="I17895"/>
      <c r="J17895"/>
      <c r="K17895"/>
    </row>
    <row r="17896" spans="1:11" ht="15">
      <c r="A17896"/>
      <c r="B17896"/>
      <c r="C17896"/>
      <c r="D17896"/>
      <c r="E17896"/>
      <c r="F17896"/>
      <c r="G17896"/>
      <c r="H17896"/>
      <c r="I17896"/>
      <c r="J17896"/>
      <c r="K17896"/>
    </row>
    <row r="17897" spans="1:11" ht="15">
      <c r="A17897"/>
      <c r="B17897"/>
      <c r="C17897"/>
      <c r="D17897"/>
      <c r="E17897"/>
      <c r="F17897"/>
      <c r="G17897"/>
      <c r="H17897"/>
      <c r="I17897"/>
      <c r="J17897"/>
      <c r="K17897"/>
    </row>
    <row r="17898" spans="1:11" ht="15">
      <c r="A17898"/>
      <c r="B17898"/>
      <c r="C17898"/>
      <c r="D17898"/>
      <c r="E17898"/>
      <c r="F17898"/>
      <c r="G17898"/>
      <c r="H17898"/>
      <c r="I17898"/>
      <c r="J17898"/>
      <c r="K17898"/>
    </row>
    <row r="17899" spans="1:11" ht="15">
      <c r="A17899"/>
      <c r="B17899"/>
      <c r="C17899"/>
      <c r="D17899"/>
      <c r="E17899"/>
      <c r="F17899"/>
      <c r="G17899"/>
      <c r="H17899"/>
      <c r="I17899"/>
      <c r="J17899"/>
      <c r="K17899"/>
    </row>
    <row r="17900" spans="1:11" ht="15">
      <c r="A17900"/>
      <c r="B17900"/>
      <c r="C17900"/>
      <c r="D17900"/>
      <c r="E17900"/>
      <c r="F17900"/>
      <c r="G17900"/>
      <c r="H17900"/>
      <c r="I17900"/>
      <c r="J17900"/>
      <c r="K17900"/>
    </row>
    <row r="17901" spans="1:11" ht="15">
      <c r="A17901"/>
      <c r="B17901"/>
      <c r="C17901"/>
      <c r="D17901"/>
      <c r="E17901"/>
      <c r="F17901"/>
      <c r="G17901"/>
      <c r="H17901"/>
      <c r="I17901"/>
      <c r="J17901"/>
      <c r="K17901"/>
    </row>
    <row r="17902" spans="1:11" ht="15">
      <c r="A17902"/>
      <c r="B17902"/>
      <c r="C17902"/>
      <c r="D17902"/>
      <c r="E17902"/>
      <c r="F17902"/>
      <c r="G17902"/>
      <c r="H17902"/>
      <c r="I17902"/>
      <c r="J17902"/>
      <c r="K17902"/>
    </row>
    <row r="17903" spans="1:11" ht="15">
      <c r="A17903"/>
      <c r="B17903"/>
      <c r="C17903"/>
      <c r="D17903"/>
      <c r="E17903"/>
      <c r="F17903"/>
      <c r="G17903"/>
      <c r="H17903"/>
      <c r="I17903"/>
      <c r="J17903"/>
      <c r="K17903"/>
    </row>
    <row r="17904" spans="1:11" ht="15">
      <c r="A17904"/>
      <c r="B17904"/>
      <c r="C17904"/>
      <c r="D17904"/>
      <c r="E17904"/>
      <c r="F17904"/>
      <c r="G17904"/>
      <c r="H17904"/>
      <c r="I17904"/>
      <c r="J17904"/>
      <c r="K17904"/>
    </row>
    <row r="17905" spans="1:11" ht="15">
      <c r="A17905"/>
      <c r="B17905"/>
      <c r="C17905"/>
      <c r="D17905"/>
      <c r="E17905"/>
      <c r="F17905"/>
      <c r="G17905"/>
      <c r="H17905"/>
      <c r="I17905"/>
      <c r="J17905"/>
      <c r="K17905"/>
    </row>
    <row r="17906" spans="1:11" ht="15">
      <c r="A17906"/>
      <c r="B17906"/>
      <c r="C17906"/>
      <c r="D17906"/>
      <c r="E17906"/>
      <c r="F17906"/>
      <c r="G17906"/>
      <c r="H17906"/>
      <c r="I17906"/>
      <c r="J17906"/>
      <c r="K17906"/>
    </row>
    <row r="17907" spans="1:11" ht="15">
      <c r="A17907"/>
      <c r="B17907"/>
      <c r="C17907"/>
      <c r="D17907"/>
      <c r="E17907"/>
      <c r="F17907"/>
      <c r="G17907"/>
      <c r="H17907"/>
      <c r="I17907"/>
      <c r="J17907"/>
      <c r="K17907"/>
    </row>
    <row r="17908" spans="1:11" ht="15">
      <c r="A17908"/>
      <c r="B17908"/>
      <c r="C17908"/>
      <c r="D17908"/>
      <c r="E17908"/>
      <c r="F17908"/>
      <c r="G17908"/>
      <c r="H17908"/>
      <c r="I17908"/>
      <c r="J17908"/>
      <c r="K17908"/>
    </row>
    <row r="17909" spans="1:11" ht="15">
      <c r="A17909"/>
      <c r="B17909"/>
      <c r="C17909"/>
      <c r="D17909"/>
      <c r="E17909"/>
      <c r="F17909"/>
      <c r="G17909"/>
      <c r="H17909"/>
      <c r="I17909"/>
      <c r="J17909"/>
      <c r="K17909"/>
    </row>
    <row r="17910" spans="1:11" ht="15">
      <c r="A17910"/>
      <c r="B17910"/>
      <c r="C17910"/>
      <c r="D17910"/>
      <c r="E17910"/>
      <c r="F17910"/>
      <c r="G17910"/>
      <c r="H17910"/>
      <c r="I17910"/>
      <c r="J17910"/>
      <c r="K17910"/>
    </row>
    <row r="17911" spans="1:11" ht="15">
      <c r="A17911"/>
      <c r="B17911"/>
      <c r="C17911"/>
      <c r="D17911"/>
      <c r="E17911"/>
      <c r="F17911"/>
      <c r="G17911"/>
      <c r="H17911"/>
      <c r="I17911"/>
      <c r="J17911"/>
      <c r="K17911"/>
    </row>
    <row r="17912" spans="1:11" ht="15">
      <c r="A17912"/>
      <c r="B17912"/>
      <c r="C17912"/>
      <c r="D17912"/>
      <c r="E17912"/>
      <c r="F17912"/>
      <c r="G17912"/>
      <c r="H17912"/>
      <c r="I17912"/>
      <c r="J17912"/>
      <c r="K17912"/>
    </row>
    <row r="17913" spans="1:11" ht="15">
      <c r="A17913"/>
      <c r="B17913"/>
      <c r="C17913"/>
      <c r="D17913"/>
      <c r="E17913"/>
      <c r="F17913"/>
      <c r="G17913"/>
      <c r="H17913"/>
      <c r="I17913"/>
      <c r="J17913"/>
      <c r="K17913"/>
    </row>
    <row r="17914" spans="1:11" ht="15">
      <c r="A17914"/>
      <c r="B17914"/>
      <c r="C17914"/>
      <c r="D17914"/>
      <c r="E17914"/>
      <c r="F17914"/>
      <c r="G17914"/>
      <c r="H17914"/>
      <c r="I17914"/>
      <c r="J17914"/>
      <c r="K17914"/>
    </row>
    <row r="17915" spans="1:11" ht="15">
      <c r="A17915"/>
      <c r="B17915"/>
      <c r="C17915"/>
      <c r="D17915"/>
      <c r="E17915"/>
      <c r="F17915"/>
      <c r="G17915"/>
      <c r="H17915"/>
      <c r="I17915"/>
      <c r="J17915"/>
      <c r="K17915"/>
    </row>
    <row r="17916" spans="1:11" ht="15">
      <c r="A17916"/>
      <c r="B17916"/>
      <c r="C17916"/>
      <c r="D17916"/>
      <c r="E17916"/>
      <c r="F17916"/>
      <c r="G17916"/>
      <c r="H17916"/>
      <c r="I17916"/>
      <c r="J17916"/>
      <c r="K17916"/>
    </row>
    <row r="17917" spans="1:11" ht="15">
      <c r="A17917"/>
      <c r="B17917"/>
      <c r="C17917"/>
      <c r="D17917"/>
      <c r="E17917"/>
      <c r="F17917"/>
      <c r="G17917"/>
      <c r="H17917"/>
      <c r="I17917"/>
      <c r="J17917"/>
      <c r="K17917"/>
    </row>
    <row r="17918" spans="1:11" ht="15">
      <c r="A17918"/>
      <c r="B17918"/>
      <c r="C17918"/>
      <c r="D17918"/>
      <c r="E17918"/>
      <c r="F17918"/>
      <c r="G17918"/>
      <c r="H17918"/>
      <c r="I17918"/>
      <c r="J17918"/>
      <c r="K17918"/>
    </row>
    <row r="17919" spans="1:11" ht="15">
      <c r="A17919"/>
      <c r="B17919"/>
      <c r="C17919"/>
      <c r="D17919"/>
      <c r="E17919"/>
      <c r="F17919"/>
      <c r="G17919"/>
      <c r="H17919"/>
      <c r="I17919"/>
      <c r="J17919"/>
      <c r="K17919"/>
    </row>
    <row r="17920" spans="1:11" ht="15">
      <c r="A17920"/>
      <c r="B17920"/>
      <c r="C17920"/>
      <c r="D17920"/>
      <c r="E17920"/>
      <c r="F17920"/>
      <c r="G17920"/>
      <c r="H17920"/>
      <c r="I17920"/>
      <c r="J17920"/>
      <c r="K17920"/>
    </row>
    <row r="17921" spans="1:11" ht="15">
      <c r="A17921"/>
      <c r="B17921"/>
      <c r="C17921"/>
      <c r="D17921"/>
      <c r="E17921"/>
      <c r="F17921"/>
      <c r="G17921"/>
      <c r="H17921"/>
      <c r="I17921"/>
      <c r="J17921"/>
      <c r="K17921"/>
    </row>
    <row r="17922" spans="1:11" ht="15">
      <c r="A17922"/>
      <c r="B17922"/>
      <c r="C17922"/>
      <c r="D17922"/>
      <c r="E17922"/>
      <c r="F17922"/>
      <c r="G17922"/>
      <c r="H17922"/>
      <c r="I17922"/>
      <c r="J17922"/>
      <c r="K17922"/>
    </row>
    <row r="17923" spans="1:11" ht="15">
      <c r="A17923"/>
      <c r="B17923"/>
      <c r="C17923"/>
      <c r="D17923"/>
      <c r="E17923"/>
      <c r="F17923"/>
      <c r="G17923"/>
      <c r="H17923"/>
      <c r="I17923"/>
      <c r="J17923"/>
      <c r="K17923"/>
    </row>
    <row r="17924" spans="1:11" ht="15">
      <c r="A17924"/>
      <c r="B17924"/>
      <c r="C17924"/>
      <c r="D17924"/>
      <c r="E17924"/>
      <c r="F17924"/>
      <c r="G17924"/>
      <c r="H17924"/>
      <c r="I17924"/>
      <c r="J17924"/>
      <c r="K17924"/>
    </row>
    <row r="17925" spans="1:11" ht="15">
      <c r="A17925"/>
      <c r="B17925"/>
      <c r="C17925"/>
      <c r="D17925"/>
      <c r="E17925"/>
      <c r="F17925"/>
      <c r="G17925"/>
      <c r="H17925"/>
      <c r="I17925"/>
      <c r="J17925"/>
      <c r="K17925"/>
    </row>
    <row r="17926" spans="1:11" ht="15">
      <c r="A17926"/>
      <c r="B17926"/>
      <c r="C17926"/>
      <c r="D17926"/>
      <c r="E17926"/>
      <c r="F17926"/>
      <c r="G17926"/>
      <c r="H17926"/>
      <c r="I17926"/>
      <c r="J17926"/>
      <c r="K17926"/>
    </row>
    <row r="17927" spans="1:11" ht="15">
      <c r="A17927"/>
      <c r="B17927"/>
      <c r="C17927"/>
      <c r="D17927"/>
      <c r="E17927"/>
      <c r="F17927"/>
      <c r="G17927"/>
      <c r="H17927"/>
      <c r="I17927"/>
      <c r="J17927"/>
      <c r="K17927"/>
    </row>
    <row r="17928" spans="1:11" ht="15">
      <c r="A17928"/>
      <c r="B17928"/>
      <c r="C17928"/>
      <c r="D17928"/>
      <c r="E17928"/>
      <c r="F17928"/>
      <c r="G17928"/>
      <c r="H17928"/>
      <c r="I17928"/>
      <c r="J17928"/>
      <c r="K17928"/>
    </row>
    <row r="17929" spans="1:11" ht="15">
      <c r="A17929"/>
      <c r="B17929"/>
      <c r="C17929"/>
      <c r="D17929"/>
      <c r="E17929"/>
      <c r="F17929"/>
      <c r="G17929"/>
      <c r="H17929"/>
      <c r="I17929"/>
      <c r="J17929"/>
      <c r="K17929"/>
    </row>
    <row r="17930" spans="1:11" ht="15">
      <c r="A17930"/>
      <c r="B17930"/>
      <c r="C17930"/>
      <c r="D17930"/>
      <c r="E17930"/>
      <c r="F17930"/>
      <c r="G17930"/>
      <c r="H17930"/>
      <c r="I17930"/>
      <c r="J17930"/>
      <c r="K17930"/>
    </row>
    <row r="17931" spans="1:11" ht="15">
      <c r="A17931"/>
      <c r="B17931"/>
      <c r="C17931"/>
      <c r="D17931"/>
      <c r="E17931"/>
      <c r="F17931"/>
      <c r="G17931"/>
      <c r="H17931"/>
      <c r="I17931"/>
      <c r="J17931"/>
      <c r="K17931"/>
    </row>
    <row r="17932" spans="1:11" ht="15">
      <c r="A17932"/>
      <c r="B17932"/>
      <c r="C17932"/>
      <c r="D17932"/>
      <c r="E17932"/>
      <c r="F17932"/>
      <c r="G17932"/>
      <c r="H17932"/>
      <c r="I17932"/>
      <c r="J17932"/>
      <c r="K17932"/>
    </row>
    <row r="17933" spans="1:11" ht="15">
      <c r="A17933"/>
      <c r="B17933"/>
      <c r="C17933"/>
      <c r="D17933"/>
      <c r="E17933"/>
      <c r="F17933"/>
      <c r="G17933"/>
      <c r="H17933"/>
      <c r="I17933"/>
      <c r="J17933"/>
      <c r="K17933"/>
    </row>
    <row r="17934" spans="1:11" ht="15">
      <c r="A17934"/>
      <c r="B17934"/>
      <c r="C17934"/>
      <c r="D17934"/>
      <c r="E17934"/>
      <c r="F17934"/>
      <c r="G17934"/>
      <c r="H17934"/>
      <c r="I17934"/>
      <c r="J17934"/>
      <c r="K17934"/>
    </row>
    <row r="17935" spans="1:11" ht="15">
      <c r="A17935"/>
      <c r="B17935"/>
      <c r="C17935"/>
      <c r="D17935"/>
      <c r="E17935"/>
      <c r="F17935"/>
      <c r="G17935"/>
      <c r="H17935"/>
      <c r="I17935"/>
      <c r="J17935"/>
      <c r="K17935"/>
    </row>
    <row r="17936" spans="1:11" ht="15">
      <c r="A17936"/>
      <c r="B17936"/>
      <c r="C17936"/>
      <c r="D17936"/>
      <c r="E17936"/>
      <c r="F17936"/>
      <c r="G17936"/>
      <c r="H17936"/>
      <c r="I17936"/>
      <c r="J17936"/>
      <c r="K17936"/>
    </row>
    <row r="17937" spans="1:11" ht="15">
      <c r="A17937"/>
      <c r="B17937"/>
      <c r="C17937"/>
      <c r="D17937"/>
      <c r="E17937"/>
      <c r="F17937"/>
      <c r="G17937"/>
      <c r="H17937"/>
      <c r="I17937"/>
      <c r="J17937"/>
      <c r="K17937"/>
    </row>
    <row r="17938" spans="1:11" ht="15">
      <c r="A17938"/>
      <c r="B17938"/>
      <c r="C17938"/>
      <c r="D17938"/>
      <c r="E17938"/>
      <c r="F17938"/>
      <c r="G17938"/>
      <c r="H17938"/>
      <c r="I17938"/>
      <c r="J17938"/>
      <c r="K17938"/>
    </row>
    <row r="17939" spans="1:11" ht="15">
      <c r="A17939"/>
      <c r="B17939"/>
      <c r="C17939"/>
      <c r="D17939"/>
      <c r="E17939"/>
      <c r="F17939"/>
      <c r="G17939"/>
      <c r="H17939"/>
      <c r="I17939"/>
      <c r="J17939"/>
      <c r="K17939"/>
    </row>
    <row r="17940" spans="1:11" ht="15">
      <c r="A17940"/>
      <c r="B17940"/>
      <c r="C17940"/>
      <c r="D17940"/>
      <c r="E17940"/>
      <c r="F17940"/>
      <c r="G17940"/>
      <c r="H17940"/>
      <c r="I17940"/>
      <c r="J17940"/>
      <c r="K17940"/>
    </row>
    <row r="17941" spans="1:11" ht="15">
      <c r="A17941"/>
      <c r="B17941"/>
      <c r="C17941"/>
      <c r="D17941"/>
      <c r="E17941"/>
      <c r="F17941"/>
      <c r="G17941"/>
      <c r="H17941"/>
      <c r="I17941"/>
      <c r="J17941"/>
      <c r="K17941"/>
    </row>
    <row r="17942" spans="1:11" ht="15">
      <c r="A17942"/>
      <c r="B17942"/>
      <c r="C17942"/>
      <c r="D17942"/>
      <c r="E17942"/>
      <c r="F17942"/>
      <c r="G17942"/>
      <c r="H17942"/>
      <c r="I17942"/>
      <c r="J17942"/>
      <c r="K17942"/>
    </row>
    <row r="17943" spans="1:11" ht="15">
      <c r="A17943"/>
      <c r="B17943"/>
      <c r="C17943"/>
      <c r="D17943"/>
      <c r="E17943"/>
      <c r="F17943"/>
      <c r="G17943"/>
      <c r="H17943"/>
      <c r="I17943"/>
      <c r="J17943"/>
      <c r="K17943"/>
    </row>
    <row r="17944" spans="1:11" ht="15">
      <c r="A17944"/>
      <c r="B17944"/>
      <c r="C17944"/>
      <c r="D17944"/>
      <c r="E17944"/>
      <c r="F17944"/>
      <c r="G17944"/>
      <c r="H17944"/>
      <c r="I17944"/>
      <c r="J17944"/>
      <c r="K17944"/>
    </row>
    <row r="17945" spans="1:11" ht="15">
      <c r="A17945"/>
      <c r="B17945"/>
      <c r="C17945"/>
      <c r="D17945"/>
      <c r="E17945"/>
      <c r="F17945"/>
      <c r="G17945"/>
      <c r="H17945"/>
      <c r="I17945"/>
      <c r="J17945"/>
      <c r="K17945"/>
    </row>
    <row r="17946" spans="1:11" ht="15">
      <c r="A17946"/>
      <c r="B17946"/>
      <c r="C17946"/>
      <c r="D17946"/>
      <c r="E17946"/>
      <c r="F17946"/>
      <c r="G17946"/>
      <c r="H17946"/>
      <c r="I17946"/>
      <c r="J17946"/>
      <c r="K17946"/>
    </row>
    <row r="17947" spans="1:11" ht="15">
      <c r="A17947"/>
      <c r="B17947"/>
      <c r="C17947"/>
      <c r="D17947"/>
      <c r="E17947"/>
      <c r="F17947"/>
      <c r="G17947"/>
      <c r="H17947"/>
      <c r="I17947"/>
      <c r="J17947"/>
      <c r="K17947"/>
    </row>
    <row r="17948" spans="1:11" ht="15">
      <c r="A17948"/>
      <c r="B17948"/>
      <c r="C17948"/>
      <c r="D17948"/>
      <c r="E17948"/>
      <c r="F17948"/>
      <c r="G17948"/>
      <c r="H17948"/>
      <c r="I17948"/>
      <c r="J17948"/>
      <c r="K17948"/>
    </row>
    <row r="17949" spans="1:11" ht="15">
      <c r="A17949"/>
      <c r="B17949"/>
      <c r="C17949"/>
      <c r="D17949"/>
      <c r="E17949"/>
      <c r="F17949"/>
      <c r="G17949"/>
      <c r="H17949"/>
      <c r="I17949"/>
      <c r="J17949"/>
      <c r="K17949"/>
    </row>
    <row r="17950" spans="1:11" ht="15">
      <c r="A17950"/>
      <c r="B17950"/>
      <c r="C17950"/>
      <c r="D17950"/>
      <c r="E17950"/>
      <c r="F17950"/>
      <c r="G17950"/>
      <c r="H17950"/>
      <c r="I17950"/>
      <c r="J17950"/>
      <c r="K17950"/>
    </row>
    <row r="17951" spans="1:11" ht="15">
      <c r="A17951"/>
      <c r="B17951"/>
      <c r="C17951"/>
      <c r="D17951"/>
      <c r="E17951"/>
      <c r="F17951"/>
      <c r="G17951"/>
      <c r="H17951"/>
      <c r="I17951"/>
      <c r="J17951"/>
      <c r="K17951"/>
    </row>
    <row r="17952" spans="1:11" ht="15">
      <c r="A17952"/>
      <c r="B17952"/>
      <c r="C17952"/>
      <c r="D17952"/>
      <c r="E17952"/>
      <c r="F17952"/>
      <c r="G17952"/>
      <c r="H17952"/>
      <c r="I17952"/>
      <c r="J17952"/>
      <c r="K17952"/>
    </row>
    <row r="17953" spans="1:11" ht="15">
      <c r="A17953"/>
      <c r="B17953"/>
      <c r="C17953"/>
      <c r="D17953"/>
      <c r="E17953"/>
      <c r="F17953"/>
      <c r="G17953"/>
      <c r="H17953"/>
      <c r="I17953"/>
      <c r="J17953"/>
      <c r="K17953"/>
    </row>
    <row r="17954" spans="1:11" ht="15">
      <c r="A17954"/>
      <c r="B17954"/>
      <c r="C17954"/>
      <c r="D17954"/>
      <c r="E17954"/>
      <c r="F17954"/>
      <c r="G17954"/>
      <c r="H17954"/>
      <c r="I17954"/>
      <c r="J17954"/>
      <c r="K17954"/>
    </row>
    <row r="17955" spans="1:11" ht="15">
      <c r="A17955"/>
      <c r="B17955"/>
      <c r="C17955"/>
      <c r="D17955"/>
      <c r="E17955"/>
      <c r="F17955"/>
      <c r="G17955"/>
      <c r="H17955"/>
      <c r="I17955"/>
      <c r="J17955"/>
      <c r="K17955"/>
    </row>
    <row r="17956" spans="1:11" ht="15">
      <c r="A17956"/>
      <c r="B17956"/>
      <c r="C17956"/>
      <c r="D17956"/>
      <c r="E17956"/>
      <c r="F17956"/>
      <c r="G17956"/>
      <c r="H17956"/>
      <c r="I17956"/>
      <c r="J17956"/>
      <c r="K17956"/>
    </row>
    <row r="17957" spans="1:11" ht="15">
      <c r="A17957"/>
      <c r="B17957"/>
      <c r="C17957"/>
      <c r="D17957"/>
      <c r="E17957"/>
      <c r="F17957"/>
      <c r="G17957"/>
      <c r="H17957"/>
      <c r="I17957"/>
      <c r="J17957"/>
      <c r="K17957"/>
    </row>
    <row r="17958" spans="1:11" ht="15">
      <c r="A17958"/>
      <c r="B17958"/>
      <c r="C17958"/>
      <c r="D17958"/>
      <c r="E17958"/>
      <c r="F17958"/>
      <c r="G17958"/>
      <c r="H17958"/>
      <c r="I17958"/>
      <c r="J17958"/>
      <c r="K17958"/>
    </row>
    <row r="17959" spans="1:11" ht="15">
      <c r="A17959"/>
      <c r="B17959"/>
      <c r="C17959"/>
      <c r="D17959"/>
      <c r="E17959"/>
      <c r="F17959"/>
      <c r="G17959"/>
      <c r="H17959"/>
      <c r="I17959"/>
      <c r="J17959"/>
      <c r="K17959"/>
    </row>
    <row r="17960" spans="1:11" ht="15">
      <c r="A17960"/>
      <c r="B17960"/>
      <c r="C17960"/>
      <c r="D17960"/>
      <c r="E17960"/>
      <c r="F17960"/>
      <c r="G17960"/>
      <c r="H17960"/>
      <c r="I17960"/>
      <c r="J17960"/>
      <c r="K17960"/>
    </row>
    <row r="17961" spans="1:11" ht="15">
      <c r="A17961"/>
      <c r="B17961"/>
      <c r="C17961"/>
      <c r="D17961"/>
      <c r="E17961"/>
      <c r="F17961"/>
      <c r="G17961"/>
      <c r="H17961"/>
      <c r="I17961"/>
      <c r="J17961"/>
      <c r="K17961"/>
    </row>
    <row r="17962" spans="1:11" ht="15">
      <c r="A17962"/>
      <c r="B17962"/>
      <c r="C17962"/>
      <c r="D17962"/>
      <c r="E17962"/>
      <c r="F17962"/>
      <c r="G17962"/>
      <c r="H17962"/>
      <c r="I17962"/>
      <c r="J17962"/>
      <c r="K17962"/>
    </row>
    <row r="17963" spans="1:11" ht="15">
      <c r="A17963"/>
      <c r="B17963"/>
      <c r="C17963"/>
      <c r="D17963"/>
      <c r="E17963"/>
      <c r="F17963"/>
      <c r="G17963"/>
      <c r="H17963"/>
      <c r="I17963"/>
      <c r="J17963"/>
      <c r="K17963"/>
    </row>
    <row r="17964" spans="1:11" ht="15">
      <c r="A17964"/>
      <c r="B17964"/>
      <c r="C17964"/>
      <c r="D17964"/>
      <c r="E17964"/>
      <c r="F17964"/>
      <c r="G17964"/>
      <c r="H17964"/>
      <c r="I17964"/>
      <c r="J17964"/>
      <c r="K17964"/>
    </row>
    <row r="17965" spans="1:11" ht="15">
      <c r="A17965"/>
      <c r="B17965"/>
      <c r="C17965"/>
      <c r="D17965"/>
      <c r="E17965"/>
      <c r="F17965"/>
      <c r="G17965"/>
      <c r="H17965"/>
      <c r="I17965"/>
      <c r="J17965"/>
      <c r="K17965"/>
    </row>
    <row r="17966" spans="1:11" ht="15">
      <c r="A17966"/>
      <c r="B17966"/>
      <c r="C17966"/>
      <c r="D17966"/>
      <c r="E17966"/>
      <c r="F17966"/>
      <c r="G17966"/>
      <c r="H17966"/>
      <c r="I17966"/>
      <c r="J17966"/>
      <c r="K17966"/>
    </row>
    <row r="17967" spans="1:11" ht="15">
      <c r="A17967"/>
      <c r="B17967"/>
      <c r="C17967"/>
      <c r="D17967"/>
      <c r="E17967"/>
      <c r="F17967"/>
      <c r="G17967"/>
      <c r="H17967"/>
      <c r="I17967"/>
      <c r="J17967"/>
      <c r="K17967"/>
    </row>
    <row r="17968" spans="1:11" ht="15">
      <c r="A17968"/>
      <c r="B17968"/>
      <c r="C17968"/>
      <c r="D17968"/>
      <c r="E17968"/>
      <c r="F17968"/>
      <c r="G17968"/>
      <c r="H17968"/>
      <c r="I17968"/>
      <c r="J17968"/>
      <c r="K17968"/>
    </row>
    <row r="17969" spans="1:11" ht="15">
      <c r="A17969"/>
      <c r="B17969"/>
      <c r="C17969"/>
      <c r="D17969"/>
      <c r="E17969"/>
      <c r="F17969"/>
      <c r="G17969"/>
      <c r="H17969"/>
      <c r="I17969"/>
      <c r="J17969"/>
      <c r="K17969"/>
    </row>
    <row r="17970" spans="1:11" ht="15">
      <c r="A17970"/>
      <c r="B17970"/>
      <c r="C17970"/>
      <c r="D17970"/>
      <c r="E17970"/>
      <c r="F17970"/>
      <c r="G17970"/>
      <c r="H17970"/>
      <c r="I17970"/>
      <c r="J17970"/>
      <c r="K17970"/>
    </row>
    <row r="17971" spans="1:11" ht="15">
      <c r="A17971"/>
      <c r="B17971"/>
      <c r="C17971"/>
      <c r="D17971"/>
      <c r="E17971"/>
      <c r="F17971"/>
      <c r="G17971"/>
      <c r="H17971"/>
      <c r="I17971"/>
      <c r="J17971"/>
      <c r="K17971"/>
    </row>
    <row r="17972" spans="1:11" ht="15">
      <c r="A17972"/>
      <c r="B17972"/>
      <c r="C17972"/>
      <c r="D17972"/>
      <c r="E17972"/>
      <c r="F17972"/>
      <c r="G17972"/>
      <c r="H17972"/>
      <c r="I17972"/>
      <c r="J17972"/>
      <c r="K17972"/>
    </row>
    <row r="17973" spans="1:11" ht="15">
      <c r="A17973"/>
      <c r="B17973"/>
      <c r="C17973"/>
      <c r="D17973"/>
      <c r="E17973"/>
      <c r="F17973"/>
      <c r="G17973"/>
      <c r="H17973"/>
      <c r="I17973"/>
      <c r="J17973"/>
      <c r="K17973"/>
    </row>
    <row r="17974" spans="1:11" ht="15">
      <c r="A17974"/>
      <c r="B17974"/>
      <c r="C17974"/>
      <c r="D17974"/>
      <c r="E17974"/>
      <c r="F17974"/>
      <c r="G17974"/>
      <c r="H17974"/>
      <c r="I17974"/>
      <c r="J17974"/>
      <c r="K17974"/>
    </row>
    <row r="17975" spans="1:11" ht="15">
      <c r="A17975"/>
      <c r="B17975"/>
      <c r="C17975"/>
      <c r="D17975"/>
      <c r="E17975"/>
      <c r="F17975"/>
      <c r="G17975"/>
      <c r="H17975"/>
      <c r="I17975"/>
      <c r="J17975"/>
      <c r="K17975"/>
    </row>
    <row r="17976" spans="1:11" ht="15">
      <c r="A17976"/>
      <c r="B17976"/>
      <c r="C17976"/>
      <c r="D17976"/>
      <c r="E17976"/>
      <c r="F17976"/>
      <c r="G17976"/>
      <c r="H17976"/>
      <c r="I17976"/>
      <c r="J17976"/>
      <c r="K17976"/>
    </row>
    <row r="17977" spans="1:11" ht="15">
      <c r="A17977"/>
      <c r="B17977"/>
      <c r="C17977"/>
      <c r="D17977"/>
      <c r="E17977"/>
      <c r="F17977"/>
      <c r="G17977"/>
      <c r="H17977"/>
      <c r="I17977"/>
      <c r="J17977"/>
      <c r="K17977"/>
    </row>
    <row r="17978" spans="1:11" ht="15">
      <c r="A17978"/>
      <c r="B17978"/>
      <c r="C17978"/>
      <c r="D17978"/>
      <c r="E17978"/>
      <c r="F17978"/>
      <c r="G17978"/>
      <c r="H17978"/>
      <c r="I17978"/>
      <c r="J17978"/>
      <c r="K17978"/>
    </row>
    <row r="17979" spans="1:11" ht="15">
      <c r="A17979"/>
      <c r="B17979"/>
      <c r="C17979"/>
      <c r="D17979"/>
      <c r="E17979"/>
      <c r="F17979"/>
      <c r="G17979"/>
      <c r="H17979"/>
      <c r="I17979"/>
      <c r="J17979"/>
      <c r="K17979"/>
    </row>
    <row r="17980" spans="1:11" ht="15">
      <c r="A17980"/>
      <c r="B17980"/>
      <c r="C17980"/>
      <c r="D17980"/>
      <c r="E17980"/>
      <c r="F17980"/>
      <c r="G17980"/>
      <c r="H17980"/>
      <c r="I17980"/>
      <c r="J17980"/>
      <c r="K17980"/>
    </row>
    <row r="17981" spans="1:11" ht="15">
      <c r="A17981"/>
      <c r="B17981"/>
      <c r="C17981"/>
      <c r="D17981"/>
      <c r="E17981"/>
      <c r="F17981"/>
      <c r="G17981"/>
      <c r="H17981"/>
      <c r="I17981"/>
      <c r="J17981"/>
      <c r="K17981"/>
    </row>
    <row r="17982" spans="1:11" ht="15">
      <c r="A17982"/>
      <c r="B17982"/>
      <c r="C17982"/>
      <c r="D17982"/>
      <c r="E17982"/>
      <c r="F17982"/>
      <c r="G17982"/>
      <c r="H17982"/>
      <c r="I17982"/>
      <c r="J17982"/>
      <c r="K17982"/>
    </row>
    <row r="17983" spans="1:11" ht="15">
      <c r="A17983"/>
      <c r="B17983"/>
      <c r="C17983"/>
      <c r="D17983"/>
      <c r="E17983"/>
      <c r="F17983"/>
      <c r="G17983"/>
      <c r="H17983"/>
      <c r="I17983"/>
      <c r="J17983"/>
      <c r="K17983"/>
    </row>
    <row r="17984" spans="1:11" ht="15">
      <c r="A17984"/>
      <c r="B17984"/>
      <c r="C17984"/>
      <c r="D17984"/>
      <c r="E17984"/>
      <c r="F17984"/>
      <c r="G17984"/>
      <c r="H17984"/>
      <c r="I17984"/>
      <c r="J17984"/>
      <c r="K17984"/>
    </row>
    <row r="17985" spans="1:11" ht="15">
      <c r="A17985"/>
      <c r="B17985"/>
      <c r="C17985"/>
      <c r="D17985"/>
      <c r="E17985"/>
      <c r="F17985"/>
      <c r="G17985"/>
      <c r="H17985"/>
      <c r="I17985"/>
      <c r="J17985"/>
      <c r="K17985"/>
    </row>
    <row r="17986" spans="1:11" ht="15">
      <c r="A17986"/>
      <c r="B17986"/>
      <c r="C17986"/>
      <c r="D17986"/>
      <c r="E17986"/>
      <c r="F17986"/>
      <c r="G17986"/>
      <c r="H17986"/>
      <c r="I17986"/>
      <c r="J17986"/>
      <c r="K17986"/>
    </row>
    <row r="17987" spans="1:11" ht="15">
      <c r="A17987"/>
      <c r="B17987"/>
      <c r="C17987"/>
      <c r="D17987"/>
      <c r="E17987"/>
      <c r="F17987"/>
      <c r="G17987"/>
      <c r="H17987"/>
      <c r="I17987"/>
      <c r="J17987"/>
      <c r="K17987"/>
    </row>
    <row r="17988" spans="1:11" ht="15">
      <c r="A17988"/>
      <c r="B17988"/>
      <c r="C17988"/>
      <c r="D17988"/>
      <c r="E17988"/>
      <c r="F17988"/>
      <c r="G17988"/>
      <c r="H17988"/>
      <c r="I17988"/>
      <c r="J17988"/>
      <c r="K17988"/>
    </row>
    <row r="17989" spans="1:11" ht="15">
      <c r="A17989"/>
      <c r="B17989"/>
      <c r="C17989"/>
      <c r="D17989"/>
      <c r="E17989"/>
      <c r="F17989"/>
      <c r="G17989"/>
      <c r="H17989"/>
      <c r="I17989"/>
      <c r="J17989"/>
      <c r="K17989"/>
    </row>
    <row r="17990" spans="1:11" ht="15">
      <c r="A17990"/>
      <c r="B17990"/>
      <c r="C17990"/>
      <c r="D17990"/>
      <c r="E17990"/>
      <c r="F17990"/>
      <c r="G17990"/>
      <c r="H17990"/>
      <c r="I17990"/>
      <c r="J17990"/>
      <c r="K17990"/>
    </row>
    <row r="17991" spans="1:11" ht="15">
      <c r="A17991"/>
      <c r="B17991"/>
      <c r="C17991"/>
      <c r="D17991"/>
      <c r="E17991"/>
      <c r="F17991"/>
      <c r="G17991"/>
      <c r="H17991"/>
      <c r="I17991"/>
      <c r="J17991"/>
      <c r="K17991"/>
    </row>
    <row r="17992" spans="1:11" ht="15">
      <c r="A17992"/>
      <c r="B17992"/>
      <c r="C17992"/>
      <c r="D17992"/>
      <c r="E17992"/>
      <c r="F17992"/>
      <c r="G17992"/>
      <c r="H17992"/>
      <c r="I17992"/>
      <c r="J17992"/>
      <c r="K17992"/>
    </row>
    <row r="17993" spans="1:11" ht="15">
      <c r="A17993"/>
      <c r="B17993"/>
      <c r="C17993"/>
      <c r="D17993"/>
      <c r="E17993"/>
      <c r="F17993"/>
      <c r="G17993"/>
      <c r="H17993"/>
      <c r="I17993"/>
      <c r="J17993"/>
      <c r="K17993"/>
    </row>
    <row r="17994" spans="1:11" ht="15">
      <c r="A17994"/>
      <c r="B17994"/>
      <c r="C17994"/>
      <c r="D17994"/>
      <c r="E17994"/>
      <c r="F17994"/>
      <c r="G17994"/>
      <c r="H17994"/>
      <c r="I17994"/>
      <c r="J17994"/>
      <c r="K17994"/>
    </row>
    <row r="17995" spans="1:11" ht="15">
      <c r="A17995"/>
      <c r="B17995"/>
      <c r="C17995"/>
      <c r="D17995"/>
      <c r="E17995"/>
      <c r="F17995"/>
      <c r="G17995"/>
      <c r="H17995"/>
      <c r="I17995"/>
      <c r="J17995"/>
      <c r="K17995"/>
    </row>
    <row r="17996" spans="1:11" ht="15">
      <c r="A17996"/>
      <c r="B17996"/>
      <c r="C17996"/>
      <c r="D17996"/>
      <c r="E17996"/>
      <c r="F17996"/>
      <c r="G17996"/>
      <c r="H17996"/>
      <c r="I17996"/>
      <c r="J17996"/>
      <c r="K17996"/>
    </row>
    <row r="17997" spans="1:11" ht="15">
      <c r="A17997"/>
      <c r="B17997"/>
      <c r="C17997"/>
      <c r="D17997"/>
      <c r="E17997"/>
      <c r="F17997"/>
      <c r="G17997"/>
      <c r="H17997"/>
      <c r="I17997"/>
      <c r="J17997"/>
      <c r="K17997"/>
    </row>
    <row r="17998" spans="1:11" ht="15">
      <c r="A17998"/>
      <c r="B17998"/>
      <c r="C17998"/>
      <c r="D17998"/>
      <c r="E17998"/>
      <c r="F17998"/>
      <c r="G17998"/>
      <c r="H17998"/>
      <c r="I17998"/>
      <c r="J17998"/>
      <c r="K17998"/>
    </row>
    <row r="17999" spans="1:11" ht="15">
      <c r="A17999"/>
      <c r="B17999"/>
      <c r="C17999"/>
      <c r="D17999"/>
      <c r="E17999"/>
      <c r="F17999"/>
      <c r="G17999"/>
      <c r="H17999"/>
      <c r="I17999"/>
      <c r="J17999"/>
      <c r="K17999"/>
    </row>
    <row r="18000" spans="1:11" ht="15">
      <c r="A18000"/>
      <c r="B18000"/>
      <c r="C18000"/>
      <c r="D18000"/>
      <c r="E18000"/>
      <c r="F18000"/>
      <c r="G18000"/>
      <c r="H18000"/>
      <c r="I18000"/>
      <c r="J18000"/>
      <c r="K18000"/>
    </row>
    <row r="18001" spans="1:11" ht="15">
      <c r="A18001"/>
      <c r="B18001"/>
      <c r="C18001"/>
      <c r="D18001"/>
      <c r="E18001"/>
      <c r="F18001"/>
      <c r="G18001"/>
      <c r="H18001"/>
      <c r="I18001"/>
      <c r="J18001"/>
      <c r="K18001"/>
    </row>
    <row r="18002" spans="1:11" ht="15">
      <c r="A18002"/>
      <c r="B18002"/>
      <c r="C18002"/>
      <c r="D18002"/>
      <c r="E18002"/>
      <c r="F18002"/>
      <c r="G18002"/>
      <c r="H18002"/>
      <c r="I18002"/>
      <c r="J18002"/>
      <c r="K18002"/>
    </row>
    <row r="18003" spans="1:11" ht="15">
      <c r="A18003"/>
      <c r="B18003"/>
      <c r="C18003"/>
      <c r="D18003"/>
      <c r="E18003"/>
      <c r="F18003"/>
      <c r="G18003"/>
      <c r="H18003"/>
      <c r="I18003"/>
      <c r="J18003"/>
      <c r="K18003"/>
    </row>
    <row r="18004" spans="1:11" ht="15">
      <c r="A18004"/>
      <c r="B18004"/>
      <c r="C18004"/>
      <c r="D18004"/>
      <c r="E18004"/>
      <c r="F18004"/>
      <c r="G18004"/>
      <c r="H18004"/>
      <c r="I18004"/>
      <c r="J18004"/>
      <c r="K18004"/>
    </row>
    <row r="18005" spans="1:11" ht="15">
      <c r="A18005"/>
      <c r="B18005"/>
      <c r="C18005"/>
      <c r="D18005"/>
      <c r="E18005"/>
      <c r="F18005"/>
      <c r="G18005"/>
      <c r="H18005"/>
      <c r="I18005"/>
      <c r="J18005"/>
      <c r="K18005"/>
    </row>
    <row r="18006" spans="1:11" ht="15">
      <c r="A18006"/>
      <c r="B18006"/>
      <c r="C18006"/>
      <c r="D18006"/>
      <c r="E18006"/>
      <c r="F18006"/>
      <c r="G18006"/>
      <c r="H18006"/>
      <c r="I18006"/>
      <c r="J18006"/>
      <c r="K18006"/>
    </row>
    <row r="18007" spans="1:11" ht="15">
      <c r="A18007"/>
      <c r="B18007"/>
      <c r="C18007"/>
      <c r="D18007"/>
      <c r="E18007"/>
      <c r="F18007"/>
      <c r="G18007"/>
      <c r="H18007"/>
      <c r="I18007"/>
      <c r="J18007"/>
      <c r="K18007"/>
    </row>
    <row r="18008" spans="1:11" ht="15">
      <c r="A18008"/>
      <c r="B18008"/>
      <c r="C18008"/>
      <c r="D18008"/>
      <c r="E18008"/>
      <c r="F18008"/>
      <c r="G18008"/>
      <c r="H18008"/>
      <c r="I18008"/>
      <c r="J18008"/>
      <c r="K18008"/>
    </row>
    <row r="18009" spans="1:11" ht="15">
      <c r="A18009"/>
      <c r="B18009"/>
      <c r="C18009"/>
      <c r="D18009"/>
      <c r="E18009"/>
      <c r="F18009"/>
      <c r="G18009"/>
      <c r="H18009"/>
      <c r="I18009"/>
      <c r="J18009"/>
      <c r="K18009"/>
    </row>
    <row r="18010" spans="1:11" ht="15">
      <c r="A18010"/>
      <c r="B18010"/>
      <c r="C18010"/>
      <c r="D18010"/>
      <c r="E18010"/>
      <c r="F18010"/>
      <c r="G18010"/>
      <c r="H18010"/>
      <c r="I18010"/>
      <c r="J18010"/>
      <c r="K18010"/>
    </row>
    <row r="18011" spans="1:11" ht="15">
      <c r="A18011"/>
      <c r="B18011"/>
      <c r="C18011"/>
      <c r="D18011"/>
      <c r="E18011"/>
      <c r="F18011"/>
      <c r="G18011"/>
      <c r="H18011"/>
      <c r="I18011"/>
      <c r="J18011"/>
      <c r="K18011"/>
    </row>
    <row r="18012" spans="1:11" ht="15">
      <c r="A18012"/>
      <c r="B18012"/>
      <c r="C18012"/>
      <c r="D18012"/>
      <c r="E18012"/>
      <c r="F18012"/>
      <c r="G18012"/>
      <c r="H18012"/>
      <c r="I18012"/>
      <c r="J18012"/>
      <c r="K18012"/>
    </row>
    <row r="18013" spans="1:11" ht="15">
      <c r="A18013"/>
      <c r="B18013"/>
      <c r="C18013"/>
      <c r="D18013"/>
      <c r="E18013"/>
      <c r="F18013"/>
      <c r="G18013"/>
      <c r="H18013"/>
      <c r="I18013"/>
      <c r="J18013"/>
      <c r="K18013"/>
    </row>
    <row r="18014" spans="1:11" ht="15">
      <c r="A18014"/>
      <c r="B18014"/>
      <c r="C18014"/>
      <c r="D18014"/>
      <c r="E18014"/>
      <c r="F18014"/>
      <c r="G18014"/>
      <c r="H18014"/>
      <c r="I18014"/>
      <c r="J18014"/>
      <c r="K18014"/>
    </row>
    <row r="18015" spans="1:11" ht="15">
      <c r="A18015"/>
      <c r="B18015"/>
      <c r="C18015"/>
      <c r="D18015"/>
      <c r="E18015"/>
      <c r="F18015"/>
      <c r="G18015"/>
      <c r="H18015"/>
      <c r="I18015"/>
      <c r="J18015"/>
      <c r="K18015"/>
    </row>
    <row r="18016" spans="1:11" ht="15">
      <c r="A18016"/>
      <c r="B18016"/>
      <c r="C18016"/>
      <c r="D18016"/>
      <c r="E18016"/>
      <c r="F18016"/>
      <c r="G18016"/>
      <c r="H18016"/>
      <c r="I18016"/>
      <c r="J18016"/>
      <c r="K18016"/>
    </row>
    <row r="18017" spans="1:11" ht="15">
      <c r="A18017"/>
      <c r="B18017"/>
      <c r="C18017"/>
      <c r="D18017"/>
      <c r="E18017"/>
      <c r="F18017"/>
      <c r="G18017"/>
      <c r="H18017"/>
      <c r="I18017"/>
      <c r="J18017"/>
      <c r="K18017"/>
    </row>
    <row r="18018" spans="1:11" ht="15">
      <c r="A18018"/>
      <c r="B18018"/>
      <c r="C18018"/>
      <c r="D18018"/>
      <c r="E18018"/>
      <c r="F18018"/>
      <c r="G18018"/>
      <c r="H18018"/>
      <c r="I18018"/>
      <c r="J18018"/>
      <c r="K18018"/>
    </row>
    <row r="18019" spans="1:11" ht="15">
      <c r="A18019"/>
      <c r="B18019"/>
      <c r="C18019"/>
      <c r="D18019"/>
      <c r="E18019"/>
      <c r="F18019"/>
      <c r="G18019"/>
      <c r="H18019"/>
      <c r="I18019"/>
      <c r="J18019"/>
      <c r="K18019"/>
    </row>
    <row r="18020" spans="1:11" ht="15">
      <c r="A18020"/>
      <c r="B18020"/>
      <c r="C18020"/>
      <c r="D18020"/>
      <c r="E18020"/>
      <c r="F18020"/>
      <c r="G18020"/>
      <c r="H18020"/>
      <c r="I18020"/>
      <c r="J18020"/>
      <c r="K18020"/>
    </row>
    <row r="18021" spans="1:11" ht="15">
      <c r="A18021"/>
      <c r="B18021"/>
      <c r="C18021"/>
      <c r="D18021"/>
      <c r="E18021"/>
      <c r="F18021"/>
      <c r="G18021"/>
      <c r="H18021"/>
      <c r="I18021"/>
      <c r="J18021"/>
      <c r="K18021"/>
    </row>
    <row r="18022" spans="1:11" ht="15">
      <c r="A18022"/>
      <c r="B18022"/>
      <c r="C18022"/>
      <c r="D18022"/>
      <c r="E18022"/>
      <c r="F18022"/>
      <c r="G18022"/>
      <c r="H18022"/>
      <c r="I18022"/>
      <c r="J18022"/>
      <c r="K18022"/>
    </row>
    <row r="18023" spans="1:11" ht="15">
      <c r="A18023"/>
      <c r="B18023"/>
      <c r="C18023"/>
      <c r="D18023"/>
      <c r="E18023"/>
      <c r="F18023"/>
      <c r="G18023"/>
      <c r="H18023"/>
      <c r="I18023"/>
      <c r="J18023"/>
      <c r="K18023"/>
    </row>
    <row r="18024" spans="1:11" ht="15">
      <c r="A18024"/>
      <c r="B18024"/>
      <c r="C18024"/>
      <c r="D18024"/>
      <c r="E18024"/>
      <c r="F18024"/>
      <c r="G18024"/>
      <c r="H18024"/>
      <c r="I18024"/>
      <c r="J18024"/>
      <c r="K18024"/>
    </row>
    <row r="18025" spans="1:11" ht="15">
      <c r="A18025"/>
      <c r="B18025"/>
      <c r="C18025"/>
      <c r="D18025"/>
      <c r="E18025"/>
      <c r="F18025"/>
      <c r="G18025"/>
      <c r="H18025"/>
      <c r="I18025"/>
      <c r="J18025"/>
      <c r="K18025"/>
    </row>
    <row r="18026" spans="1:11" ht="15">
      <c r="A18026"/>
      <c r="B18026"/>
      <c r="C18026"/>
      <c r="D18026"/>
      <c r="E18026"/>
      <c r="F18026"/>
      <c r="G18026"/>
      <c r="H18026"/>
      <c r="I18026"/>
      <c r="J18026"/>
      <c r="K18026"/>
    </row>
    <row r="18027" spans="1:11" ht="15">
      <c r="A18027"/>
      <c r="B18027"/>
      <c r="C18027"/>
      <c r="D18027"/>
      <c r="E18027"/>
      <c r="F18027"/>
      <c r="G18027"/>
      <c r="H18027"/>
      <c r="I18027"/>
      <c r="J18027"/>
      <c r="K18027"/>
    </row>
    <row r="18028" spans="1:11" ht="15">
      <c r="A18028"/>
      <c r="B18028"/>
      <c r="C18028"/>
      <c r="D18028"/>
      <c r="E18028"/>
      <c r="F18028"/>
      <c r="G18028"/>
      <c r="H18028"/>
      <c r="I18028"/>
      <c r="J18028"/>
      <c r="K18028"/>
    </row>
    <row r="18029" spans="1:11" ht="15">
      <c r="A18029"/>
      <c r="B18029"/>
      <c r="C18029"/>
      <c r="D18029"/>
      <c r="E18029"/>
      <c r="F18029"/>
      <c r="G18029"/>
      <c r="H18029"/>
      <c r="I18029"/>
      <c r="J18029"/>
      <c r="K18029"/>
    </row>
    <row r="18030" spans="1:11" ht="15">
      <c r="A18030"/>
      <c r="B18030"/>
      <c r="C18030"/>
      <c r="D18030"/>
      <c r="E18030"/>
      <c r="F18030"/>
      <c r="G18030"/>
      <c r="H18030"/>
      <c r="I18030"/>
      <c r="J18030"/>
      <c r="K18030"/>
    </row>
    <row r="18031" spans="1:11" ht="15">
      <c r="A18031"/>
      <c r="B18031"/>
      <c r="C18031"/>
      <c r="D18031"/>
      <c r="E18031"/>
      <c r="F18031"/>
      <c r="G18031"/>
      <c r="H18031"/>
      <c r="I18031"/>
      <c r="J18031"/>
      <c r="K18031"/>
    </row>
    <row r="18032" spans="1:11" ht="15">
      <c r="A18032"/>
      <c r="B18032"/>
      <c r="C18032"/>
      <c r="D18032"/>
      <c r="E18032"/>
      <c r="F18032"/>
      <c r="G18032"/>
      <c r="H18032"/>
      <c r="I18032"/>
      <c r="J18032"/>
      <c r="K18032"/>
    </row>
    <row r="18033" spans="1:11" ht="15">
      <c r="A18033"/>
      <c r="B18033"/>
      <c r="C18033"/>
      <c r="D18033"/>
      <c r="E18033"/>
      <c r="F18033"/>
      <c r="G18033"/>
      <c r="H18033"/>
      <c r="I18033"/>
      <c r="J18033"/>
      <c r="K18033"/>
    </row>
    <row r="18034" spans="1:11" ht="15">
      <c r="A18034"/>
      <c r="B18034"/>
      <c r="C18034"/>
      <c r="D18034"/>
      <c r="E18034"/>
      <c r="F18034"/>
      <c r="G18034"/>
      <c r="H18034"/>
      <c r="I18034"/>
      <c r="J18034"/>
      <c r="K18034"/>
    </row>
    <row r="18035" spans="1:11" ht="15">
      <c r="A18035"/>
      <c r="B18035"/>
      <c r="C18035"/>
      <c r="D18035"/>
      <c r="E18035"/>
      <c r="F18035"/>
      <c r="G18035"/>
      <c r="H18035"/>
      <c r="I18035"/>
      <c r="J18035"/>
      <c r="K18035"/>
    </row>
    <row r="18036" spans="1:11" ht="15">
      <c r="A18036"/>
      <c r="B18036"/>
      <c r="C18036"/>
      <c r="D18036"/>
      <c r="E18036"/>
      <c r="F18036"/>
      <c r="G18036"/>
      <c r="H18036"/>
      <c r="I18036"/>
      <c r="J18036"/>
      <c r="K18036"/>
    </row>
    <row r="18037" spans="1:11" ht="15">
      <c r="A18037"/>
      <c r="B18037"/>
      <c r="C18037"/>
      <c r="D18037"/>
      <c r="E18037"/>
      <c r="F18037"/>
      <c r="G18037"/>
      <c r="H18037"/>
      <c r="I18037"/>
      <c r="J18037"/>
      <c r="K18037"/>
    </row>
    <row r="18038" spans="1:11" ht="15">
      <c r="A18038"/>
      <c r="B18038"/>
      <c r="C18038"/>
      <c r="D18038"/>
      <c r="E18038"/>
      <c r="F18038"/>
      <c r="G18038"/>
      <c r="H18038"/>
      <c r="I18038"/>
      <c r="J18038"/>
      <c r="K18038"/>
    </row>
    <row r="18039" spans="1:11" ht="15">
      <c r="A18039"/>
      <c r="B18039"/>
      <c r="C18039"/>
      <c r="D18039"/>
      <c r="E18039"/>
      <c r="F18039"/>
      <c r="G18039"/>
      <c r="H18039"/>
      <c r="I18039"/>
      <c r="J18039"/>
      <c r="K18039"/>
    </row>
    <row r="18040" spans="1:11" ht="15">
      <c r="A18040"/>
      <c r="B18040"/>
      <c r="C18040"/>
      <c r="D18040"/>
      <c r="E18040"/>
      <c r="F18040"/>
      <c r="G18040"/>
      <c r="H18040"/>
      <c r="I18040"/>
      <c r="J18040"/>
      <c r="K18040"/>
    </row>
    <row r="18041" spans="1:11" ht="15">
      <c r="A18041"/>
      <c r="B18041"/>
      <c r="C18041"/>
      <c r="D18041"/>
      <c r="E18041"/>
      <c r="F18041"/>
      <c r="G18041"/>
      <c r="H18041"/>
      <c r="I18041"/>
      <c r="J18041"/>
      <c r="K18041"/>
    </row>
    <row r="18042" spans="1:11" ht="15">
      <c r="A18042"/>
      <c r="B18042"/>
      <c r="C18042"/>
      <c r="D18042"/>
      <c r="E18042"/>
      <c r="F18042"/>
      <c r="G18042"/>
      <c r="H18042"/>
      <c r="I18042"/>
      <c r="J18042"/>
      <c r="K18042"/>
    </row>
    <row r="18043" spans="1:11" ht="15">
      <c r="A18043"/>
      <c r="B18043"/>
      <c r="C18043"/>
      <c r="D18043"/>
      <c r="E18043"/>
      <c r="F18043"/>
      <c r="G18043"/>
      <c r="H18043"/>
      <c r="I18043"/>
      <c r="J18043"/>
      <c r="K18043"/>
    </row>
    <row r="18044" spans="1:11" ht="15">
      <c r="A18044"/>
      <c r="B18044"/>
      <c r="C18044"/>
      <c r="D18044"/>
      <c r="E18044"/>
      <c r="F18044"/>
      <c r="G18044"/>
      <c r="H18044"/>
      <c r="I18044"/>
      <c r="J18044"/>
      <c r="K18044"/>
    </row>
    <row r="18045" spans="1:11" ht="15">
      <c r="A18045"/>
      <c r="B18045"/>
      <c r="C18045"/>
      <c r="D18045"/>
      <c r="E18045"/>
      <c r="F18045"/>
      <c r="G18045"/>
      <c r="H18045"/>
      <c r="I18045"/>
      <c r="J18045"/>
      <c r="K18045"/>
    </row>
    <row r="18046" spans="1:11" ht="15">
      <c r="A18046"/>
      <c r="B18046"/>
      <c r="C18046"/>
      <c r="D18046"/>
      <c r="E18046"/>
      <c r="F18046"/>
      <c r="G18046"/>
      <c r="H18046"/>
      <c r="I18046"/>
      <c r="J18046"/>
      <c r="K18046"/>
    </row>
    <row r="18047" spans="1:11" ht="15">
      <c r="A18047"/>
      <c r="B18047"/>
      <c r="C18047"/>
      <c r="D18047"/>
      <c r="E18047"/>
      <c r="F18047"/>
      <c r="G18047"/>
      <c r="H18047"/>
      <c r="I18047"/>
      <c r="J18047"/>
      <c r="K18047"/>
    </row>
    <row r="18048" spans="1:11" ht="15">
      <c r="A18048"/>
      <c r="B18048"/>
      <c r="C18048"/>
      <c r="D18048"/>
      <c r="E18048"/>
      <c r="F18048"/>
      <c r="G18048"/>
      <c r="H18048"/>
      <c r="I18048"/>
      <c r="J18048"/>
      <c r="K18048"/>
    </row>
    <row r="18049" spans="1:11" ht="15">
      <c r="A18049"/>
      <c r="B18049"/>
      <c r="C18049"/>
      <c r="D18049"/>
      <c r="E18049"/>
      <c r="F18049"/>
      <c r="G18049"/>
      <c r="H18049"/>
      <c r="I18049"/>
      <c r="J18049"/>
      <c r="K18049"/>
    </row>
    <row r="18050" spans="1:11" ht="15">
      <c r="A18050"/>
      <c r="B18050"/>
      <c r="C18050"/>
      <c r="D18050"/>
      <c r="E18050"/>
      <c r="F18050"/>
      <c r="G18050"/>
      <c r="H18050"/>
      <c r="I18050"/>
      <c r="J18050"/>
      <c r="K18050"/>
    </row>
    <row r="18051" spans="1:11" ht="15">
      <c r="A18051"/>
      <c r="B18051"/>
      <c r="C18051"/>
      <c r="D18051"/>
      <c r="E18051"/>
      <c r="F18051"/>
      <c r="G18051"/>
      <c r="H18051"/>
      <c r="I18051"/>
      <c r="J18051"/>
      <c r="K18051"/>
    </row>
    <row r="18052" spans="1:11" ht="15">
      <c r="A18052"/>
      <c r="B18052"/>
      <c r="C18052"/>
      <c r="D18052"/>
      <c r="E18052"/>
      <c r="F18052"/>
      <c r="G18052"/>
      <c r="H18052"/>
      <c r="I18052"/>
      <c r="J18052"/>
      <c r="K18052"/>
    </row>
    <row r="18053" spans="1:11" ht="15">
      <c r="A18053"/>
      <c r="B18053"/>
      <c r="C18053"/>
      <c r="D18053"/>
      <c r="E18053"/>
      <c r="F18053"/>
      <c r="G18053"/>
      <c r="H18053"/>
      <c r="I18053"/>
      <c r="J18053"/>
      <c r="K18053"/>
    </row>
    <row r="18054" spans="1:11" ht="15">
      <c r="A18054"/>
      <c r="B18054"/>
      <c r="C18054"/>
      <c r="D18054"/>
      <c r="E18054"/>
      <c r="F18054"/>
      <c r="G18054"/>
      <c r="H18054"/>
      <c r="I18054"/>
      <c r="J18054"/>
      <c r="K18054"/>
    </row>
    <row r="18055" spans="1:11" ht="15">
      <c r="A18055"/>
      <c r="B18055"/>
      <c r="C18055"/>
      <c r="D18055"/>
      <c r="E18055"/>
      <c r="F18055"/>
      <c r="G18055"/>
      <c r="H18055"/>
      <c r="I18055"/>
      <c r="J18055"/>
      <c r="K18055"/>
    </row>
    <row r="18056" spans="1:11" ht="15">
      <c r="A18056"/>
      <c r="B18056"/>
      <c r="C18056"/>
      <c r="D18056"/>
      <c r="E18056"/>
      <c r="F18056"/>
      <c r="G18056"/>
      <c r="H18056"/>
      <c r="I18056"/>
      <c r="J18056"/>
      <c r="K18056"/>
    </row>
    <row r="18057" spans="1:11" ht="15">
      <c r="A18057"/>
      <c r="B18057"/>
      <c r="C18057"/>
      <c r="D18057"/>
      <c r="E18057"/>
      <c r="F18057"/>
      <c r="G18057"/>
      <c r="H18057"/>
      <c r="I18057"/>
      <c r="J18057"/>
      <c r="K18057"/>
    </row>
    <row r="18058" spans="1:11" ht="15">
      <c r="A18058"/>
      <c r="B18058"/>
      <c r="C18058"/>
      <c r="D18058"/>
      <c r="E18058"/>
      <c r="F18058"/>
      <c r="G18058"/>
      <c r="H18058"/>
      <c r="I18058"/>
      <c r="J18058"/>
      <c r="K18058"/>
    </row>
    <row r="18059" spans="1:11" ht="15">
      <c r="A18059"/>
      <c r="B18059"/>
      <c r="C18059"/>
      <c r="D18059"/>
      <c r="E18059"/>
      <c r="F18059"/>
      <c r="G18059"/>
      <c r="H18059"/>
      <c r="I18059"/>
      <c r="J18059"/>
      <c r="K18059"/>
    </row>
    <row r="18060" spans="1:11" ht="15">
      <c r="A18060"/>
      <c r="B18060"/>
      <c r="C18060"/>
      <c r="D18060"/>
      <c r="E18060"/>
      <c r="F18060"/>
      <c r="G18060"/>
      <c r="H18060"/>
      <c r="I18060"/>
      <c r="J18060"/>
      <c r="K18060"/>
    </row>
    <row r="18061" spans="1:11" ht="15">
      <c r="A18061"/>
      <c r="B18061"/>
      <c r="C18061"/>
      <c r="D18061"/>
      <c r="E18061"/>
      <c r="F18061"/>
      <c r="G18061"/>
      <c r="H18061"/>
      <c r="I18061"/>
      <c r="J18061"/>
      <c r="K18061"/>
    </row>
    <row r="18062" spans="1:11" ht="15">
      <c r="A18062"/>
      <c r="B18062"/>
      <c r="C18062"/>
      <c r="D18062"/>
      <c r="E18062"/>
      <c r="F18062"/>
      <c r="G18062"/>
      <c r="H18062"/>
      <c r="I18062"/>
      <c r="J18062"/>
      <c r="K18062"/>
    </row>
    <row r="18063" spans="1:11" ht="15">
      <c r="A18063"/>
      <c r="B18063"/>
      <c r="C18063"/>
      <c r="D18063"/>
      <c r="E18063"/>
      <c r="F18063"/>
      <c r="G18063"/>
      <c r="H18063"/>
      <c r="I18063"/>
      <c r="J18063"/>
      <c r="K18063"/>
    </row>
    <row r="18064" spans="1:11" ht="15">
      <c r="A18064"/>
      <c r="B18064"/>
      <c r="C18064"/>
      <c r="D18064"/>
      <c r="E18064"/>
      <c r="F18064"/>
      <c r="G18064"/>
      <c r="H18064"/>
      <c r="I18064"/>
      <c r="J18064"/>
      <c r="K18064"/>
    </row>
    <row r="18065" spans="1:11" ht="15">
      <c r="A18065"/>
      <c r="B18065"/>
      <c r="C18065"/>
      <c r="D18065"/>
      <c r="E18065"/>
      <c r="F18065"/>
      <c r="G18065"/>
      <c r="H18065"/>
      <c r="I18065"/>
      <c r="J18065"/>
      <c r="K18065"/>
    </row>
    <row r="18066" spans="1:11" ht="15">
      <c r="A18066"/>
      <c r="B18066"/>
      <c r="C18066"/>
      <c r="D18066"/>
      <c r="E18066"/>
      <c r="F18066"/>
      <c r="G18066"/>
      <c r="H18066"/>
      <c r="I18066"/>
      <c r="J18066"/>
      <c r="K18066"/>
    </row>
    <row r="18067" spans="1:11" ht="15">
      <c r="A18067"/>
      <c r="B18067"/>
      <c r="C18067"/>
      <c r="D18067"/>
      <c r="E18067"/>
      <c r="F18067"/>
      <c r="G18067"/>
      <c r="H18067"/>
      <c r="I18067"/>
      <c r="J18067"/>
      <c r="K18067"/>
    </row>
    <row r="18068" spans="1:11" ht="15">
      <c r="A18068"/>
      <c r="B18068"/>
      <c r="C18068"/>
      <c r="D18068"/>
      <c r="E18068"/>
      <c r="F18068"/>
      <c r="G18068"/>
      <c r="H18068"/>
      <c r="I18068"/>
      <c r="J18068"/>
      <c r="K18068"/>
    </row>
    <row r="18069" spans="1:11" ht="15">
      <c r="A18069"/>
      <c r="B18069"/>
      <c r="C18069"/>
      <c r="D18069"/>
      <c r="E18069"/>
      <c r="F18069"/>
      <c r="G18069"/>
      <c r="H18069"/>
      <c r="I18069"/>
      <c r="J18069"/>
      <c r="K18069"/>
    </row>
    <row r="18070" spans="1:11" ht="15">
      <c r="A18070"/>
      <c r="B18070"/>
      <c r="C18070"/>
      <c r="D18070"/>
      <c r="E18070"/>
      <c r="F18070"/>
      <c r="G18070"/>
      <c r="H18070"/>
      <c r="I18070"/>
      <c r="J18070"/>
      <c r="K18070"/>
    </row>
    <row r="18071" spans="1:11" ht="15">
      <c r="A18071"/>
      <c r="B18071"/>
      <c r="C18071"/>
      <c r="D18071"/>
      <c r="E18071"/>
      <c r="F18071"/>
      <c r="G18071"/>
      <c r="H18071"/>
      <c r="I18071"/>
      <c r="J18071"/>
      <c r="K18071"/>
    </row>
    <row r="18072" spans="1:11" ht="15">
      <c r="A18072"/>
      <c r="B18072"/>
      <c r="C18072"/>
      <c r="D18072"/>
      <c r="E18072"/>
      <c r="F18072"/>
      <c r="G18072"/>
      <c r="H18072"/>
      <c r="I18072"/>
      <c r="J18072"/>
      <c r="K18072"/>
    </row>
    <row r="18073" spans="1:11" ht="15">
      <c r="A18073"/>
      <c r="B18073"/>
      <c r="C18073"/>
      <c r="D18073"/>
      <c r="E18073"/>
      <c r="F18073"/>
      <c r="G18073"/>
      <c r="H18073"/>
      <c r="I18073"/>
      <c r="J18073"/>
      <c r="K18073"/>
    </row>
    <row r="18074" spans="1:11" ht="15">
      <c r="A18074"/>
      <c r="B18074"/>
      <c r="C18074"/>
      <c r="D18074"/>
      <c r="E18074"/>
      <c r="F18074"/>
      <c r="G18074"/>
      <c r="H18074"/>
      <c r="I18074"/>
      <c r="J18074"/>
      <c r="K18074"/>
    </row>
    <row r="18075" spans="1:11" ht="15">
      <c r="A18075"/>
      <c r="B18075"/>
      <c r="C18075"/>
      <c r="D18075"/>
      <c r="E18075"/>
      <c r="F18075"/>
      <c r="G18075"/>
      <c r="H18075"/>
      <c r="I18075"/>
      <c r="J18075"/>
      <c r="K18075"/>
    </row>
    <row r="18076" spans="1:11" ht="15">
      <c r="A18076"/>
      <c r="B18076"/>
      <c r="C18076"/>
      <c r="D18076"/>
      <c r="E18076"/>
      <c r="F18076"/>
      <c r="G18076"/>
      <c r="H18076"/>
      <c r="I18076"/>
      <c r="J18076"/>
      <c r="K18076"/>
    </row>
    <row r="18077" spans="1:11" ht="15">
      <c r="A18077"/>
      <c r="B18077"/>
      <c r="C18077"/>
      <c r="D18077"/>
      <c r="E18077"/>
      <c r="F18077"/>
      <c r="G18077"/>
      <c r="H18077"/>
      <c r="I18077"/>
      <c r="J18077"/>
      <c r="K18077"/>
    </row>
    <row r="18078" spans="1:11" ht="15">
      <c r="A18078"/>
      <c r="B18078"/>
      <c r="C18078"/>
      <c r="D18078"/>
      <c r="E18078"/>
      <c r="F18078"/>
      <c r="G18078"/>
      <c r="H18078"/>
      <c r="I18078"/>
      <c r="J18078"/>
      <c r="K18078"/>
    </row>
    <row r="18079" spans="1:11" ht="15">
      <c r="A18079"/>
      <c r="B18079"/>
      <c r="C18079"/>
      <c r="D18079"/>
      <c r="E18079"/>
      <c r="F18079"/>
      <c r="G18079"/>
      <c r="H18079"/>
      <c r="I18079"/>
      <c r="J18079"/>
      <c r="K18079"/>
    </row>
    <row r="18080" spans="1:11" ht="15">
      <c r="A18080"/>
      <c r="B18080"/>
      <c r="C18080"/>
      <c r="D18080"/>
      <c r="E18080"/>
      <c r="F18080"/>
      <c r="G18080"/>
      <c r="H18080"/>
      <c r="I18080"/>
      <c r="J18080"/>
      <c r="K18080"/>
    </row>
    <row r="18081" spans="1:11" ht="15">
      <c r="A18081"/>
      <c r="B18081"/>
      <c r="C18081"/>
      <c r="D18081"/>
      <c r="E18081"/>
      <c r="F18081"/>
      <c r="G18081"/>
      <c r="H18081"/>
      <c r="I18081"/>
      <c r="J18081"/>
      <c r="K18081"/>
    </row>
    <row r="18082" spans="1:11" ht="15">
      <c r="A18082"/>
      <c r="B18082"/>
      <c r="C18082"/>
      <c r="D18082"/>
      <c r="E18082"/>
      <c r="F18082"/>
      <c r="G18082"/>
      <c r="H18082"/>
      <c r="I18082"/>
      <c r="J18082"/>
      <c r="K18082"/>
    </row>
    <row r="18083" spans="1:11" ht="15">
      <c r="A18083"/>
      <c r="B18083"/>
      <c r="C18083"/>
      <c r="D18083"/>
      <c r="E18083"/>
      <c r="F18083"/>
      <c r="G18083"/>
      <c r="H18083"/>
      <c r="I18083"/>
      <c r="J18083"/>
      <c r="K18083"/>
    </row>
    <row r="18084" spans="1:11" ht="15">
      <c r="A18084"/>
      <c r="B18084"/>
      <c r="C18084"/>
      <c r="D18084"/>
      <c r="E18084"/>
      <c r="F18084"/>
      <c r="G18084"/>
      <c r="H18084"/>
      <c r="I18084"/>
      <c r="J18084"/>
      <c r="K18084"/>
    </row>
    <row r="18085" spans="1:11" ht="15">
      <c r="A18085"/>
      <c r="B18085"/>
      <c r="C18085"/>
      <c r="D18085"/>
      <c r="E18085"/>
      <c r="F18085"/>
      <c r="G18085"/>
      <c r="H18085"/>
      <c r="I18085"/>
      <c r="J18085"/>
      <c r="K18085"/>
    </row>
    <row r="18086" spans="1:11" ht="15">
      <c r="A18086"/>
      <c r="B18086"/>
      <c r="C18086"/>
      <c r="D18086"/>
      <c r="E18086"/>
      <c r="F18086"/>
      <c r="G18086"/>
      <c r="H18086"/>
      <c r="I18086"/>
      <c r="J18086"/>
      <c r="K18086"/>
    </row>
    <row r="18087" spans="1:11" ht="15">
      <c r="A18087"/>
      <c r="B18087"/>
      <c r="C18087"/>
      <c r="D18087"/>
      <c r="E18087"/>
      <c r="F18087"/>
      <c r="G18087"/>
      <c r="H18087"/>
      <c r="I18087"/>
      <c r="J18087"/>
      <c r="K18087"/>
    </row>
    <row r="18088" spans="1:11" ht="15">
      <c r="A18088"/>
      <c r="B18088"/>
      <c r="C18088"/>
      <c r="D18088"/>
      <c r="E18088"/>
      <c r="F18088"/>
      <c r="G18088"/>
      <c r="H18088"/>
      <c r="I18088"/>
      <c r="J18088"/>
      <c r="K18088"/>
    </row>
    <row r="18089" spans="1:11" ht="15">
      <c r="A18089"/>
      <c r="B18089"/>
      <c r="C18089"/>
      <c r="D18089"/>
      <c r="E18089"/>
      <c r="F18089"/>
      <c r="G18089"/>
      <c r="H18089"/>
      <c r="I18089"/>
      <c r="J18089"/>
      <c r="K18089"/>
    </row>
    <row r="18090" spans="1:11" ht="15">
      <c r="A18090"/>
      <c r="B18090"/>
      <c r="C18090"/>
      <c r="D18090"/>
      <c r="E18090"/>
      <c r="F18090"/>
      <c r="G18090"/>
      <c r="H18090"/>
      <c r="I18090"/>
      <c r="J18090"/>
      <c r="K18090"/>
    </row>
    <row r="18091" spans="1:11" ht="15">
      <c r="A18091"/>
      <c r="B18091"/>
      <c r="C18091"/>
      <c r="D18091"/>
      <c r="E18091"/>
      <c r="F18091"/>
      <c r="G18091"/>
      <c r="H18091"/>
      <c r="I18091"/>
      <c r="J18091"/>
      <c r="K18091"/>
    </row>
    <row r="18092" spans="1:11" ht="15">
      <c r="A18092"/>
      <c r="B18092"/>
      <c r="C18092"/>
      <c r="D18092"/>
      <c r="E18092"/>
      <c r="F18092"/>
      <c r="G18092"/>
      <c r="H18092"/>
      <c r="I18092"/>
      <c r="J18092"/>
      <c r="K18092"/>
    </row>
    <row r="18093" spans="1:11" ht="15">
      <c r="A18093"/>
      <c r="B18093"/>
      <c r="C18093"/>
      <c r="D18093"/>
      <c r="E18093"/>
      <c r="F18093"/>
      <c r="G18093"/>
      <c r="H18093"/>
      <c r="I18093"/>
      <c r="J18093"/>
      <c r="K18093"/>
    </row>
    <row r="18094" spans="1:11" ht="15">
      <c r="A18094"/>
      <c r="B18094"/>
      <c r="C18094"/>
      <c r="D18094"/>
      <c r="E18094"/>
      <c r="F18094"/>
      <c r="G18094"/>
      <c r="H18094"/>
      <c r="I18094"/>
      <c r="J18094"/>
      <c r="K18094"/>
    </row>
    <row r="18095" spans="1:11" ht="15">
      <c r="A18095"/>
      <c r="B18095"/>
      <c r="C18095"/>
      <c r="D18095"/>
      <c r="E18095"/>
      <c r="F18095"/>
      <c r="G18095"/>
      <c r="H18095"/>
      <c r="I18095"/>
      <c r="J18095"/>
      <c r="K18095"/>
    </row>
    <row r="18096" spans="1:11" ht="15">
      <c r="A18096"/>
      <c r="B18096"/>
      <c r="C18096"/>
      <c r="D18096"/>
      <c r="E18096"/>
      <c r="F18096"/>
      <c r="G18096"/>
      <c r="H18096"/>
      <c r="I18096"/>
      <c r="J18096"/>
      <c r="K18096"/>
    </row>
    <row r="18097" spans="1:11" ht="15">
      <c r="A18097"/>
      <c r="B18097"/>
      <c r="C18097"/>
      <c r="D18097"/>
      <c r="E18097"/>
      <c r="F18097"/>
      <c r="G18097"/>
      <c r="H18097"/>
      <c r="I18097"/>
      <c r="J18097"/>
      <c r="K18097"/>
    </row>
    <row r="18098" spans="1:11" ht="15">
      <c r="A18098"/>
      <c r="B18098"/>
      <c r="C18098"/>
      <c r="D18098"/>
      <c r="E18098"/>
      <c r="F18098"/>
      <c r="G18098"/>
      <c r="H18098"/>
      <c r="I18098"/>
      <c r="J18098"/>
      <c r="K18098"/>
    </row>
    <row r="18099" spans="1:11" ht="15">
      <c r="A18099"/>
      <c r="B18099"/>
      <c r="C18099"/>
      <c r="D18099"/>
      <c r="E18099"/>
      <c r="F18099"/>
      <c r="G18099"/>
      <c r="H18099"/>
      <c r="I18099"/>
      <c r="J18099"/>
      <c r="K18099"/>
    </row>
    <row r="18100" spans="1:11" ht="15">
      <c r="A18100"/>
      <c r="B18100"/>
      <c r="C18100"/>
      <c r="D18100"/>
      <c r="E18100"/>
      <c r="F18100"/>
      <c r="G18100"/>
      <c r="H18100"/>
      <c r="I18100"/>
      <c r="J18100"/>
      <c r="K18100"/>
    </row>
    <row r="18101" spans="1:11" ht="15">
      <c r="A18101"/>
      <c r="B18101"/>
      <c r="C18101"/>
      <c r="D18101"/>
      <c r="E18101"/>
      <c r="F18101"/>
      <c r="G18101"/>
      <c r="H18101"/>
      <c r="I18101"/>
      <c r="J18101"/>
      <c r="K18101"/>
    </row>
    <row r="18102" spans="1:11" ht="15">
      <c r="A18102"/>
      <c r="B18102"/>
      <c r="C18102"/>
      <c r="D18102"/>
      <c r="E18102"/>
      <c r="F18102"/>
      <c r="G18102"/>
      <c r="H18102"/>
      <c r="I18102"/>
      <c r="J18102"/>
      <c r="K18102"/>
    </row>
    <row r="18103" spans="1:11" ht="15">
      <c r="A18103"/>
      <c r="B18103"/>
      <c r="C18103"/>
      <c r="D18103"/>
      <c r="E18103"/>
      <c r="F18103"/>
      <c r="G18103"/>
      <c r="H18103"/>
      <c r="I18103"/>
      <c r="J18103"/>
      <c r="K18103"/>
    </row>
    <row r="18104" spans="1:11" ht="15">
      <c r="A18104"/>
      <c r="B18104"/>
      <c r="C18104"/>
      <c r="D18104"/>
      <c r="E18104"/>
      <c r="F18104"/>
      <c r="G18104"/>
      <c r="H18104"/>
      <c r="I18104"/>
      <c r="J18104"/>
      <c r="K18104"/>
    </row>
    <row r="18105" spans="1:11" ht="15">
      <c r="A18105"/>
      <c r="B18105"/>
      <c r="C18105"/>
      <c r="D18105"/>
      <c r="E18105"/>
      <c r="F18105"/>
      <c r="G18105"/>
      <c r="H18105"/>
      <c r="I18105"/>
      <c r="J18105"/>
      <c r="K18105"/>
    </row>
    <row r="18106" spans="1:11" ht="15">
      <c r="A18106"/>
      <c r="B18106"/>
      <c r="C18106"/>
      <c r="D18106"/>
      <c r="E18106"/>
      <c r="F18106"/>
      <c r="G18106"/>
      <c r="H18106"/>
      <c r="I18106"/>
      <c r="J18106"/>
      <c r="K18106"/>
    </row>
    <row r="18107" spans="1:11" ht="15">
      <c r="A18107"/>
      <c r="B18107"/>
      <c r="C18107"/>
      <c r="D18107"/>
      <c r="E18107"/>
      <c r="F18107"/>
      <c r="G18107"/>
      <c r="H18107"/>
      <c r="I18107"/>
      <c r="J18107"/>
      <c r="K18107"/>
    </row>
    <row r="18108" spans="1:11" ht="15">
      <c r="A18108"/>
      <c r="B18108"/>
      <c r="C18108"/>
      <c r="D18108"/>
      <c r="E18108"/>
      <c r="F18108"/>
      <c r="G18108"/>
      <c r="H18108"/>
      <c r="I18108"/>
      <c r="J18108"/>
      <c r="K18108"/>
    </row>
    <row r="18109" spans="1:11" ht="15">
      <c r="A18109"/>
      <c r="B18109"/>
      <c r="C18109"/>
      <c r="D18109"/>
      <c r="E18109"/>
      <c r="F18109"/>
      <c r="G18109"/>
      <c r="H18109"/>
      <c r="I18109"/>
      <c r="J18109"/>
      <c r="K18109"/>
    </row>
    <row r="18110" spans="1:11" ht="15">
      <c r="A18110"/>
      <c r="B18110"/>
      <c r="C18110"/>
      <c r="D18110"/>
      <c r="E18110"/>
      <c r="F18110"/>
      <c r="G18110"/>
      <c r="H18110"/>
      <c r="I18110"/>
      <c r="J18110"/>
      <c r="K18110"/>
    </row>
    <row r="18111" spans="1:11" ht="15">
      <c r="A18111"/>
      <c r="B18111"/>
      <c r="C18111"/>
      <c r="D18111"/>
      <c r="E18111"/>
      <c r="F18111"/>
      <c r="G18111"/>
      <c r="H18111"/>
      <c r="I18111"/>
      <c r="J18111"/>
      <c r="K18111"/>
    </row>
    <row r="18112" spans="1:11" ht="15">
      <c r="A18112"/>
      <c r="B18112"/>
      <c r="C18112"/>
      <c r="D18112"/>
      <c r="E18112"/>
      <c r="F18112"/>
      <c r="G18112"/>
      <c r="H18112"/>
      <c r="I18112"/>
      <c r="J18112"/>
      <c r="K18112"/>
    </row>
    <row r="18113" spans="1:11" ht="15">
      <c r="A18113"/>
      <c r="B18113"/>
      <c r="C18113"/>
      <c r="D18113"/>
      <c r="E18113"/>
      <c r="F18113"/>
      <c r="G18113"/>
      <c r="H18113"/>
      <c r="I18113"/>
      <c r="J18113"/>
      <c r="K18113"/>
    </row>
    <row r="18114" spans="1:11" ht="15">
      <c r="A18114"/>
      <c r="B18114"/>
      <c r="C18114"/>
      <c r="D18114"/>
      <c r="E18114"/>
      <c r="F18114"/>
      <c r="G18114"/>
      <c r="H18114"/>
      <c r="I18114"/>
      <c r="J18114"/>
      <c r="K18114"/>
    </row>
    <row r="18115" spans="1:11" ht="15">
      <c r="A18115"/>
      <c r="B18115"/>
      <c r="C18115"/>
      <c r="D18115"/>
      <c r="E18115"/>
      <c r="F18115"/>
      <c r="G18115"/>
      <c r="H18115"/>
      <c r="I18115"/>
      <c r="J18115"/>
      <c r="K18115"/>
    </row>
    <row r="18116" spans="1:11" ht="15">
      <c r="A18116"/>
      <c r="B18116"/>
      <c r="C18116"/>
      <c r="D18116"/>
      <c r="E18116"/>
      <c r="F18116"/>
      <c r="G18116"/>
      <c r="H18116"/>
      <c r="I18116"/>
      <c r="J18116"/>
      <c r="K18116"/>
    </row>
    <row r="18117" spans="1:11" ht="15">
      <c r="A18117"/>
      <c r="B18117"/>
      <c r="C18117"/>
      <c r="D18117"/>
      <c r="E18117"/>
      <c r="F18117"/>
      <c r="G18117"/>
      <c r="H18117"/>
      <c r="I18117"/>
      <c r="J18117"/>
      <c r="K18117"/>
    </row>
    <row r="18118" spans="1:11" ht="15">
      <c r="A18118"/>
      <c r="B18118"/>
      <c r="C18118"/>
      <c r="D18118"/>
      <c r="E18118"/>
      <c r="F18118"/>
      <c r="G18118"/>
      <c r="H18118"/>
      <c r="I18118"/>
      <c r="J18118"/>
      <c r="K18118"/>
    </row>
    <row r="18119" spans="1:11" ht="15">
      <c r="A18119"/>
      <c r="B18119"/>
      <c r="C18119"/>
      <c r="D18119"/>
      <c r="E18119"/>
      <c r="F18119"/>
      <c r="G18119"/>
      <c r="H18119"/>
      <c r="I18119"/>
      <c r="J18119"/>
      <c r="K18119"/>
    </row>
    <row r="18120" spans="1:11" ht="15">
      <c r="A18120"/>
      <c r="B18120"/>
      <c r="C18120"/>
      <c r="D18120"/>
      <c r="E18120"/>
      <c r="F18120"/>
      <c r="G18120"/>
      <c r="H18120"/>
      <c r="I18120"/>
      <c r="J18120"/>
      <c r="K18120"/>
    </row>
    <row r="18121" spans="1:11" ht="15">
      <c r="A18121"/>
      <c r="B18121"/>
      <c r="C18121"/>
      <c r="D18121"/>
      <c r="E18121"/>
      <c r="F18121"/>
      <c r="G18121"/>
      <c r="H18121"/>
      <c r="I18121"/>
      <c r="J18121"/>
      <c r="K18121"/>
    </row>
    <row r="18122" spans="1:11" ht="15">
      <c r="A18122"/>
      <c r="B18122"/>
      <c r="C18122"/>
      <c r="D18122"/>
      <c r="E18122"/>
      <c r="F18122"/>
      <c r="G18122"/>
      <c r="H18122"/>
      <c r="I18122"/>
      <c r="J18122"/>
      <c r="K18122"/>
    </row>
    <row r="18123" spans="1:11" ht="15">
      <c r="A18123"/>
      <c r="B18123"/>
      <c r="C18123"/>
      <c r="D18123"/>
      <c r="E18123"/>
      <c r="F18123"/>
      <c r="G18123"/>
      <c r="H18123"/>
      <c r="I18123"/>
      <c r="J18123"/>
      <c r="K18123"/>
    </row>
    <row r="18124" spans="1:11" ht="15">
      <c r="A18124"/>
      <c r="B18124"/>
      <c r="C18124"/>
      <c r="D18124"/>
      <c r="E18124"/>
      <c r="F18124"/>
      <c r="G18124"/>
      <c r="H18124"/>
      <c r="I18124"/>
      <c r="J18124"/>
      <c r="K18124"/>
    </row>
    <row r="18125" spans="1:11" ht="15">
      <c r="A18125"/>
      <c r="B18125"/>
      <c r="C18125"/>
      <c r="D18125"/>
      <c r="E18125"/>
      <c r="F18125"/>
      <c r="G18125"/>
      <c r="H18125"/>
      <c r="I18125"/>
      <c r="J18125"/>
      <c r="K18125"/>
    </row>
    <row r="18126" spans="1:11" ht="15">
      <c r="A18126"/>
      <c r="B18126"/>
      <c r="C18126"/>
      <c r="D18126"/>
      <c r="E18126"/>
      <c r="F18126"/>
      <c r="G18126"/>
      <c r="H18126"/>
      <c r="I18126"/>
      <c r="J18126"/>
      <c r="K18126"/>
    </row>
    <row r="18127" spans="1:11" ht="15">
      <c r="A18127"/>
      <c r="B18127"/>
      <c r="C18127"/>
      <c r="D18127"/>
      <c r="E18127"/>
      <c r="F18127"/>
      <c r="G18127"/>
      <c r="H18127"/>
      <c r="I18127"/>
      <c r="J18127"/>
      <c r="K18127"/>
    </row>
    <row r="18128" spans="1:11" ht="15">
      <c r="A18128"/>
      <c r="B18128"/>
      <c r="C18128"/>
      <c r="D18128"/>
      <c r="E18128"/>
      <c r="F18128"/>
      <c r="G18128"/>
      <c r="H18128"/>
      <c r="I18128"/>
      <c r="J18128"/>
      <c r="K18128"/>
    </row>
    <row r="18129" spans="1:11" ht="15">
      <c r="A18129"/>
      <c r="B18129"/>
      <c r="C18129"/>
      <c r="D18129"/>
      <c r="E18129"/>
      <c r="F18129"/>
      <c r="G18129"/>
      <c r="H18129"/>
      <c r="I18129"/>
      <c r="J18129"/>
      <c r="K18129"/>
    </row>
    <row r="18130" spans="1:11" ht="15">
      <c r="A18130"/>
      <c r="B18130"/>
      <c r="C18130"/>
      <c r="D18130"/>
      <c r="E18130"/>
      <c r="F18130"/>
      <c r="G18130"/>
      <c r="H18130"/>
      <c r="I18130"/>
      <c r="J18130"/>
      <c r="K18130"/>
    </row>
    <row r="18131" spans="1:11" ht="15">
      <c r="A18131"/>
      <c r="B18131"/>
      <c r="C18131"/>
      <c r="D18131"/>
      <c r="E18131"/>
      <c r="F18131"/>
      <c r="G18131"/>
      <c r="H18131"/>
      <c r="I18131"/>
      <c r="J18131"/>
      <c r="K18131"/>
    </row>
    <row r="18132" spans="1:11" ht="15">
      <c r="A18132"/>
      <c r="B18132"/>
      <c r="C18132"/>
      <c r="D18132"/>
      <c r="E18132"/>
      <c r="F18132"/>
      <c r="G18132"/>
      <c r="H18132"/>
      <c r="I18132"/>
      <c r="J18132"/>
      <c r="K18132"/>
    </row>
    <row r="18133" spans="1:11" ht="15">
      <c r="A18133"/>
      <c r="B18133"/>
      <c r="C18133"/>
      <c r="D18133"/>
      <c r="E18133"/>
      <c r="F18133"/>
      <c r="G18133"/>
      <c r="H18133"/>
      <c r="I18133"/>
      <c r="J18133"/>
      <c r="K18133"/>
    </row>
    <row r="18134" spans="1:11" ht="15">
      <c r="A18134"/>
      <c r="B18134"/>
      <c r="C18134"/>
      <c r="D18134"/>
      <c r="E18134"/>
      <c r="F18134"/>
      <c r="G18134"/>
      <c r="H18134"/>
      <c r="I18134"/>
      <c r="J18134"/>
      <c r="K18134"/>
    </row>
    <row r="18135" spans="1:11" ht="15">
      <c r="A18135"/>
      <c r="B18135"/>
      <c r="C18135"/>
      <c r="D18135"/>
      <c r="E18135"/>
      <c r="F18135"/>
      <c r="G18135"/>
      <c r="H18135"/>
      <c r="I18135"/>
      <c r="J18135"/>
      <c r="K18135"/>
    </row>
    <row r="18136" spans="1:11" ht="15">
      <c r="A18136"/>
      <c r="B18136"/>
      <c r="C18136"/>
      <c r="D18136"/>
      <c r="E18136"/>
      <c r="F18136"/>
      <c r="G18136"/>
      <c r="H18136"/>
      <c r="I18136"/>
      <c r="J18136"/>
      <c r="K18136"/>
    </row>
    <row r="18137" spans="1:11" ht="15">
      <c r="A18137"/>
      <c r="B18137"/>
      <c r="C18137"/>
      <c r="D18137"/>
      <c r="E18137"/>
      <c r="F18137"/>
      <c r="G18137"/>
      <c r="H18137"/>
      <c r="I18137"/>
      <c r="J18137"/>
      <c r="K18137"/>
    </row>
    <row r="18138" spans="1:11" ht="15">
      <c r="A18138"/>
      <c r="B18138"/>
      <c r="C18138"/>
      <c r="D18138"/>
      <c r="E18138"/>
      <c r="F18138"/>
      <c r="G18138"/>
      <c r="H18138"/>
      <c r="I18138"/>
      <c r="J18138"/>
      <c r="K18138"/>
    </row>
    <row r="18139" spans="1:11" ht="15">
      <c r="A18139"/>
      <c r="B18139"/>
      <c r="C18139"/>
      <c r="D18139"/>
      <c r="E18139"/>
      <c r="F18139"/>
      <c r="G18139"/>
      <c r="H18139"/>
      <c r="I18139"/>
      <c r="J18139"/>
      <c r="K18139"/>
    </row>
    <row r="18140" spans="1:11" ht="15">
      <c r="A18140"/>
      <c r="B18140"/>
      <c r="C18140"/>
      <c r="D18140"/>
      <c r="E18140"/>
      <c r="F18140"/>
      <c r="G18140"/>
      <c r="H18140"/>
      <c r="I18140"/>
      <c r="J18140"/>
      <c r="K18140"/>
    </row>
    <row r="18141" spans="1:11" ht="15">
      <c r="A18141"/>
      <c r="B18141"/>
      <c r="C18141"/>
      <c r="D18141"/>
      <c r="E18141"/>
      <c r="F18141"/>
      <c r="G18141"/>
      <c r="H18141"/>
      <c r="I18141"/>
      <c r="J18141"/>
      <c r="K18141"/>
    </row>
    <row r="18142" spans="1:11" ht="15">
      <c r="A18142"/>
      <c r="B18142"/>
      <c r="C18142"/>
      <c r="D18142"/>
      <c r="E18142"/>
      <c r="F18142"/>
      <c r="G18142"/>
      <c r="H18142"/>
      <c r="I18142"/>
      <c r="J18142"/>
      <c r="K18142"/>
    </row>
    <row r="18143" spans="1:11" ht="15">
      <c r="A18143"/>
      <c r="B18143"/>
      <c r="C18143"/>
      <c r="D18143"/>
      <c r="E18143"/>
      <c r="F18143"/>
      <c r="G18143"/>
      <c r="H18143"/>
      <c r="I18143"/>
      <c r="J18143"/>
      <c r="K18143"/>
    </row>
    <row r="18144" spans="1:11" ht="15">
      <c r="A18144"/>
      <c r="B18144"/>
      <c r="C18144"/>
      <c r="D18144"/>
      <c r="E18144"/>
      <c r="F18144"/>
      <c r="G18144"/>
      <c r="H18144"/>
      <c r="I18144"/>
      <c r="J18144"/>
      <c r="K18144"/>
    </row>
    <row r="18145" spans="1:11" ht="15">
      <c r="A18145"/>
      <c r="B18145"/>
      <c r="C18145"/>
      <c r="D18145"/>
      <c r="E18145"/>
      <c r="F18145"/>
      <c r="G18145"/>
      <c r="H18145"/>
      <c r="I18145"/>
      <c r="J18145"/>
      <c r="K18145"/>
    </row>
    <row r="18146" spans="1:11" ht="15">
      <c r="A18146"/>
      <c r="B18146"/>
      <c r="C18146"/>
      <c r="D18146"/>
      <c r="E18146"/>
      <c r="F18146"/>
      <c r="G18146"/>
      <c r="H18146"/>
      <c r="I18146"/>
      <c r="J18146"/>
      <c r="K18146"/>
    </row>
    <row r="18147" spans="1:11" ht="15">
      <c r="A18147"/>
      <c r="B18147"/>
      <c r="C18147"/>
      <c r="D18147"/>
      <c r="E18147"/>
      <c r="F18147"/>
      <c r="G18147"/>
      <c r="H18147"/>
      <c r="I18147"/>
      <c r="J18147"/>
      <c r="K18147"/>
    </row>
    <row r="18148" spans="1:11" ht="15">
      <c r="A18148"/>
      <c r="B18148"/>
      <c r="C18148"/>
      <c r="D18148"/>
      <c r="E18148"/>
      <c r="F18148"/>
      <c r="G18148"/>
      <c r="H18148"/>
      <c r="I18148"/>
      <c r="J18148"/>
      <c r="K18148"/>
    </row>
    <row r="18149" spans="1:11" ht="15">
      <c r="A18149"/>
      <c r="B18149"/>
      <c r="C18149"/>
      <c r="D18149"/>
      <c r="E18149"/>
      <c r="F18149"/>
      <c r="G18149"/>
      <c r="H18149"/>
      <c r="I18149"/>
      <c r="J18149"/>
      <c r="K18149"/>
    </row>
    <row r="18150" spans="1:11" ht="15">
      <c r="A18150"/>
      <c r="B18150"/>
      <c r="C18150"/>
      <c r="D18150"/>
      <c r="E18150"/>
      <c r="F18150"/>
      <c r="G18150"/>
      <c r="H18150"/>
      <c r="I18150"/>
      <c r="J18150"/>
      <c r="K18150"/>
    </row>
    <row r="18151" spans="1:11" ht="15">
      <c r="A18151"/>
      <c r="B18151"/>
      <c r="C18151"/>
      <c r="D18151"/>
      <c r="E18151"/>
      <c r="F18151"/>
      <c r="G18151"/>
      <c r="H18151"/>
      <c r="I18151"/>
      <c r="J18151"/>
      <c r="K18151"/>
    </row>
    <row r="18152" spans="1:11" ht="15">
      <c r="A18152"/>
      <c r="B18152"/>
      <c r="C18152"/>
      <c r="D18152"/>
      <c r="E18152"/>
      <c r="F18152"/>
      <c r="G18152"/>
      <c r="H18152"/>
      <c r="I18152"/>
      <c r="J18152"/>
      <c r="K18152"/>
    </row>
    <row r="18153" spans="1:11" ht="15">
      <c r="A18153"/>
      <c r="B18153"/>
      <c r="C18153"/>
      <c r="D18153"/>
      <c r="E18153"/>
      <c r="F18153"/>
      <c r="G18153"/>
      <c r="H18153"/>
      <c r="I18153"/>
      <c r="J18153"/>
      <c r="K18153"/>
    </row>
    <row r="18154" spans="1:11" ht="15">
      <c r="A18154"/>
      <c r="B18154"/>
      <c r="C18154"/>
      <c r="D18154"/>
      <c r="E18154"/>
      <c r="F18154"/>
      <c r="G18154"/>
      <c r="H18154"/>
      <c r="I18154"/>
      <c r="J18154"/>
      <c r="K18154"/>
    </row>
    <row r="18155" spans="1:11" ht="15">
      <c r="A18155"/>
      <c r="B18155"/>
      <c r="C18155"/>
      <c r="D18155"/>
      <c r="E18155"/>
      <c r="F18155"/>
      <c r="G18155"/>
      <c r="H18155"/>
      <c r="I18155"/>
      <c r="J18155"/>
      <c r="K18155"/>
    </row>
    <row r="18156" spans="1:11" ht="15">
      <c r="A18156"/>
      <c r="B18156"/>
      <c r="C18156"/>
      <c r="D18156"/>
      <c r="E18156"/>
      <c r="F18156"/>
      <c r="G18156"/>
      <c r="H18156"/>
      <c r="I18156"/>
      <c r="J18156"/>
      <c r="K18156"/>
    </row>
    <row r="18157" spans="1:11" ht="15">
      <c r="A18157"/>
      <c r="B18157"/>
      <c r="C18157"/>
      <c r="D18157"/>
      <c r="E18157"/>
      <c r="F18157"/>
      <c r="G18157"/>
      <c r="H18157"/>
      <c r="I18157"/>
      <c r="J18157"/>
      <c r="K18157"/>
    </row>
    <row r="18158" spans="1:11" ht="15">
      <c r="A18158"/>
      <c r="B18158"/>
      <c r="C18158"/>
      <c r="D18158"/>
      <c r="E18158"/>
      <c r="F18158"/>
      <c r="G18158"/>
      <c r="H18158"/>
      <c r="I18158"/>
      <c r="J18158"/>
      <c r="K18158"/>
    </row>
    <row r="18159" spans="1:11" ht="15">
      <c r="A18159"/>
      <c r="B18159"/>
      <c r="C18159"/>
      <c r="D18159"/>
      <c r="E18159"/>
      <c r="F18159"/>
      <c r="G18159"/>
      <c r="H18159"/>
      <c r="I18159"/>
      <c r="J18159"/>
      <c r="K18159"/>
    </row>
    <row r="18160" spans="1:11" ht="15">
      <c r="A18160"/>
      <c r="B18160"/>
      <c r="C18160"/>
      <c r="D18160"/>
      <c r="E18160"/>
      <c r="F18160"/>
      <c r="G18160"/>
      <c r="H18160"/>
      <c r="I18160"/>
      <c r="J18160"/>
      <c r="K18160"/>
    </row>
    <row r="18161" spans="1:11" ht="15">
      <c r="A18161"/>
      <c r="B18161"/>
      <c r="C18161"/>
      <c r="D18161"/>
      <c r="E18161"/>
      <c r="F18161"/>
      <c r="G18161"/>
      <c r="H18161"/>
      <c r="I18161"/>
      <c r="J18161"/>
      <c r="K18161"/>
    </row>
    <row r="18162" spans="1:11" ht="15">
      <c r="A18162"/>
      <c r="B18162"/>
      <c r="C18162"/>
      <c r="D18162"/>
      <c r="E18162"/>
      <c r="F18162"/>
      <c r="G18162"/>
      <c r="H18162"/>
      <c r="I18162"/>
      <c r="J18162"/>
      <c r="K18162"/>
    </row>
    <row r="18163" spans="1:11" ht="15">
      <c r="A18163"/>
      <c r="B18163"/>
      <c r="C18163"/>
      <c r="D18163"/>
      <c r="E18163"/>
      <c r="F18163"/>
      <c r="G18163"/>
      <c r="H18163"/>
      <c r="I18163"/>
      <c r="J18163"/>
      <c r="K18163"/>
    </row>
    <row r="18164" spans="1:11" ht="15">
      <c r="A18164"/>
      <c r="B18164"/>
      <c r="C18164"/>
      <c r="D18164"/>
      <c r="E18164"/>
      <c r="F18164"/>
      <c r="G18164"/>
      <c r="H18164"/>
      <c r="I18164"/>
      <c r="J18164"/>
      <c r="K18164"/>
    </row>
    <row r="18165" spans="1:11" ht="15">
      <c r="A18165"/>
      <c r="B18165"/>
      <c r="C18165"/>
      <c r="D18165"/>
      <c r="E18165"/>
      <c r="F18165"/>
      <c r="G18165"/>
      <c r="H18165"/>
      <c r="I18165"/>
      <c r="J18165"/>
      <c r="K18165"/>
    </row>
    <row r="18166" spans="1:11" ht="15">
      <c r="A18166"/>
      <c r="B18166"/>
      <c r="C18166"/>
      <c r="D18166"/>
      <c r="E18166"/>
      <c r="F18166"/>
      <c r="G18166"/>
      <c r="H18166"/>
      <c r="I18166"/>
      <c r="J18166"/>
      <c r="K18166"/>
    </row>
    <row r="18167" spans="1:11" ht="15">
      <c r="A18167"/>
      <c r="B18167"/>
      <c r="C18167"/>
      <c r="D18167"/>
      <c r="E18167"/>
      <c r="F18167"/>
      <c r="G18167"/>
      <c r="H18167"/>
      <c r="I18167"/>
      <c r="J18167"/>
      <c r="K18167"/>
    </row>
    <row r="18168" spans="1:11" ht="15">
      <c r="A18168"/>
      <c r="B18168"/>
      <c r="C18168"/>
      <c r="D18168"/>
      <c r="E18168"/>
      <c r="F18168"/>
      <c r="G18168"/>
      <c r="H18168"/>
      <c r="I18168"/>
      <c r="J18168"/>
      <c r="K18168"/>
    </row>
    <row r="18169" spans="1:11" ht="15">
      <c r="A18169"/>
      <c r="B18169"/>
      <c r="C18169"/>
      <c r="D18169"/>
      <c r="E18169"/>
      <c r="F18169"/>
      <c r="G18169"/>
      <c r="H18169"/>
      <c r="I18169"/>
      <c r="J18169"/>
      <c r="K18169"/>
    </row>
    <row r="18170" spans="1:11" ht="15">
      <c r="A18170"/>
      <c r="B18170"/>
      <c r="C18170"/>
      <c r="D18170"/>
      <c r="E18170"/>
      <c r="F18170"/>
      <c r="G18170"/>
      <c r="H18170"/>
      <c r="I18170"/>
      <c r="J18170"/>
      <c r="K18170"/>
    </row>
    <row r="18171" spans="1:11" ht="15">
      <c r="A18171"/>
      <c r="B18171"/>
      <c r="C18171"/>
      <c r="D18171"/>
      <c r="E18171"/>
      <c r="F18171"/>
      <c r="G18171"/>
      <c r="H18171"/>
      <c r="I18171"/>
      <c r="J18171"/>
      <c r="K18171"/>
    </row>
    <row r="18172" spans="1:11" ht="15">
      <c r="A18172"/>
      <c r="B18172"/>
      <c r="C18172"/>
      <c r="D18172"/>
      <c r="E18172"/>
      <c r="F18172"/>
      <c r="G18172"/>
      <c r="H18172"/>
      <c r="I18172"/>
      <c r="J18172"/>
      <c r="K18172"/>
    </row>
    <row r="18173" spans="1:11" ht="15">
      <c r="A18173"/>
      <c r="B18173"/>
      <c r="C18173"/>
      <c r="D18173"/>
      <c r="E18173"/>
      <c r="F18173"/>
      <c r="G18173"/>
      <c r="H18173"/>
      <c r="I18173"/>
      <c r="J18173"/>
      <c r="K18173"/>
    </row>
    <row r="18174" spans="1:11" ht="15">
      <c r="A18174"/>
      <c r="B18174"/>
      <c r="C18174"/>
      <c r="D18174"/>
      <c r="E18174"/>
      <c r="F18174"/>
      <c r="G18174"/>
      <c r="H18174"/>
      <c r="I18174"/>
      <c r="J18174"/>
      <c r="K18174"/>
    </row>
    <row r="18175" spans="1:11" ht="15">
      <c r="A18175"/>
      <c r="B18175"/>
      <c r="C18175"/>
      <c r="D18175"/>
      <c r="E18175"/>
      <c r="F18175"/>
      <c r="G18175"/>
      <c r="H18175"/>
      <c r="I18175"/>
      <c r="J18175"/>
      <c r="K18175"/>
    </row>
    <row r="18176" spans="1:11" ht="15">
      <c r="A18176"/>
      <c r="B18176"/>
      <c r="C18176"/>
      <c r="D18176"/>
      <c r="E18176"/>
      <c r="F18176"/>
      <c r="G18176"/>
      <c r="H18176"/>
      <c r="I18176"/>
      <c r="J18176"/>
      <c r="K18176"/>
    </row>
    <row r="18177" spans="1:11" ht="15">
      <c r="A18177"/>
      <c r="B18177"/>
      <c r="C18177"/>
      <c r="D18177"/>
      <c r="E18177"/>
      <c r="F18177"/>
      <c r="G18177"/>
      <c r="H18177"/>
      <c r="I18177"/>
      <c r="J18177"/>
      <c r="K18177"/>
    </row>
    <row r="18178" spans="1:11" ht="15">
      <c r="A18178"/>
      <c r="B18178"/>
      <c r="C18178"/>
      <c r="D18178"/>
      <c r="E18178"/>
      <c r="F18178"/>
      <c r="G18178"/>
      <c r="H18178"/>
      <c r="I18178"/>
      <c r="J18178"/>
      <c r="K18178"/>
    </row>
    <row r="18179" spans="1:11" ht="15">
      <c r="A18179"/>
      <c r="B18179"/>
      <c r="C18179"/>
      <c r="D18179"/>
      <c r="E18179"/>
      <c r="F18179"/>
      <c r="G18179"/>
      <c r="H18179"/>
      <c r="I18179"/>
      <c r="J18179"/>
      <c r="K18179"/>
    </row>
    <row r="18180" spans="1:11" ht="15">
      <c r="A18180"/>
      <c r="B18180"/>
      <c r="C18180"/>
      <c r="D18180"/>
      <c r="E18180"/>
      <c r="F18180"/>
      <c r="G18180"/>
      <c r="H18180"/>
      <c r="I18180"/>
      <c r="J18180"/>
      <c r="K18180"/>
    </row>
    <row r="18181" spans="1:11" ht="15">
      <c r="A18181"/>
      <c r="B18181"/>
      <c r="C18181"/>
      <c r="D18181"/>
      <c r="E18181"/>
      <c r="F18181"/>
      <c r="G18181"/>
      <c r="H18181"/>
      <c r="I18181"/>
      <c r="J18181"/>
      <c r="K18181"/>
    </row>
    <row r="18182" spans="1:11" ht="15">
      <c r="A18182"/>
      <c r="B18182"/>
      <c r="C18182"/>
      <c r="D18182"/>
      <c r="E18182"/>
      <c r="F18182"/>
      <c r="G18182"/>
      <c r="H18182"/>
      <c r="I18182"/>
      <c r="J18182"/>
      <c r="K18182"/>
    </row>
    <row r="18183" spans="1:11" ht="15">
      <c r="A18183"/>
      <c r="B18183"/>
      <c r="C18183"/>
      <c r="D18183"/>
      <c r="E18183"/>
      <c r="F18183"/>
      <c r="G18183"/>
      <c r="H18183"/>
      <c r="I18183"/>
      <c r="J18183"/>
      <c r="K18183"/>
    </row>
    <row r="18184" spans="1:11" ht="15">
      <c r="A18184"/>
      <c r="B18184"/>
      <c r="C18184"/>
      <c r="D18184"/>
      <c r="E18184"/>
      <c r="F18184"/>
      <c r="G18184"/>
      <c r="H18184"/>
      <c r="I18184"/>
      <c r="J18184"/>
      <c r="K18184"/>
    </row>
    <row r="18185" spans="1:11" ht="15">
      <c r="A18185"/>
      <c r="B18185"/>
      <c r="C18185"/>
      <c r="D18185"/>
      <c r="E18185"/>
      <c r="F18185"/>
      <c r="G18185"/>
      <c r="H18185"/>
      <c r="I18185"/>
      <c r="J18185"/>
      <c r="K18185"/>
    </row>
    <row r="18186" spans="1:11" ht="15">
      <c r="A18186"/>
      <c r="B18186"/>
      <c r="C18186"/>
      <c r="D18186"/>
      <c r="E18186"/>
      <c r="F18186"/>
      <c r="G18186"/>
      <c r="H18186"/>
      <c r="I18186"/>
      <c r="J18186"/>
      <c r="K18186"/>
    </row>
    <row r="18187" spans="1:11" ht="15">
      <c r="A18187"/>
      <c r="B18187"/>
      <c r="C18187"/>
      <c r="D18187"/>
      <c r="E18187"/>
      <c r="F18187"/>
      <c r="G18187"/>
      <c r="H18187"/>
      <c r="I18187"/>
      <c r="J18187"/>
      <c r="K18187"/>
    </row>
    <row r="18188" spans="1:11" ht="15">
      <c r="A18188"/>
      <c r="B18188"/>
      <c r="C18188"/>
      <c r="D18188"/>
      <c r="E18188"/>
      <c r="F18188"/>
      <c r="G18188"/>
      <c r="H18188"/>
      <c r="I18188"/>
      <c r="J18188"/>
      <c r="K18188"/>
    </row>
    <row r="18189" spans="1:11" ht="15">
      <c r="A18189"/>
      <c r="B18189"/>
      <c r="C18189"/>
      <c r="D18189"/>
      <c r="E18189"/>
      <c r="F18189"/>
      <c r="G18189"/>
      <c r="H18189"/>
      <c r="I18189"/>
      <c r="J18189"/>
      <c r="K18189"/>
    </row>
    <row r="18190" spans="1:11" ht="15">
      <c r="A18190"/>
      <c r="B18190"/>
      <c r="C18190"/>
      <c r="D18190"/>
      <c r="E18190"/>
      <c r="F18190"/>
      <c r="G18190"/>
      <c r="H18190"/>
      <c r="I18190"/>
      <c r="J18190"/>
      <c r="K18190"/>
    </row>
    <row r="18191" spans="1:11" ht="15">
      <c r="A18191"/>
      <c r="B18191"/>
      <c r="C18191"/>
      <c r="D18191"/>
      <c r="E18191"/>
      <c r="F18191"/>
      <c r="G18191"/>
      <c r="H18191"/>
      <c r="I18191"/>
      <c r="J18191"/>
      <c r="K18191"/>
    </row>
    <row r="18192" spans="1:11" ht="15">
      <c r="A18192"/>
      <c r="B18192"/>
      <c r="C18192"/>
      <c r="D18192"/>
      <c r="E18192"/>
      <c r="F18192"/>
      <c r="G18192"/>
      <c r="H18192"/>
      <c r="I18192"/>
      <c r="J18192"/>
      <c r="K18192"/>
    </row>
    <row r="18193" spans="1:11" ht="15">
      <c r="A18193"/>
      <c r="B18193"/>
      <c r="C18193"/>
      <c r="D18193"/>
      <c r="E18193"/>
      <c r="F18193"/>
      <c r="G18193"/>
      <c r="H18193"/>
      <c r="I18193"/>
      <c r="J18193"/>
      <c r="K18193"/>
    </row>
    <row r="18194" spans="1:11" ht="15">
      <c r="A18194"/>
      <c r="B18194"/>
      <c r="C18194"/>
      <c r="D18194"/>
      <c r="E18194"/>
      <c r="F18194"/>
      <c r="G18194"/>
      <c r="H18194"/>
      <c r="I18194"/>
      <c r="J18194"/>
      <c r="K18194"/>
    </row>
    <row r="18195" spans="1:11" ht="15">
      <c r="A18195"/>
      <c r="B18195"/>
      <c r="C18195"/>
      <c r="D18195"/>
      <c r="E18195"/>
      <c r="F18195"/>
      <c r="G18195"/>
      <c r="H18195"/>
      <c r="I18195"/>
      <c r="J18195"/>
      <c r="K18195"/>
    </row>
    <row r="18196" spans="1:11" ht="15">
      <c r="A18196"/>
      <c r="B18196"/>
      <c r="C18196"/>
      <c r="D18196"/>
      <c r="E18196"/>
      <c r="F18196"/>
      <c r="G18196"/>
      <c r="H18196"/>
      <c r="I18196"/>
      <c r="J18196"/>
      <c r="K18196"/>
    </row>
    <row r="18197" spans="1:11" ht="15">
      <c r="A18197"/>
      <c r="B18197"/>
      <c r="C18197"/>
      <c r="D18197"/>
      <c r="E18197"/>
      <c r="F18197"/>
      <c r="G18197"/>
      <c r="H18197"/>
      <c r="I18197"/>
      <c r="J18197"/>
      <c r="K18197"/>
    </row>
    <row r="18198" spans="1:11" ht="15">
      <c r="A18198"/>
      <c r="B18198"/>
      <c r="C18198"/>
      <c r="D18198"/>
      <c r="E18198"/>
      <c r="F18198"/>
      <c r="G18198"/>
      <c r="H18198"/>
      <c r="I18198"/>
      <c r="J18198"/>
      <c r="K18198"/>
    </row>
    <row r="18199" spans="1:11" ht="15">
      <c r="A18199"/>
      <c r="B18199"/>
      <c r="C18199"/>
      <c r="D18199"/>
      <c r="E18199"/>
      <c r="F18199"/>
      <c r="G18199"/>
      <c r="H18199"/>
      <c r="I18199"/>
      <c r="J18199"/>
      <c r="K18199"/>
    </row>
    <row r="18200" spans="1:11" ht="15">
      <c r="A18200"/>
      <c r="B18200"/>
      <c r="C18200"/>
      <c r="D18200"/>
      <c r="E18200"/>
      <c r="F18200"/>
      <c r="G18200"/>
      <c r="H18200"/>
      <c r="I18200"/>
      <c r="J18200"/>
      <c r="K18200"/>
    </row>
    <row r="18201" spans="1:11" ht="15">
      <c r="A18201"/>
      <c r="B18201"/>
      <c r="C18201"/>
      <c r="D18201"/>
      <c r="E18201"/>
      <c r="F18201"/>
      <c r="G18201"/>
      <c r="H18201"/>
      <c r="I18201"/>
      <c r="J18201"/>
      <c r="K18201"/>
    </row>
    <row r="18202" spans="1:11" ht="15">
      <c r="A18202"/>
      <c r="B18202"/>
      <c r="C18202"/>
      <c r="D18202"/>
      <c r="E18202"/>
      <c r="F18202"/>
      <c r="G18202"/>
      <c r="H18202"/>
      <c r="I18202"/>
      <c r="J18202"/>
      <c r="K18202"/>
    </row>
    <row r="18203" spans="1:11" ht="15">
      <c r="A18203"/>
      <c r="B18203"/>
      <c r="C18203"/>
      <c r="D18203"/>
      <c r="E18203"/>
      <c r="F18203"/>
      <c r="G18203"/>
      <c r="H18203"/>
      <c r="I18203"/>
      <c r="J18203"/>
      <c r="K18203"/>
    </row>
    <row r="18204" spans="1:11" ht="15">
      <c r="A18204"/>
      <c r="B18204"/>
      <c r="C18204"/>
      <c r="D18204"/>
      <c r="E18204"/>
      <c r="F18204"/>
      <c r="G18204"/>
      <c r="H18204"/>
      <c r="I18204"/>
      <c r="J18204"/>
      <c r="K18204"/>
    </row>
    <row r="18205" spans="1:11" ht="15">
      <c r="A18205"/>
      <c r="B18205"/>
      <c r="C18205"/>
      <c r="D18205"/>
      <c r="E18205"/>
      <c r="F18205"/>
      <c r="G18205"/>
      <c r="H18205"/>
      <c r="I18205"/>
      <c r="J18205"/>
      <c r="K18205"/>
    </row>
    <row r="18206" spans="1:11" ht="15">
      <c r="A18206"/>
      <c r="B18206"/>
      <c r="C18206"/>
      <c r="D18206"/>
      <c r="E18206"/>
      <c r="F18206"/>
      <c r="G18206"/>
      <c r="H18206"/>
      <c r="I18206"/>
      <c r="J18206"/>
      <c r="K18206"/>
    </row>
    <row r="18207" spans="1:11" ht="15">
      <c r="A18207"/>
      <c r="B18207"/>
      <c r="C18207"/>
      <c r="D18207"/>
      <c r="E18207"/>
      <c r="F18207"/>
      <c r="G18207"/>
      <c r="H18207"/>
      <c r="I18207"/>
      <c r="J18207"/>
      <c r="K18207"/>
    </row>
    <row r="18208" spans="1:11" ht="15">
      <c r="A18208"/>
      <c r="B18208"/>
      <c r="C18208"/>
      <c r="D18208"/>
      <c r="E18208"/>
      <c r="F18208"/>
      <c r="G18208"/>
      <c r="H18208"/>
      <c r="I18208"/>
      <c r="J18208"/>
      <c r="K18208"/>
    </row>
    <row r="18209" spans="1:11" ht="15">
      <c r="A18209"/>
      <c r="B18209"/>
      <c r="C18209"/>
      <c r="D18209"/>
      <c r="E18209"/>
      <c r="F18209"/>
      <c r="G18209"/>
      <c r="H18209"/>
      <c r="I18209"/>
      <c r="J18209"/>
      <c r="K18209"/>
    </row>
    <row r="18210" spans="1:11" ht="15">
      <c r="A18210"/>
      <c r="B18210"/>
      <c r="C18210"/>
      <c r="D18210"/>
      <c r="E18210"/>
      <c r="F18210"/>
      <c r="G18210"/>
      <c r="H18210"/>
      <c r="I18210"/>
      <c r="J18210"/>
      <c r="K18210"/>
    </row>
    <row r="18211" spans="1:11" ht="15">
      <c r="A18211"/>
      <c r="B18211"/>
      <c r="C18211"/>
      <c r="D18211"/>
      <c r="E18211"/>
      <c r="F18211"/>
      <c r="G18211"/>
      <c r="H18211"/>
      <c r="I18211"/>
      <c r="J18211"/>
      <c r="K18211"/>
    </row>
    <row r="18212" spans="1:11" ht="15">
      <c r="A18212"/>
      <c r="B18212"/>
      <c r="C18212"/>
      <c r="D18212"/>
      <c r="E18212"/>
      <c r="F18212"/>
      <c r="G18212"/>
      <c r="H18212"/>
      <c r="I18212"/>
      <c r="J18212"/>
      <c r="K18212"/>
    </row>
    <row r="18213" spans="1:11" ht="15">
      <c r="A18213"/>
      <c r="B18213"/>
      <c r="C18213"/>
      <c r="D18213"/>
      <c r="E18213"/>
      <c r="F18213"/>
      <c r="G18213"/>
      <c r="H18213"/>
      <c r="I18213"/>
      <c r="J18213"/>
      <c r="K18213"/>
    </row>
    <row r="18214" spans="1:11" ht="15">
      <c r="A18214"/>
      <c r="B18214"/>
      <c r="C18214"/>
      <c r="D18214"/>
      <c r="E18214"/>
      <c r="F18214"/>
      <c r="G18214"/>
      <c r="H18214"/>
      <c r="I18214"/>
      <c r="J18214"/>
      <c r="K18214"/>
    </row>
    <row r="18215" spans="1:11" ht="15">
      <c r="A18215"/>
      <c r="B18215"/>
      <c r="C18215"/>
      <c r="D18215"/>
      <c r="E18215"/>
      <c r="F18215"/>
      <c r="G18215"/>
      <c r="H18215"/>
      <c r="I18215"/>
      <c r="J18215"/>
      <c r="K18215"/>
    </row>
    <row r="18216" spans="1:11" ht="15">
      <c r="A18216"/>
      <c r="B18216"/>
      <c r="C18216"/>
      <c r="D18216"/>
      <c r="E18216"/>
      <c r="F18216"/>
      <c r="G18216"/>
      <c r="H18216"/>
      <c r="I18216"/>
      <c r="J18216"/>
      <c r="K18216"/>
    </row>
    <row r="18217" spans="1:11" ht="15">
      <c r="A18217"/>
      <c r="B18217"/>
      <c r="C18217"/>
      <c r="D18217"/>
      <c r="E18217"/>
      <c r="F18217"/>
      <c r="G18217"/>
      <c r="H18217"/>
      <c r="I18217"/>
      <c r="J18217"/>
      <c r="K18217"/>
    </row>
    <row r="18218" spans="1:11" ht="15">
      <c r="A18218"/>
      <c r="B18218"/>
      <c r="C18218"/>
      <c r="D18218"/>
      <c r="E18218"/>
      <c r="F18218"/>
      <c r="G18218"/>
      <c r="H18218"/>
      <c r="I18218"/>
      <c r="J18218"/>
      <c r="K18218"/>
    </row>
    <row r="18219" spans="1:11" ht="15">
      <c r="A18219"/>
      <c r="B18219"/>
      <c r="C18219"/>
      <c r="D18219"/>
      <c r="E18219"/>
      <c r="F18219"/>
      <c r="G18219"/>
      <c r="H18219"/>
      <c r="I18219"/>
      <c r="J18219"/>
      <c r="K18219"/>
    </row>
    <row r="18220" spans="1:11" ht="15">
      <c r="A18220"/>
      <c r="B18220"/>
      <c r="C18220"/>
      <c r="D18220"/>
      <c r="E18220"/>
      <c r="F18220"/>
      <c r="G18220"/>
      <c r="H18220"/>
      <c r="I18220"/>
      <c r="J18220"/>
      <c r="K18220"/>
    </row>
    <row r="18221" spans="1:11" ht="15">
      <c r="A18221"/>
      <c r="B18221"/>
      <c r="C18221"/>
      <c r="D18221"/>
      <c r="E18221"/>
      <c r="F18221"/>
      <c r="G18221"/>
      <c r="H18221"/>
      <c r="I18221"/>
      <c r="J18221"/>
      <c r="K18221"/>
    </row>
    <row r="18222" spans="1:11" ht="15">
      <c r="A18222"/>
      <c r="B18222"/>
      <c r="C18222"/>
      <c r="D18222"/>
      <c r="E18222"/>
      <c r="F18222"/>
      <c r="G18222"/>
      <c r="H18222"/>
      <c r="I18222"/>
      <c r="J18222"/>
      <c r="K18222"/>
    </row>
    <row r="18223" spans="1:11" ht="15">
      <c r="A18223"/>
      <c r="B18223"/>
      <c r="C18223"/>
      <c r="D18223"/>
      <c r="E18223"/>
      <c r="F18223"/>
      <c r="G18223"/>
      <c r="H18223"/>
      <c r="I18223"/>
      <c r="J18223"/>
      <c r="K18223"/>
    </row>
    <row r="18224" spans="1:11" ht="15">
      <c r="A18224"/>
      <c r="B18224"/>
      <c r="C18224"/>
      <c r="D18224"/>
      <c r="E18224"/>
      <c r="F18224"/>
      <c r="G18224"/>
      <c r="H18224"/>
      <c r="I18224"/>
      <c r="J18224"/>
      <c r="K18224"/>
    </row>
    <row r="18225" spans="1:11" ht="15">
      <c r="A18225"/>
      <c r="B18225"/>
      <c r="C18225"/>
      <c r="D18225"/>
      <c r="E18225"/>
      <c r="F18225"/>
      <c r="G18225"/>
      <c r="H18225"/>
      <c r="I18225"/>
      <c r="J18225"/>
      <c r="K18225"/>
    </row>
    <row r="18226" spans="1:11" ht="15">
      <c r="A18226"/>
      <c r="B18226"/>
      <c r="C18226"/>
      <c r="D18226"/>
      <c r="E18226"/>
      <c r="F18226"/>
      <c r="G18226"/>
      <c r="H18226"/>
      <c r="I18226"/>
      <c r="J18226"/>
      <c r="K18226"/>
    </row>
    <row r="18227" spans="1:11" ht="15">
      <c r="A18227"/>
      <c r="B18227"/>
      <c r="C18227"/>
      <c r="D18227"/>
      <c r="E18227"/>
      <c r="F18227"/>
      <c r="G18227"/>
      <c r="H18227"/>
      <c r="I18227"/>
      <c r="J18227"/>
      <c r="K18227"/>
    </row>
    <row r="18228" spans="1:11" ht="15">
      <c r="A18228"/>
      <c r="B18228"/>
      <c r="C18228"/>
      <c r="D18228"/>
      <c r="E18228"/>
      <c r="F18228"/>
      <c r="G18228"/>
      <c r="H18228"/>
      <c r="I18228"/>
      <c r="J18228"/>
      <c r="K18228"/>
    </row>
    <row r="18229" spans="1:11" ht="15">
      <c r="A18229"/>
      <c r="B18229"/>
      <c r="C18229"/>
      <c r="D18229"/>
      <c r="E18229"/>
      <c r="F18229"/>
      <c r="G18229"/>
      <c r="H18229"/>
      <c r="I18229"/>
      <c r="J18229"/>
      <c r="K18229"/>
    </row>
    <row r="18230" spans="1:11" ht="15">
      <c r="A18230"/>
      <c r="B18230"/>
      <c r="C18230"/>
      <c r="D18230"/>
      <c r="E18230"/>
      <c r="F18230"/>
      <c r="G18230"/>
      <c r="H18230"/>
      <c r="I18230"/>
      <c r="J18230"/>
      <c r="K18230"/>
    </row>
    <row r="18231" spans="1:11" ht="15">
      <c r="A18231"/>
      <c r="B18231"/>
      <c r="C18231"/>
      <c r="D18231"/>
      <c r="E18231"/>
      <c r="F18231"/>
      <c r="G18231"/>
      <c r="H18231"/>
      <c r="I18231"/>
      <c r="J18231"/>
      <c r="K18231"/>
    </row>
    <row r="18232" spans="1:11" ht="15">
      <c r="A18232"/>
      <c r="B18232"/>
      <c r="C18232"/>
      <c r="D18232"/>
      <c r="E18232"/>
      <c r="F18232"/>
      <c r="G18232"/>
      <c r="H18232"/>
      <c r="I18232"/>
      <c r="J18232"/>
      <c r="K18232"/>
    </row>
    <row r="18233" spans="1:11" ht="15">
      <c r="A18233"/>
      <c r="B18233"/>
      <c r="C18233"/>
      <c r="D18233"/>
      <c r="E18233"/>
      <c r="F18233"/>
      <c r="G18233"/>
      <c r="H18233"/>
      <c r="I18233"/>
      <c r="J18233"/>
      <c r="K18233"/>
    </row>
    <row r="18234" spans="1:11" ht="15">
      <c r="A18234"/>
      <c r="B18234"/>
      <c r="C18234"/>
      <c r="D18234"/>
      <c r="E18234"/>
      <c r="F18234"/>
      <c r="G18234"/>
      <c r="H18234"/>
      <c r="I18234"/>
      <c r="J18234"/>
      <c r="K18234"/>
    </row>
    <row r="18235" spans="1:11" ht="15">
      <c r="A18235"/>
      <c r="B18235"/>
      <c r="C18235"/>
      <c r="D18235"/>
      <c r="E18235"/>
      <c r="F18235"/>
      <c r="G18235"/>
      <c r="H18235"/>
      <c r="I18235"/>
      <c r="J18235"/>
      <c r="K18235"/>
    </row>
    <row r="18236" spans="1:11" ht="15">
      <c r="A18236"/>
      <c r="B18236"/>
      <c r="C18236"/>
      <c r="D18236"/>
      <c r="E18236"/>
      <c r="F18236"/>
      <c r="G18236"/>
      <c r="H18236"/>
      <c r="I18236"/>
      <c r="J18236"/>
      <c r="K18236"/>
    </row>
    <row r="18237" spans="1:11" ht="15">
      <c r="A18237"/>
      <c r="B18237"/>
      <c r="C18237"/>
      <c r="D18237"/>
      <c r="E18237"/>
      <c r="F18237"/>
      <c r="G18237"/>
      <c r="H18237"/>
      <c r="I18237"/>
      <c r="J18237"/>
      <c r="K18237"/>
    </row>
    <row r="18238" spans="1:11" ht="15">
      <c r="A18238"/>
      <c r="B18238"/>
      <c r="C18238"/>
      <c r="D18238"/>
      <c r="E18238"/>
      <c r="F18238"/>
      <c r="G18238"/>
      <c r="H18238"/>
      <c r="I18238"/>
      <c r="J18238"/>
      <c r="K18238"/>
    </row>
    <row r="18239" spans="1:11" ht="15">
      <c r="A18239"/>
      <c r="B18239"/>
      <c r="C18239"/>
      <c r="D18239"/>
      <c r="E18239"/>
      <c r="F18239"/>
      <c r="G18239"/>
      <c r="H18239"/>
      <c r="I18239"/>
      <c r="J18239"/>
      <c r="K18239"/>
    </row>
    <row r="18240" spans="1:11" ht="15">
      <c r="A18240"/>
      <c r="B18240"/>
      <c r="C18240"/>
      <c r="D18240"/>
      <c r="E18240"/>
      <c r="F18240"/>
      <c r="G18240"/>
      <c r="H18240"/>
      <c r="I18240"/>
      <c r="J18240"/>
      <c r="K18240"/>
    </row>
    <row r="18241" spans="1:11" ht="15">
      <c r="A18241"/>
      <c r="B18241"/>
      <c r="C18241"/>
      <c r="D18241"/>
      <c r="E18241"/>
      <c r="F18241"/>
      <c r="G18241"/>
      <c r="H18241"/>
      <c r="I18241"/>
      <c r="J18241"/>
      <c r="K18241"/>
    </row>
    <row r="18242" spans="1:11" ht="15">
      <c r="A18242"/>
      <c r="B18242"/>
      <c r="C18242"/>
      <c r="D18242"/>
      <c r="E18242"/>
      <c r="F18242"/>
      <c r="G18242"/>
      <c r="H18242"/>
      <c r="I18242"/>
      <c r="J18242"/>
      <c r="K18242"/>
    </row>
    <row r="18243" spans="1:11" ht="15">
      <c r="A18243"/>
      <c r="B18243"/>
      <c r="C18243"/>
      <c r="D18243"/>
      <c r="E18243"/>
      <c r="F18243"/>
      <c r="G18243"/>
      <c r="H18243"/>
      <c r="I18243"/>
      <c r="J18243"/>
      <c r="K18243"/>
    </row>
    <row r="18244" spans="1:11" ht="15">
      <c r="A18244"/>
      <c r="B18244"/>
      <c r="C18244"/>
      <c r="D18244"/>
      <c r="E18244"/>
      <c r="F18244"/>
      <c r="G18244"/>
      <c r="H18244"/>
      <c r="I18244"/>
      <c r="J18244"/>
      <c r="K18244"/>
    </row>
    <row r="18245" spans="1:11" ht="15">
      <c r="A18245"/>
      <c r="B18245"/>
      <c r="C18245"/>
      <c r="D18245"/>
      <c r="E18245"/>
      <c r="F18245"/>
      <c r="G18245"/>
      <c r="H18245"/>
      <c r="I18245"/>
      <c r="J18245"/>
      <c r="K18245"/>
    </row>
    <row r="18246" spans="1:11" ht="15">
      <c r="A18246"/>
      <c r="B18246"/>
      <c r="C18246"/>
      <c r="D18246"/>
      <c r="E18246"/>
      <c r="F18246"/>
      <c r="G18246"/>
      <c r="H18246"/>
      <c r="I18246"/>
      <c r="J18246"/>
      <c r="K18246"/>
    </row>
    <row r="18247" spans="1:11" ht="15">
      <c r="A18247"/>
      <c r="B18247"/>
      <c r="C18247"/>
      <c r="D18247"/>
      <c r="E18247"/>
      <c r="F18247"/>
      <c r="G18247"/>
      <c r="H18247"/>
      <c r="I18247"/>
      <c r="J18247"/>
      <c r="K18247"/>
    </row>
    <row r="18248" spans="1:11" ht="15">
      <c r="A18248"/>
      <c r="B18248"/>
      <c r="C18248"/>
      <c r="D18248"/>
      <c r="E18248"/>
      <c r="F18248"/>
      <c r="G18248"/>
      <c r="H18248"/>
      <c r="I18248"/>
      <c r="J18248"/>
      <c r="K18248"/>
    </row>
    <row r="18249" spans="1:11" ht="15">
      <c r="A18249"/>
      <c r="B18249"/>
      <c r="C18249"/>
      <c r="D18249"/>
      <c r="E18249"/>
      <c r="F18249"/>
      <c r="G18249"/>
      <c r="H18249"/>
      <c r="I18249"/>
      <c r="J18249"/>
      <c r="K18249"/>
    </row>
    <row r="18250" spans="1:11" ht="15">
      <c r="A18250"/>
      <c r="B18250"/>
      <c r="C18250"/>
      <c r="D18250"/>
      <c r="E18250"/>
      <c r="F18250"/>
      <c r="G18250"/>
      <c r="H18250"/>
      <c r="I18250"/>
      <c r="J18250"/>
      <c r="K18250"/>
    </row>
    <row r="18251" spans="1:11" ht="15">
      <c r="A18251"/>
      <c r="B18251"/>
      <c r="C18251"/>
      <c r="D18251"/>
      <c r="E18251"/>
      <c r="F18251"/>
      <c r="G18251"/>
      <c r="H18251"/>
      <c r="I18251"/>
      <c r="J18251"/>
      <c r="K18251"/>
    </row>
    <row r="18252" spans="1:11" ht="15">
      <c r="A18252"/>
      <c r="B18252"/>
      <c r="C18252"/>
      <c r="D18252"/>
      <c r="E18252"/>
      <c r="F18252"/>
      <c r="G18252"/>
      <c r="H18252"/>
      <c r="I18252"/>
      <c r="J18252"/>
      <c r="K18252"/>
    </row>
    <row r="18253" spans="1:11" ht="15">
      <c r="A18253"/>
      <c r="B18253"/>
      <c r="C18253"/>
      <c r="D18253"/>
      <c r="E18253"/>
      <c r="F18253"/>
      <c r="G18253"/>
      <c r="H18253"/>
      <c r="I18253"/>
      <c r="J18253"/>
      <c r="K18253"/>
    </row>
    <row r="18254" spans="1:11" ht="15">
      <c r="A18254"/>
      <c r="B18254"/>
      <c r="C18254"/>
      <c r="D18254"/>
      <c r="E18254"/>
      <c r="F18254"/>
      <c r="G18254"/>
      <c r="H18254"/>
      <c r="I18254"/>
      <c r="J18254"/>
      <c r="K18254"/>
    </row>
    <row r="18255" spans="1:11" ht="15">
      <c r="A18255"/>
      <c r="B18255"/>
      <c r="C18255"/>
      <c r="D18255"/>
      <c r="E18255"/>
      <c r="F18255"/>
      <c r="G18255"/>
      <c r="H18255"/>
      <c r="I18255"/>
      <c r="J18255"/>
      <c r="K18255"/>
    </row>
    <row r="18256" spans="1:11" ht="15">
      <c r="A18256"/>
      <c r="B18256"/>
      <c r="C18256"/>
      <c r="D18256"/>
      <c r="E18256"/>
      <c r="F18256"/>
      <c r="G18256"/>
      <c r="H18256"/>
      <c r="I18256"/>
      <c r="J18256"/>
      <c r="K18256"/>
    </row>
    <row r="18257" spans="1:11" ht="15">
      <c r="A18257"/>
      <c r="B18257"/>
      <c r="C18257"/>
      <c r="D18257"/>
      <c r="E18257"/>
      <c r="F18257"/>
      <c r="G18257"/>
      <c r="H18257"/>
      <c r="I18257"/>
      <c r="J18257"/>
      <c r="K18257"/>
    </row>
    <row r="18258" spans="1:11" ht="15">
      <c r="A18258"/>
      <c r="B18258"/>
      <c r="C18258"/>
      <c r="D18258"/>
      <c r="E18258"/>
      <c r="F18258"/>
      <c r="G18258"/>
      <c r="H18258"/>
      <c r="I18258"/>
      <c r="J18258"/>
      <c r="K18258"/>
    </row>
    <row r="18259" spans="1:11" ht="15">
      <c r="A18259"/>
      <c r="B18259"/>
      <c r="C18259"/>
      <c r="D18259"/>
      <c r="E18259"/>
      <c r="F18259"/>
      <c r="G18259"/>
      <c r="H18259"/>
      <c r="I18259"/>
      <c r="J18259"/>
      <c r="K18259"/>
    </row>
    <row r="18260" spans="1:11" ht="15">
      <c r="A18260"/>
      <c r="B18260"/>
      <c r="C18260"/>
      <c r="D18260"/>
      <c r="E18260"/>
      <c r="F18260"/>
      <c r="G18260"/>
      <c r="H18260"/>
      <c r="I18260"/>
      <c r="J18260"/>
      <c r="K18260"/>
    </row>
    <row r="18261" spans="1:11" ht="15">
      <c r="A18261"/>
      <c r="B18261"/>
      <c r="C18261"/>
      <c r="D18261"/>
      <c r="E18261"/>
      <c r="F18261"/>
      <c r="G18261"/>
      <c r="H18261"/>
      <c r="I18261"/>
      <c r="J18261"/>
      <c r="K18261"/>
    </row>
    <row r="18262" spans="1:11" ht="15">
      <c r="A18262"/>
      <c r="B18262"/>
      <c r="C18262"/>
      <c r="D18262"/>
      <c r="E18262"/>
      <c r="F18262"/>
      <c r="G18262"/>
      <c r="H18262"/>
      <c r="I18262"/>
      <c r="J18262"/>
      <c r="K18262"/>
    </row>
    <row r="18263" spans="1:11" ht="15">
      <c r="A18263"/>
      <c r="B18263"/>
      <c r="C18263"/>
      <c r="D18263"/>
      <c r="E18263"/>
      <c r="F18263"/>
      <c r="G18263"/>
      <c r="H18263"/>
      <c r="I18263"/>
      <c r="J18263"/>
      <c r="K18263"/>
    </row>
    <row r="18264" spans="1:11" ht="15">
      <c r="A18264"/>
      <c r="B18264"/>
      <c r="C18264"/>
      <c r="D18264"/>
      <c r="E18264"/>
      <c r="F18264"/>
      <c r="G18264"/>
      <c r="H18264"/>
      <c r="I18264"/>
      <c r="J18264"/>
      <c r="K18264"/>
    </row>
    <row r="18265" spans="1:11" ht="15">
      <c r="A18265"/>
      <c r="B18265"/>
      <c r="C18265"/>
      <c r="D18265"/>
      <c r="E18265"/>
      <c r="F18265"/>
      <c r="G18265"/>
      <c r="H18265"/>
      <c r="I18265"/>
      <c r="J18265"/>
      <c r="K18265"/>
    </row>
    <row r="18266" spans="1:11" ht="15">
      <c r="A18266"/>
      <c r="B18266"/>
      <c r="C18266"/>
      <c r="D18266"/>
      <c r="E18266"/>
      <c r="F18266"/>
      <c r="G18266"/>
      <c r="H18266"/>
      <c r="I18266"/>
      <c r="J18266"/>
      <c r="K18266"/>
    </row>
    <row r="18267" spans="1:11" ht="15">
      <c r="A18267"/>
      <c r="B18267"/>
      <c r="C18267"/>
      <c r="D18267"/>
      <c r="E18267"/>
      <c r="F18267"/>
      <c r="G18267"/>
      <c r="H18267"/>
      <c r="I18267"/>
      <c r="J18267"/>
      <c r="K18267"/>
    </row>
    <row r="18268" spans="1:11" ht="15">
      <c r="A18268"/>
      <c r="B18268"/>
      <c r="C18268"/>
      <c r="D18268"/>
      <c r="E18268"/>
      <c r="F18268"/>
      <c r="G18268"/>
      <c r="H18268"/>
      <c r="I18268"/>
      <c r="J18268"/>
      <c r="K18268"/>
    </row>
    <row r="18269" spans="1:11" ht="15">
      <c r="A18269"/>
      <c r="B18269"/>
      <c r="C18269"/>
      <c r="D18269"/>
      <c r="E18269"/>
      <c r="F18269"/>
      <c r="G18269"/>
      <c r="H18269"/>
      <c r="I18269"/>
      <c r="J18269"/>
      <c r="K18269"/>
    </row>
    <row r="18270" spans="1:11" ht="15">
      <c r="A18270"/>
      <c r="B18270"/>
      <c r="C18270"/>
      <c r="D18270"/>
      <c r="E18270"/>
      <c r="F18270"/>
      <c r="G18270"/>
      <c r="H18270"/>
      <c r="I18270"/>
      <c r="J18270"/>
      <c r="K18270"/>
    </row>
    <row r="18271" spans="1:11" ht="15">
      <c r="A18271"/>
      <c r="B18271"/>
      <c r="C18271"/>
      <c r="D18271"/>
      <c r="E18271"/>
      <c r="F18271"/>
      <c r="G18271"/>
      <c r="H18271"/>
      <c r="I18271"/>
      <c r="J18271"/>
      <c r="K18271"/>
    </row>
    <row r="18272" spans="1:11" ht="15">
      <c r="A18272"/>
      <c r="B18272"/>
      <c r="C18272"/>
      <c r="D18272"/>
      <c r="E18272"/>
      <c r="F18272"/>
      <c r="G18272"/>
      <c r="H18272"/>
      <c r="I18272"/>
      <c r="J18272"/>
      <c r="K18272"/>
    </row>
    <row r="18273" spans="1:11" ht="15">
      <c r="A18273"/>
      <c r="B18273"/>
      <c r="C18273"/>
      <c r="D18273"/>
      <c r="E18273"/>
      <c r="F18273"/>
      <c r="G18273"/>
      <c r="H18273"/>
      <c r="I18273"/>
      <c r="J18273"/>
      <c r="K18273"/>
    </row>
    <row r="18274" spans="1:11" ht="15">
      <c r="A18274"/>
      <c r="B18274"/>
      <c r="C18274"/>
      <c r="D18274"/>
      <c r="E18274"/>
      <c r="F18274"/>
      <c r="G18274"/>
      <c r="H18274"/>
      <c r="I18274"/>
      <c r="J18274"/>
      <c r="K18274"/>
    </row>
    <row r="18275" spans="1:11" ht="15">
      <c r="A18275"/>
      <c r="B18275"/>
      <c r="C18275"/>
      <c r="D18275"/>
      <c r="E18275"/>
      <c r="F18275"/>
      <c r="G18275"/>
      <c r="H18275"/>
      <c r="I18275"/>
      <c r="J18275"/>
      <c r="K18275"/>
    </row>
    <row r="18276" spans="1:11" ht="15">
      <c r="A18276"/>
      <c r="B18276"/>
      <c r="C18276"/>
      <c r="D18276"/>
      <c r="E18276"/>
      <c r="F18276"/>
      <c r="G18276"/>
      <c r="H18276"/>
      <c r="I18276"/>
      <c r="J18276"/>
      <c r="K18276"/>
    </row>
    <row r="18277" spans="1:11" ht="15">
      <c r="A18277"/>
      <c r="B18277"/>
      <c r="C18277"/>
      <c r="D18277"/>
      <c r="E18277"/>
      <c r="F18277"/>
      <c r="G18277"/>
      <c r="H18277"/>
      <c r="I18277"/>
      <c r="J18277"/>
      <c r="K18277"/>
    </row>
    <row r="18278" spans="1:11" ht="15">
      <c r="A18278"/>
      <c r="B18278"/>
      <c r="C18278"/>
      <c r="D18278"/>
      <c r="E18278"/>
      <c r="F18278"/>
      <c r="G18278"/>
      <c r="H18278"/>
      <c r="I18278"/>
      <c r="J18278"/>
      <c r="K18278"/>
    </row>
    <row r="18279" spans="1:11" ht="15">
      <c r="A18279"/>
      <c r="B18279"/>
      <c r="C18279"/>
      <c r="D18279"/>
      <c r="E18279"/>
      <c r="F18279"/>
      <c r="G18279"/>
      <c r="H18279"/>
      <c r="I18279"/>
      <c r="J18279"/>
      <c r="K18279"/>
    </row>
    <row r="18280" spans="1:11" ht="15">
      <c r="A18280"/>
      <c r="B18280"/>
      <c r="C18280"/>
      <c r="D18280"/>
      <c r="E18280"/>
      <c r="F18280"/>
      <c r="G18280"/>
      <c r="H18280"/>
      <c r="I18280"/>
      <c r="J18280"/>
      <c r="K18280"/>
    </row>
    <row r="18281" spans="1:11" ht="15">
      <c r="A18281"/>
      <c r="B18281"/>
      <c r="C18281"/>
      <c r="D18281"/>
      <c r="E18281"/>
      <c r="F18281"/>
      <c r="G18281"/>
      <c r="H18281"/>
      <c r="I18281"/>
      <c r="J18281"/>
      <c r="K18281"/>
    </row>
    <row r="18282" spans="1:11" ht="15">
      <c r="A18282"/>
      <c r="B18282"/>
      <c r="C18282"/>
      <c r="D18282"/>
      <c r="E18282"/>
      <c r="F18282"/>
      <c r="G18282"/>
      <c r="H18282"/>
      <c r="I18282"/>
      <c r="J18282"/>
      <c r="K18282"/>
    </row>
    <row r="18283" spans="1:11" ht="15">
      <c r="A18283"/>
      <c r="B18283"/>
      <c r="C18283"/>
      <c r="D18283"/>
      <c r="E18283"/>
      <c r="F18283"/>
      <c r="G18283"/>
      <c r="H18283"/>
      <c r="I18283"/>
      <c r="J18283"/>
      <c r="K18283"/>
    </row>
    <row r="18284" spans="1:11" ht="15">
      <c r="A18284"/>
      <c r="B18284"/>
      <c r="C18284"/>
      <c r="D18284"/>
      <c r="E18284"/>
      <c r="F18284"/>
      <c r="G18284"/>
      <c r="H18284"/>
      <c r="I18284"/>
      <c r="J18284"/>
      <c r="K18284"/>
    </row>
    <row r="18285" spans="1:11" ht="15">
      <c r="A18285"/>
      <c r="B18285"/>
      <c r="C18285"/>
      <c r="D18285"/>
      <c r="E18285"/>
      <c r="F18285"/>
      <c r="G18285"/>
      <c r="H18285"/>
      <c r="I18285"/>
      <c r="J18285"/>
      <c r="K18285"/>
    </row>
    <row r="18286" spans="1:11" ht="15">
      <c r="A18286"/>
      <c r="B18286"/>
      <c r="C18286"/>
      <c r="D18286"/>
      <c r="E18286"/>
      <c r="F18286"/>
      <c r="G18286"/>
      <c r="H18286"/>
      <c r="I18286"/>
      <c r="J18286"/>
      <c r="K18286"/>
    </row>
    <row r="18287" spans="1:11" ht="15">
      <c r="A18287"/>
      <c r="B18287"/>
      <c r="C18287"/>
      <c r="D18287"/>
      <c r="E18287"/>
      <c r="F18287"/>
      <c r="G18287"/>
      <c r="H18287"/>
      <c r="I18287"/>
      <c r="J18287"/>
      <c r="K18287"/>
    </row>
    <row r="18288" spans="1:11" ht="15">
      <c r="A18288"/>
      <c r="B18288"/>
      <c r="C18288"/>
      <c r="D18288"/>
      <c r="E18288"/>
      <c r="F18288"/>
      <c r="G18288"/>
      <c r="H18288"/>
      <c r="I18288"/>
      <c r="J18288"/>
      <c r="K18288"/>
    </row>
    <row r="18289" spans="1:11" ht="15">
      <c r="A18289"/>
      <c r="B18289"/>
      <c r="C18289"/>
      <c r="D18289"/>
      <c r="E18289"/>
      <c r="F18289"/>
      <c r="G18289"/>
      <c r="H18289"/>
      <c r="I18289"/>
      <c r="J18289"/>
      <c r="K18289"/>
    </row>
    <row r="18290" spans="1:11" ht="15">
      <c r="A18290"/>
      <c r="B18290"/>
      <c r="C18290"/>
      <c r="D18290"/>
      <c r="E18290"/>
      <c r="F18290"/>
      <c r="G18290"/>
      <c r="H18290"/>
      <c r="I18290"/>
      <c r="J18290"/>
      <c r="K18290"/>
    </row>
    <row r="18291" spans="1:11" ht="15">
      <c r="A18291"/>
      <c r="B18291"/>
      <c r="C18291"/>
      <c r="D18291"/>
      <c r="E18291"/>
      <c r="F18291"/>
      <c r="G18291"/>
      <c r="H18291"/>
      <c r="I18291"/>
      <c r="J18291"/>
      <c r="K18291"/>
    </row>
    <row r="18292" spans="1:11" ht="15">
      <c r="A18292"/>
      <c r="B18292"/>
      <c r="C18292"/>
      <c r="D18292"/>
      <c r="E18292"/>
      <c r="F18292"/>
      <c r="G18292"/>
      <c r="H18292"/>
      <c r="I18292"/>
      <c r="J18292"/>
      <c r="K18292"/>
    </row>
    <row r="18293" spans="1:11" ht="15">
      <c r="A18293"/>
      <c r="B18293"/>
      <c r="C18293"/>
      <c r="D18293"/>
      <c r="E18293"/>
      <c r="F18293"/>
      <c r="G18293"/>
      <c r="H18293"/>
      <c r="I18293"/>
      <c r="J18293"/>
      <c r="K18293"/>
    </row>
    <row r="18294" spans="1:11" ht="15">
      <c r="A18294"/>
      <c r="B18294"/>
      <c r="C18294"/>
      <c r="D18294"/>
      <c r="E18294"/>
      <c r="F18294"/>
      <c r="G18294"/>
      <c r="H18294"/>
      <c r="I18294"/>
      <c r="J18294"/>
      <c r="K18294"/>
    </row>
    <row r="18295" spans="1:11" ht="15">
      <c r="A18295"/>
      <c r="B18295"/>
      <c r="C18295"/>
      <c r="D18295"/>
      <c r="E18295"/>
      <c r="F18295"/>
      <c r="G18295"/>
      <c r="H18295"/>
      <c r="I18295"/>
      <c r="J18295"/>
      <c r="K18295"/>
    </row>
    <row r="18296" spans="1:11" ht="15">
      <c r="A18296"/>
      <c r="B18296"/>
      <c r="C18296"/>
      <c r="D18296"/>
      <c r="E18296"/>
      <c r="F18296"/>
      <c r="G18296"/>
      <c r="H18296"/>
      <c r="I18296"/>
      <c r="J18296"/>
      <c r="K18296"/>
    </row>
    <row r="18297" spans="1:11" ht="15">
      <c r="A18297"/>
      <c r="B18297"/>
      <c r="C18297"/>
      <c r="D18297"/>
      <c r="E18297"/>
      <c r="F18297"/>
      <c r="G18297"/>
      <c r="H18297"/>
      <c r="I18297"/>
      <c r="J18297"/>
      <c r="K18297"/>
    </row>
    <row r="18298" spans="1:11" ht="15">
      <c r="A18298"/>
      <c r="B18298"/>
      <c r="C18298"/>
      <c r="D18298"/>
      <c r="E18298"/>
      <c r="F18298"/>
      <c r="G18298"/>
      <c r="H18298"/>
      <c r="I18298"/>
      <c r="J18298"/>
      <c r="K18298"/>
    </row>
    <row r="18299" spans="1:11" ht="15">
      <c r="A18299"/>
      <c r="B18299"/>
      <c r="C18299"/>
      <c r="D18299"/>
      <c r="E18299"/>
      <c r="F18299"/>
      <c r="G18299"/>
      <c r="H18299"/>
      <c r="I18299"/>
      <c r="J18299"/>
      <c r="K18299"/>
    </row>
    <row r="18300" spans="1:11" ht="15">
      <c r="A18300"/>
      <c r="B18300"/>
      <c r="C18300"/>
      <c r="D18300"/>
      <c r="E18300"/>
      <c r="F18300"/>
      <c r="G18300"/>
      <c r="H18300"/>
      <c r="I18300"/>
      <c r="J18300"/>
      <c r="K18300"/>
    </row>
    <row r="18301" spans="1:11" ht="15">
      <c r="A18301"/>
      <c r="B18301"/>
      <c r="C18301"/>
      <c r="D18301"/>
      <c r="E18301"/>
      <c r="F18301"/>
      <c r="G18301"/>
      <c r="H18301"/>
      <c r="I18301"/>
      <c r="J18301"/>
      <c r="K18301"/>
    </row>
    <row r="18302" spans="1:11" ht="15">
      <c r="A18302"/>
      <c r="B18302"/>
      <c r="C18302"/>
      <c r="D18302"/>
      <c r="E18302"/>
      <c r="F18302"/>
      <c r="G18302"/>
      <c r="H18302"/>
      <c r="I18302"/>
      <c r="J18302"/>
      <c r="K18302"/>
    </row>
    <row r="18303" spans="1:11" ht="15">
      <c r="A18303"/>
      <c r="B18303"/>
      <c r="C18303"/>
      <c r="D18303"/>
      <c r="E18303"/>
      <c r="F18303"/>
      <c r="G18303"/>
      <c r="H18303"/>
      <c r="I18303"/>
      <c r="J18303"/>
      <c r="K18303"/>
    </row>
    <row r="18304" spans="1:11" ht="15">
      <c r="A18304"/>
      <c r="B18304"/>
      <c r="C18304"/>
      <c r="D18304"/>
      <c r="E18304"/>
      <c r="F18304"/>
      <c r="G18304"/>
      <c r="H18304"/>
      <c r="I18304"/>
      <c r="J18304"/>
      <c r="K18304"/>
    </row>
    <row r="18305" spans="1:11" ht="15">
      <c r="A18305"/>
      <c r="B18305"/>
      <c r="C18305"/>
      <c r="D18305"/>
      <c r="E18305"/>
      <c r="F18305"/>
      <c r="G18305"/>
      <c r="H18305"/>
      <c r="I18305"/>
      <c r="J18305"/>
      <c r="K18305"/>
    </row>
    <row r="18306" spans="1:11" ht="15">
      <c r="A18306"/>
      <c r="B18306"/>
      <c r="C18306"/>
      <c r="D18306"/>
      <c r="E18306"/>
      <c r="F18306"/>
      <c r="G18306"/>
      <c r="H18306"/>
      <c r="I18306"/>
      <c r="J18306"/>
      <c r="K18306"/>
    </row>
    <row r="18307" spans="1:11" ht="15">
      <c r="A18307"/>
      <c r="B18307"/>
      <c r="C18307"/>
      <c r="D18307"/>
      <c r="E18307"/>
      <c r="F18307"/>
      <c r="G18307"/>
      <c r="H18307"/>
      <c r="I18307"/>
      <c r="J18307"/>
      <c r="K18307"/>
    </row>
    <row r="18308" spans="1:11" ht="15">
      <c r="A18308"/>
      <c r="B18308"/>
      <c r="C18308"/>
      <c r="D18308"/>
      <c r="E18308"/>
      <c r="F18308"/>
      <c r="G18308"/>
      <c r="H18308"/>
      <c r="I18308"/>
      <c r="J18308"/>
      <c r="K18308"/>
    </row>
    <row r="18309" spans="1:11" ht="15">
      <c r="A18309"/>
      <c r="B18309"/>
      <c r="C18309"/>
      <c r="D18309"/>
      <c r="E18309"/>
      <c r="F18309"/>
      <c r="G18309"/>
      <c r="H18309"/>
      <c r="I18309"/>
      <c r="J18309"/>
      <c r="K18309"/>
    </row>
    <row r="18310" spans="1:11" ht="15">
      <c r="A18310"/>
      <c r="B18310"/>
      <c r="C18310"/>
      <c r="D18310"/>
      <c r="E18310"/>
      <c r="F18310"/>
      <c r="G18310"/>
      <c r="H18310"/>
      <c r="I18310"/>
      <c r="J18310"/>
      <c r="K18310"/>
    </row>
    <row r="18311" spans="1:11" ht="15">
      <c r="A18311"/>
      <c r="B18311"/>
      <c r="C18311"/>
      <c r="D18311"/>
      <c r="E18311"/>
      <c r="F18311"/>
      <c r="G18311"/>
      <c r="H18311"/>
      <c r="I18311"/>
      <c r="J18311"/>
      <c r="K18311"/>
    </row>
    <row r="18312" spans="1:11" ht="15">
      <c r="A18312"/>
      <c r="B18312"/>
      <c r="C18312"/>
      <c r="D18312"/>
      <c r="E18312"/>
      <c r="F18312"/>
      <c r="G18312"/>
      <c r="H18312"/>
      <c r="I18312"/>
      <c r="J18312"/>
      <c r="K18312"/>
    </row>
    <row r="18313" spans="1:11" ht="15">
      <c r="A18313"/>
      <c r="B18313"/>
      <c r="C18313"/>
      <c r="D18313"/>
      <c r="E18313"/>
      <c r="F18313"/>
      <c r="G18313"/>
      <c r="H18313"/>
      <c r="I18313"/>
      <c r="J18313"/>
      <c r="K18313"/>
    </row>
    <row r="18314" spans="1:11" ht="15">
      <c r="A18314"/>
      <c r="B18314"/>
      <c r="C18314"/>
      <c r="D18314"/>
      <c r="E18314"/>
      <c r="F18314"/>
      <c r="G18314"/>
      <c r="H18314"/>
      <c r="I18314"/>
      <c r="J18314"/>
      <c r="K18314"/>
    </row>
    <row r="18315" spans="1:11" ht="15">
      <c r="A18315"/>
      <c r="B18315"/>
      <c r="C18315"/>
      <c r="D18315"/>
      <c r="E18315"/>
      <c r="F18315"/>
      <c r="G18315"/>
      <c r="H18315"/>
      <c r="I18315"/>
      <c r="J18315"/>
      <c r="K18315"/>
    </row>
    <row r="18316" spans="1:11" ht="15">
      <c r="A18316"/>
      <c r="B18316"/>
      <c r="C18316"/>
      <c r="D18316"/>
      <c r="E18316"/>
      <c r="F18316"/>
      <c r="G18316"/>
      <c r="H18316"/>
      <c r="I18316"/>
      <c r="J18316"/>
      <c r="K18316"/>
    </row>
    <row r="18317" spans="1:11" ht="15">
      <c r="A18317"/>
      <c r="B18317"/>
      <c r="C18317"/>
      <c r="D18317"/>
      <c r="E18317"/>
      <c r="F18317"/>
      <c r="G18317"/>
      <c r="H18317"/>
      <c r="I18317"/>
      <c r="J18317"/>
      <c r="K18317"/>
    </row>
    <row r="18318" spans="1:11" ht="15">
      <c r="A18318"/>
      <c r="B18318"/>
      <c r="C18318"/>
      <c r="D18318"/>
      <c r="E18318"/>
      <c r="F18318"/>
      <c r="G18318"/>
      <c r="H18318"/>
      <c r="I18318"/>
      <c r="J18318"/>
      <c r="K18318"/>
    </row>
    <row r="18319" spans="1:11" ht="15">
      <c r="A18319"/>
      <c r="B18319"/>
      <c r="C18319"/>
      <c r="D18319"/>
      <c r="E18319"/>
      <c r="F18319"/>
      <c r="G18319"/>
      <c r="H18319"/>
      <c r="I18319"/>
      <c r="J18319"/>
      <c r="K18319"/>
    </row>
    <row r="18320" spans="1:11" ht="15">
      <c r="A18320"/>
      <c r="B18320"/>
      <c r="C18320"/>
      <c r="D18320"/>
      <c r="E18320"/>
      <c r="F18320"/>
      <c r="G18320"/>
      <c r="H18320"/>
      <c r="I18320"/>
      <c r="J18320"/>
      <c r="K18320"/>
    </row>
    <row r="18321" spans="1:11" ht="15">
      <c r="A18321"/>
      <c r="B18321"/>
      <c r="C18321"/>
      <c r="D18321"/>
      <c r="E18321"/>
      <c r="F18321"/>
      <c r="G18321"/>
      <c r="H18321"/>
      <c r="I18321"/>
      <c r="J18321"/>
      <c r="K18321"/>
    </row>
    <row r="18322" spans="1:11" ht="15">
      <c r="A18322"/>
      <c r="B18322"/>
      <c r="C18322"/>
      <c r="D18322"/>
      <c r="E18322"/>
      <c r="F18322"/>
      <c r="G18322"/>
      <c r="H18322"/>
      <c r="I18322"/>
      <c r="J18322"/>
      <c r="K18322"/>
    </row>
    <row r="18323" spans="1:11" ht="15">
      <c r="A18323"/>
      <c r="B18323"/>
      <c r="C18323"/>
      <c r="D18323"/>
      <c r="E18323"/>
      <c r="F18323"/>
      <c r="G18323"/>
      <c r="H18323"/>
      <c r="I18323"/>
      <c r="J18323"/>
      <c r="K18323"/>
    </row>
    <row r="18324" spans="1:11" ht="15">
      <c r="A18324"/>
      <c r="B18324"/>
      <c r="C18324"/>
      <c r="D18324"/>
      <c r="E18324"/>
      <c r="F18324"/>
      <c r="G18324"/>
      <c r="H18324"/>
      <c r="I18324"/>
      <c r="J18324"/>
      <c r="K18324"/>
    </row>
    <row r="18325" spans="1:11" ht="15">
      <c r="A18325"/>
      <c r="B18325"/>
      <c r="C18325"/>
      <c r="D18325"/>
      <c r="E18325"/>
      <c r="F18325"/>
      <c r="G18325"/>
      <c r="H18325"/>
      <c r="I18325"/>
      <c r="J18325"/>
      <c r="K18325"/>
    </row>
    <row r="18326" spans="1:11" ht="15">
      <c r="A18326"/>
      <c r="B18326"/>
      <c r="C18326"/>
      <c r="D18326"/>
      <c r="E18326"/>
      <c r="F18326"/>
      <c r="G18326"/>
      <c r="H18326"/>
      <c r="I18326"/>
      <c r="J18326"/>
      <c r="K18326"/>
    </row>
    <row r="18327" spans="1:11" ht="15">
      <c r="A18327"/>
      <c r="B18327"/>
      <c r="C18327"/>
      <c r="D18327"/>
      <c r="E18327"/>
      <c r="F18327"/>
      <c r="G18327"/>
      <c r="H18327"/>
      <c r="I18327"/>
      <c r="J18327"/>
      <c r="K18327"/>
    </row>
    <row r="18328" spans="1:11" ht="15">
      <c r="A18328"/>
      <c r="B18328"/>
      <c r="C18328"/>
      <c r="D18328"/>
      <c r="E18328"/>
      <c r="F18328"/>
      <c r="G18328"/>
      <c r="H18328"/>
      <c r="I18328"/>
      <c r="J18328"/>
      <c r="K18328"/>
    </row>
    <row r="18329" spans="1:11" ht="15">
      <c r="A18329"/>
      <c r="B18329"/>
      <c r="C18329"/>
      <c r="D18329"/>
      <c r="E18329"/>
      <c r="F18329"/>
      <c r="G18329"/>
      <c r="H18329"/>
      <c r="I18329"/>
      <c r="J18329"/>
      <c r="K18329"/>
    </row>
    <row r="18330" spans="1:11" ht="15">
      <c r="A18330"/>
      <c r="B18330"/>
      <c r="C18330"/>
      <c r="D18330"/>
      <c r="E18330"/>
      <c r="F18330"/>
      <c r="G18330"/>
      <c r="H18330"/>
      <c r="I18330"/>
      <c r="J18330"/>
      <c r="K18330"/>
    </row>
    <row r="18331" spans="1:11" ht="15">
      <c r="A18331"/>
      <c r="B18331"/>
      <c r="C18331"/>
      <c r="D18331"/>
      <c r="E18331"/>
      <c r="F18331"/>
      <c r="G18331"/>
      <c r="H18331"/>
      <c r="I18331"/>
      <c r="J18331"/>
      <c r="K18331"/>
    </row>
    <row r="18332" spans="1:11" ht="15">
      <c r="A18332"/>
      <c r="B18332"/>
      <c r="C18332"/>
      <c r="D18332"/>
      <c r="E18332"/>
      <c r="F18332"/>
      <c r="G18332"/>
      <c r="H18332"/>
      <c r="I18332"/>
      <c r="J18332"/>
      <c r="K18332"/>
    </row>
    <row r="18333" spans="1:11" ht="15">
      <c r="A18333"/>
      <c r="B18333"/>
      <c r="C18333"/>
      <c r="D18333"/>
      <c r="E18333"/>
      <c r="F18333"/>
      <c r="G18333"/>
      <c r="H18333"/>
      <c r="I18333"/>
      <c r="J18333"/>
      <c r="K18333"/>
    </row>
    <row r="18334" spans="1:11" ht="15">
      <c r="A18334"/>
      <c r="B18334"/>
      <c r="C18334"/>
      <c r="D18334"/>
      <c r="E18334"/>
      <c r="F18334"/>
      <c r="G18334"/>
      <c r="H18334"/>
      <c r="I18334"/>
      <c r="J18334"/>
      <c r="K18334"/>
    </row>
    <row r="18335" spans="1:11" ht="15">
      <c r="A18335"/>
      <c r="B18335"/>
      <c r="C18335"/>
      <c r="D18335"/>
      <c r="E18335"/>
      <c r="F18335"/>
      <c r="G18335"/>
      <c r="H18335"/>
      <c r="I18335"/>
      <c r="J18335"/>
      <c r="K18335"/>
    </row>
    <row r="18336" spans="1:11" ht="15">
      <c r="A18336"/>
      <c r="B18336"/>
      <c r="C18336"/>
      <c r="D18336"/>
      <c r="E18336"/>
      <c r="F18336"/>
      <c r="G18336"/>
      <c r="H18336"/>
      <c r="I18336"/>
      <c r="J18336"/>
      <c r="K18336"/>
    </row>
    <row r="18337" spans="1:11" ht="15">
      <c r="A18337"/>
      <c r="B18337"/>
      <c r="C18337"/>
      <c r="D18337"/>
      <c r="E18337"/>
      <c r="F18337"/>
      <c r="G18337"/>
      <c r="H18337"/>
      <c r="I18337"/>
      <c r="J18337"/>
      <c r="K18337"/>
    </row>
    <row r="18338" spans="1:11" ht="15">
      <c r="A18338"/>
      <c r="B18338"/>
      <c r="C18338"/>
      <c r="D18338"/>
      <c r="E18338"/>
      <c r="F18338"/>
      <c r="G18338"/>
      <c r="H18338"/>
      <c r="I18338"/>
      <c r="J18338"/>
      <c r="K18338"/>
    </row>
    <row r="18339" spans="1:11" ht="15">
      <c r="A18339"/>
      <c r="B18339"/>
      <c r="C18339"/>
      <c r="D18339"/>
      <c r="E18339"/>
      <c r="F18339"/>
      <c r="G18339"/>
      <c r="H18339"/>
      <c r="I18339"/>
      <c r="J18339"/>
      <c r="K18339"/>
    </row>
    <row r="18340" spans="1:11" ht="15">
      <c r="A18340"/>
      <c r="B18340"/>
      <c r="C18340"/>
      <c r="D18340"/>
      <c r="E18340"/>
      <c r="F18340"/>
      <c r="G18340"/>
      <c r="H18340"/>
      <c r="I18340"/>
      <c r="J18340"/>
      <c r="K18340"/>
    </row>
    <row r="18341" spans="1:11" ht="15">
      <c r="A18341"/>
      <c r="B18341"/>
      <c r="C18341"/>
      <c r="D18341"/>
      <c r="E18341"/>
      <c r="F18341"/>
      <c r="G18341"/>
      <c r="H18341"/>
      <c r="I18341"/>
      <c r="J18341"/>
      <c r="K18341"/>
    </row>
    <row r="18342" spans="1:11" ht="15">
      <c r="A18342"/>
      <c r="B18342"/>
      <c r="C18342"/>
      <c r="D18342"/>
      <c r="E18342"/>
      <c r="F18342"/>
      <c r="G18342"/>
      <c r="H18342"/>
      <c r="I18342"/>
      <c r="J18342"/>
      <c r="K18342"/>
    </row>
    <row r="18343" spans="1:11" ht="15">
      <c r="A18343"/>
      <c r="B18343"/>
      <c r="C18343"/>
      <c r="D18343"/>
      <c r="E18343"/>
      <c r="F18343"/>
      <c r="G18343"/>
      <c r="H18343"/>
      <c r="I18343"/>
      <c r="J18343"/>
      <c r="K18343"/>
    </row>
    <row r="18344" spans="1:11" ht="15">
      <c r="A18344"/>
      <c r="B18344"/>
      <c r="C18344"/>
      <c r="D18344"/>
      <c r="E18344"/>
      <c r="F18344"/>
      <c r="G18344"/>
      <c r="H18344"/>
      <c r="I18344"/>
      <c r="J18344"/>
      <c r="K18344"/>
    </row>
    <row r="18345" spans="1:11" ht="15">
      <c r="A18345"/>
      <c r="B18345"/>
      <c r="C18345"/>
      <c r="D18345"/>
      <c r="E18345"/>
      <c r="F18345"/>
      <c r="G18345"/>
      <c r="H18345"/>
      <c r="I18345"/>
      <c r="J18345"/>
      <c r="K18345"/>
    </row>
    <row r="18346" spans="1:11" ht="15">
      <c r="A18346"/>
      <c r="B18346"/>
      <c r="C18346"/>
      <c r="D18346"/>
      <c r="E18346"/>
      <c r="F18346"/>
      <c r="G18346"/>
      <c r="H18346"/>
      <c r="I18346"/>
      <c r="J18346"/>
      <c r="K18346"/>
    </row>
    <row r="18347" spans="1:11" ht="15">
      <c r="A18347"/>
      <c r="B18347"/>
      <c r="C18347"/>
      <c r="D18347"/>
      <c r="E18347"/>
      <c r="F18347"/>
      <c r="G18347"/>
      <c r="H18347"/>
      <c r="I18347"/>
      <c r="J18347"/>
      <c r="K18347"/>
    </row>
    <row r="18348" spans="1:11" ht="15">
      <c r="A18348"/>
      <c r="B18348"/>
      <c r="C18348"/>
      <c r="D18348"/>
      <c r="E18348"/>
      <c r="F18348"/>
      <c r="G18348"/>
      <c r="H18348"/>
      <c r="I18348"/>
      <c r="J18348"/>
      <c r="K18348"/>
    </row>
    <row r="18349" spans="1:11" ht="15">
      <c r="A18349"/>
      <c r="B18349"/>
      <c r="C18349"/>
      <c r="D18349"/>
      <c r="E18349"/>
      <c r="F18349"/>
      <c r="G18349"/>
      <c r="H18349"/>
      <c r="I18349"/>
      <c r="J18349"/>
      <c r="K18349"/>
    </row>
    <row r="18350" spans="1:11" ht="15">
      <c r="A18350"/>
      <c r="B18350"/>
      <c r="C18350"/>
      <c r="D18350"/>
      <c r="E18350"/>
      <c r="F18350"/>
      <c r="G18350"/>
      <c r="H18350"/>
      <c r="I18350"/>
      <c r="J18350"/>
      <c r="K18350"/>
    </row>
    <row r="18351" spans="1:11" ht="15">
      <c r="A18351"/>
      <c r="B18351"/>
      <c r="C18351"/>
      <c r="D18351"/>
      <c r="E18351"/>
      <c r="F18351"/>
      <c r="G18351"/>
      <c r="H18351"/>
      <c r="I18351"/>
      <c r="J18351"/>
      <c r="K18351"/>
    </row>
    <row r="18352" spans="1:11" ht="15">
      <c r="A18352"/>
      <c r="B18352"/>
      <c r="C18352"/>
      <c r="D18352"/>
      <c r="E18352"/>
      <c r="F18352"/>
      <c r="G18352"/>
      <c r="H18352"/>
      <c r="I18352"/>
      <c r="J18352"/>
      <c r="K18352"/>
    </row>
    <row r="18353" spans="1:11" ht="15">
      <c r="A18353"/>
      <c r="B18353"/>
      <c r="C18353"/>
      <c r="D18353"/>
      <c r="E18353"/>
      <c r="F18353"/>
      <c r="G18353"/>
      <c r="H18353"/>
      <c r="I18353"/>
      <c r="J18353"/>
      <c r="K18353"/>
    </row>
    <row r="18354" spans="1:11" ht="15">
      <c r="A18354"/>
      <c r="B18354"/>
      <c r="C18354"/>
      <c r="D18354"/>
      <c r="E18354"/>
      <c r="F18354"/>
      <c r="G18354"/>
      <c r="H18354"/>
      <c r="I18354"/>
      <c r="J18354"/>
      <c r="K18354"/>
    </row>
    <row r="18355" spans="1:11" ht="15">
      <c r="A18355"/>
      <c r="B18355"/>
      <c r="C18355"/>
      <c r="D18355"/>
      <c r="E18355"/>
      <c r="F18355"/>
      <c r="G18355"/>
      <c r="H18355"/>
      <c r="I18355"/>
      <c r="J18355"/>
      <c r="K18355"/>
    </row>
    <row r="18356" spans="1:11" ht="15">
      <c r="A18356"/>
      <c r="B18356"/>
      <c r="C18356"/>
      <c r="D18356"/>
      <c r="E18356"/>
      <c r="F18356"/>
      <c r="G18356"/>
      <c r="H18356"/>
      <c r="I18356"/>
      <c r="J18356"/>
      <c r="K18356"/>
    </row>
    <row r="18357" spans="1:11" ht="15">
      <c r="A18357"/>
      <c r="B18357"/>
      <c r="C18357"/>
      <c r="D18357"/>
      <c r="E18357"/>
      <c r="F18357"/>
      <c r="G18357"/>
      <c r="H18357"/>
      <c r="I18357"/>
      <c r="J18357"/>
      <c r="K18357"/>
    </row>
    <row r="18358" spans="1:11" ht="15">
      <c r="A18358"/>
      <c r="B18358"/>
      <c r="C18358"/>
      <c r="D18358"/>
      <c r="E18358"/>
      <c r="F18358"/>
      <c r="G18358"/>
      <c r="H18358"/>
      <c r="I18358"/>
      <c r="J18358"/>
      <c r="K18358"/>
    </row>
    <row r="18359" spans="1:11" ht="15">
      <c r="A18359"/>
      <c r="B18359"/>
      <c r="C18359"/>
      <c r="D18359"/>
      <c r="E18359"/>
      <c r="F18359"/>
      <c r="G18359"/>
      <c r="H18359"/>
      <c r="I18359"/>
      <c r="J18359"/>
      <c r="K18359"/>
    </row>
    <row r="18360" spans="1:11" ht="15">
      <c r="A18360"/>
      <c r="B18360"/>
      <c r="C18360"/>
      <c r="D18360"/>
      <c r="E18360"/>
      <c r="F18360"/>
      <c r="G18360"/>
      <c r="H18360"/>
      <c r="I18360"/>
      <c r="J18360"/>
      <c r="K18360"/>
    </row>
    <row r="18361" spans="1:11" ht="15">
      <c r="A18361"/>
      <c r="B18361"/>
      <c r="C18361"/>
      <c r="D18361"/>
      <c r="E18361"/>
      <c r="F18361"/>
      <c r="G18361"/>
      <c r="H18361"/>
      <c r="I18361"/>
      <c r="J18361"/>
      <c r="K18361"/>
    </row>
    <row r="18362" spans="1:11" ht="15">
      <c r="A18362"/>
      <c r="B18362"/>
      <c r="C18362"/>
      <c r="D18362"/>
      <c r="E18362"/>
      <c r="F18362"/>
      <c r="G18362"/>
      <c r="H18362"/>
      <c r="I18362"/>
      <c r="J18362"/>
      <c r="K18362"/>
    </row>
    <row r="18363" spans="1:11" ht="15">
      <c r="A18363"/>
      <c r="B18363"/>
      <c r="C18363"/>
      <c r="D18363"/>
      <c r="E18363"/>
      <c r="F18363"/>
      <c r="G18363"/>
      <c r="H18363"/>
      <c r="I18363"/>
      <c r="J18363"/>
      <c r="K18363"/>
    </row>
    <row r="18364" spans="1:11" ht="15">
      <c r="A18364"/>
      <c r="B18364"/>
      <c r="C18364"/>
      <c r="D18364"/>
      <c r="E18364"/>
      <c r="F18364"/>
      <c r="G18364"/>
      <c r="H18364"/>
      <c r="I18364"/>
      <c r="J18364"/>
      <c r="K18364"/>
    </row>
    <row r="18365" spans="1:11" ht="15">
      <c r="A18365"/>
      <c r="B18365"/>
      <c r="C18365"/>
      <c r="D18365"/>
      <c r="E18365"/>
      <c r="F18365"/>
      <c r="G18365"/>
      <c r="H18365"/>
      <c r="I18365"/>
      <c r="J18365"/>
      <c r="K18365"/>
    </row>
    <row r="18366" spans="1:11" ht="15">
      <c r="A18366"/>
      <c r="B18366"/>
      <c r="C18366"/>
      <c r="D18366"/>
      <c r="E18366"/>
      <c r="F18366"/>
      <c r="G18366"/>
      <c r="H18366"/>
      <c r="I18366"/>
      <c r="J18366"/>
      <c r="K18366"/>
    </row>
    <row r="18367" spans="1:11" ht="15">
      <c r="A18367"/>
      <c r="B18367"/>
      <c r="C18367"/>
      <c r="D18367"/>
      <c r="E18367"/>
      <c r="F18367"/>
      <c r="G18367"/>
      <c r="H18367"/>
      <c r="I18367"/>
      <c r="J18367"/>
      <c r="K18367"/>
    </row>
    <row r="18368" spans="1:11" ht="15">
      <c r="A18368"/>
      <c r="B18368"/>
      <c r="C18368"/>
      <c r="D18368"/>
      <c r="E18368"/>
      <c r="F18368"/>
      <c r="G18368"/>
      <c r="H18368"/>
      <c r="I18368"/>
      <c r="J18368"/>
      <c r="K18368"/>
    </row>
    <row r="18369" spans="1:11" ht="15">
      <c r="A18369"/>
      <c r="B18369"/>
      <c r="C18369"/>
      <c r="D18369"/>
      <c r="E18369"/>
      <c r="F18369"/>
      <c r="G18369"/>
      <c r="H18369"/>
      <c r="I18369"/>
      <c r="J18369"/>
      <c r="K18369"/>
    </row>
    <row r="18370" spans="1:11" ht="15">
      <c r="A18370"/>
      <c r="B18370"/>
      <c r="C18370"/>
      <c r="D18370"/>
      <c r="E18370"/>
      <c r="F18370"/>
      <c r="G18370"/>
      <c r="H18370"/>
      <c r="I18370"/>
      <c r="J18370"/>
      <c r="K18370"/>
    </row>
    <row r="18371" spans="1:11" ht="15">
      <c r="A18371"/>
      <c r="B18371"/>
      <c r="C18371"/>
      <c r="D18371"/>
      <c r="E18371"/>
      <c r="F18371"/>
      <c r="G18371"/>
      <c r="H18371"/>
      <c r="I18371"/>
      <c r="J18371"/>
      <c r="K18371"/>
    </row>
    <row r="18372" spans="1:11" ht="15">
      <c r="A18372"/>
      <c r="B18372"/>
      <c r="C18372"/>
      <c r="D18372"/>
      <c r="E18372"/>
      <c r="F18372"/>
      <c r="G18372"/>
      <c r="H18372"/>
      <c r="I18372"/>
      <c r="J18372"/>
      <c r="K18372"/>
    </row>
    <row r="18373" spans="1:11" ht="15">
      <c r="A18373"/>
      <c r="B18373"/>
      <c r="C18373"/>
      <c r="D18373"/>
      <c r="E18373"/>
      <c r="F18373"/>
      <c r="G18373"/>
      <c r="H18373"/>
      <c r="I18373"/>
      <c r="J18373"/>
      <c r="K18373"/>
    </row>
    <row r="18374" spans="1:11" ht="15">
      <c r="A18374"/>
      <c r="B18374"/>
      <c r="C18374"/>
      <c r="D18374"/>
      <c r="E18374"/>
      <c r="F18374"/>
      <c r="G18374"/>
      <c r="H18374"/>
      <c r="I18374"/>
      <c r="J18374"/>
      <c r="K18374"/>
    </row>
    <row r="18375" spans="1:11" ht="15">
      <c r="A18375"/>
      <c r="B18375"/>
      <c r="C18375"/>
      <c r="D18375"/>
      <c r="E18375"/>
      <c r="F18375"/>
      <c r="G18375"/>
      <c r="H18375"/>
      <c r="I18375"/>
      <c r="J18375"/>
      <c r="K18375"/>
    </row>
    <row r="18376" spans="1:11" ht="15">
      <c r="A18376"/>
      <c r="B18376"/>
      <c r="C18376"/>
      <c r="D18376"/>
      <c r="E18376"/>
      <c r="F18376"/>
      <c r="G18376"/>
      <c r="H18376"/>
      <c r="I18376"/>
      <c r="J18376"/>
      <c r="K18376"/>
    </row>
    <row r="18377" spans="1:11" ht="15">
      <c r="A18377"/>
      <c r="B18377"/>
      <c r="C18377"/>
      <c r="D18377"/>
      <c r="E18377"/>
      <c r="F18377"/>
      <c r="G18377"/>
      <c r="H18377"/>
      <c r="I18377"/>
      <c r="J18377"/>
      <c r="K18377"/>
    </row>
    <row r="18378" spans="1:11" ht="15">
      <c r="A18378"/>
      <c r="B18378"/>
      <c r="C18378"/>
      <c r="D18378"/>
      <c r="E18378"/>
      <c r="F18378"/>
      <c r="G18378"/>
      <c r="H18378"/>
      <c r="I18378"/>
      <c r="J18378"/>
      <c r="K18378"/>
    </row>
    <row r="18379" spans="1:11" ht="15">
      <c r="A18379"/>
      <c r="B18379"/>
      <c r="C18379"/>
      <c r="D18379"/>
      <c r="E18379"/>
      <c r="F18379"/>
      <c r="G18379"/>
      <c r="H18379"/>
      <c r="I18379"/>
      <c r="J18379"/>
      <c r="K18379"/>
    </row>
    <row r="18380" spans="1:11" ht="15">
      <c r="A18380"/>
      <c r="B18380"/>
      <c r="C18380"/>
      <c r="D18380"/>
      <c r="E18380"/>
      <c r="F18380"/>
      <c r="G18380"/>
      <c r="H18380"/>
      <c r="I18380"/>
      <c r="J18380"/>
      <c r="K18380"/>
    </row>
    <row r="18381" spans="1:11" ht="15">
      <c r="A18381"/>
      <c r="B18381"/>
      <c r="C18381"/>
      <c r="D18381"/>
      <c r="E18381"/>
      <c r="F18381"/>
      <c r="G18381"/>
      <c r="H18381"/>
      <c r="I18381"/>
      <c r="J18381"/>
      <c r="K18381"/>
    </row>
    <row r="18382" spans="1:11" ht="15">
      <c r="A18382"/>
      <c r="B18382"/>
      <c r="C18382"/>
      <c r="D18382"/>
      <c r="E18382"/>
      <c r="F18382"/>
      <c r="G18382"/>
      <c r="H18382"/>
      <c r="I18382"/>
      <c r="J18382"/>
      <c r="K18382"/>
    </row>
    <row r="18383" spans="1:11" ht="15">
      <c r="A18383"/>
      <c r="B18383"/>
      <c r="C18383"/>
      <c r="D18383"/>
      <c r="E18383"/>
      <c r="F18383"/>
      <c r="G18383"/>
      <c r="H18383"/>
      <c r="I18383"/>
      <c r="J18383"/>
      <c r="K18383"/>
    </row>
    <row r="18384" spans="1:11" ht="15">
      <c r="A18384"/>
      <c r="B18384"/>
      <c r="C18384"/>
      <c r="D18384"/>
      <c r="E18384"/>
      <c r="F18384"/>
      <c r="G18384"/>
      <c r="H18384"/>
      <c r="I18384"/>
      <c r="J18384"/>
      <c r="K18384"/>
    </row>
    <row r="18385" spans="1:11" ht="15">
      <c r="A18385"/>
      <c r="B18385"/>
      <c r="C18385"/>
      <c r="D18385"/>
      <c r="E18385"/>
      <c r="F18385"/>
      <c r="G18385"/>
      <c r="H18385"/>
      <c r="I18385"/>
      <c r="J18385"/>
      <c r="K18385"/>
    </row>
    <row r="18386" spans="1:11" ht="15">
      <c r="A18386"/>
      <c r="B18386"/>
      <c r="C18386"/>
      <c r="D18386"/>
      <c r="E18386"/>
      <c r="F18386"/>
      <c r="G18386"/>
      <c r="H18386"/>
      <c r="I18386"/>
      <c r="J18386"/>
      <c r="K18386"/>
    </row>
    <row r="18387" spans="1:11" ht="15">
      <c r="A18387"/>
      <c r="B18387"/>
      <c r="C18387"/>
      <c r="D18387"/>
      <c r="E18387"/>
      <c r="F18387"/>
      <c r="G18387"/>
      <c r="H18387"/>
      <c r="I18387"/>
      <c r="J18387"/>
      <c r="K18387"/>
    </row>
    <row r="18388" spans="1:11" ht="15">
      <c r="A18388"/>
      <c r="B18388"/>
      <c r="C18388"/>
      <c r="D18388"/>
      <c r="E18388"/>
      <c r="F18388"/>
      <c r="G18388"/>
      <c r="H18388"/>
      <c r="I18388"/>
      <c r="J18388"/>
      <c r="K18388"/>
    </row>
    <row r="18389" spans="1:11" ht="15">
      <c r="A18389"/>
      <c r="B18389"/>
      <c r="C18389"/>
      <c r="D18389"/>
      <c r="E18389"/>
      <c r="F18389"/>
      <c r="G18389"/>
      <c r="H18389"/>
      <c r="I18389"/>
      <c r="J18389"/>
      <c r="K18389"/>
    </row>
    <row r="18390" spans="1:11" ht="15">
      <c r="A18390"/>
      <c r="B18390"/>
      <c r="C18390"/>
      <c r="D18390"/>
      <c r="E18390"/>
      <c r="F18390"/>
      <c r="G18390"/>
      <c r="H18390"/>
      <c r="I18390"/>
      <c r="J18390"/>
      <c r="K18390"/>
    </row>
    <row r="18391" spans="1:11" ht="15">
      <c r="A18391"/>
      <c r="B18391"/>
      <c r="C18391"/>
      <c r="D18391"/>
      <c r="E18391"/>
      <c r="F18391"/>
      <c r="G18391"/>
      <c r="H18391"/>
      <c r="I18391"/>
      <c r="J18391"/>
      <c r="K18391"/>
    </row>
    <row r="18392" spans="1:11" ht="15">
      <c r="A18392"/>
      <c r="B18392"/>
      <c r="C18392"/>
      <c r="D18392"/>
      <c r="E18392"/>
      <c r="F18392"/>
      <c r="G18392"/>
      <c r="H18392"/>
      <c r="I18392"/>
      <c r="J18392"/>
      <c r="K18392"/>
    </row>
    <row r="18393" spans="1:11" ht="15">
      <c r="A18393"/>
      <c r="B18393"/>
      <c r="C18393"/>
      <c r="D18393"/>
      <c r="E18393"/>
      <c r="F18393"/>
      <c r="G18393"/>
      <c r="H18393"/>
      <c r="I18393"/>
      <c r="J18393"/>
      <c r="K18393"/>
    </row>
    <row r="18394" spans="1:11" ht="15">
      <c r="A18394"/>
      <c r="B18394"/>
      <c r="C18394"/>
      <c r="D18394"/>
      <c r="E18394"/>
      <c r="F18394"/>
      <c r="G18394"/>
      <c r="H18394"/>
      <c r="I18394"/>
      <c r="J18394"/>
      <c r="K18394"/>
    </row>
    <row r="18395" spans="1:11" ht="15">
      <c r="A18395"/>
      <c r="B18395"/>
      <c r="C18395"/>
      <c r="D18395"/>
      <c r="E18395"/>
      <c r="F18395"/>
      <c r="G18395"/>
      <c r="H18395"/>
      <c r="I18395"/>
      <c r="J18395"/>
      <c r="K18395"/>
    </row>
    <row r="18396" spans="1:11" ht="15">
      <c r="A18396"/>
      <c r="B18396"/>
      <c r="C18396"/>
      <c r="D18396"/>
      <c r="E18396"/>
      <c r="F18396"/>
      <c r="G18396"/>
      <c r="H18396"/>
      <c r="I18396"/>
      <c r="J18396"/>
      <c r="K18396"/>
    </row>
    <row r="18397" spans="1:11" ht="15">
      <c r="A18397"/>
      <c r="B18397"/>
      <c r="C18397"/>
      <c r="D18397"/>
      <c r="E18397"/>
      <c r="F18397"/>
      <c r="G18397"/>
      <c r="H18397"/>
      <c r="I18397"/>
      <c r="J18397"/>
      <c r="K18397"/>
    </row>
    <row r="18398" spans="1:11" ht="15">
      <c r="A18398"/>
      <c r="B18398"/>
      <c r="C18398"/>
      <c r="D18398"/>
      <c r="E18398"/>
      <c r="F18398"/>
      <c r="G18398"/>
      <c r="H18398"/>
      <c r="I18398"/>
      <c r="J18398"/>
      <c r="K18398"/>
    </row>
    <row r="18399" spans="1:11" ht="15">
      <c r="A18399"/>
      <c r="B18399"/>
      <c r="C18399"/>
      <c r="D18399"/>
      <c r="E18399"/>
      <c r="F18399"/>
      <c r="G18399"/>
      <c r="H18399"/>
      <c r="I18399"/>
      <c r="J18399"/>
      <c r="K18399"/>
    </row>
    <row r="18400" spans="1:11" ht="15">
      <c r="A18400"/>
      <c r="B18400"/>
      <c r="C18400"/>
      <c r="D18400"/>
      <c r="E18400"/>
      <c r="F18400"/>
      <c r="G18400"/>
      <c r="H18400"/>
      <c r="I18400"/>
      <c r="J18400"/>
      <c r="K18400"/>
    </row>
    <row r="18401" spans="1:11" ht="15">
      <c r="A18401"/>
      <c r="B18401"/>
      <c r="C18401"/>
      <c r="D18401"/>
      <c r="E18401"/>
      <c r="F18401"/>
      <c r="G18401"/>
      <c r="H18401"/>
      <c r="I18401"/>
      <c r="J18401"/>
      <c r="K18401"/>
    </row>
    <row r="18402" spans="1:11" ht="15">
      <c r="A18402"/>
      <c r="B18402"/>
      <c r="C18402"/>
      <c r="D18402"/>
      <c r="E18402"/>
      <c r="F18402"/>
      <c r="G18402"/>
      <c r="H18402"/>
      <c r="I18402"/>
      <c r="J18402"/>
      <c r="K18402"/>
    </row>
    <row r="18403" spans="1:11" ht="15">
      <c r="A18403"/>
      <c r="B18403"/>
      <c r="C18403"/>
      <c r="D18403"/>
      <c r="E18403"/>
      <c r="F18403"/>
      <c r="G18403"/>
      <c r="H18403"/>
      <c r="I18403"/>
      <c r="J18403"/>
      <c r="K18403"/>
    </row>
    <row r="18404" spans="1:11" ht="15">
      <c r="A18404"/>
      <c r="B18404"/>
      <c r="C18404"/>
      <c r="D18404"/>
      <c r="E18404"/>
      <c r="F18404"/>
      <c r="G18404"/>
      <c r="H18404"/>
      <c r="I18404"/>
      <c r="J18404"/>
      <c r="K18404"/>
    </row>
    <row r="18405" spans="1:11" ht="15">
      <c r="A18405"/>
      <c r="B18405"/>
      <c r="C18405"/>
      <c r="D18405"/>
      <c r="E18405"/>
      <c r="F18405"/>
      <c r="G18405"/>
      <c r="H18405"/>
      <c r="I18405"/>
      <c r="J18405"/>
      <c r="K18405"/>
    </row>
    <row r="18406" spans="1:11" ht="15">
      <c r="A18406"/>
      <c r="B18406"/>
      <c r="C18406"/>
      <c r="D18406"/>
      <c r="E18406"/>
      <c r="F18406"/>
      <c r="G18406"/>
      <c r="H18406"/>
      <c r="I18406"/>
      <c r="J18406"/>
      <c r="K18406"/>
    </row>
    <row r="18407" spans="1:11" ht="15">
      <c r="A18407"/>
      <c r="B18407"/>
      <c r="C18407"/>
      <c r="D18407"/>
      <c r="E18407"/>
      <c r="F18407"/>
      <c r="G18407"/>
      <c r="H18407"/>
      <c r="I18407"/>
      <c r="J18407"/>
      <c r="K18407"/>
    </row>
    <row r="18408" spans="1:11" ht="15">
      <c r="A18408"/>
      <c r="B18408"/>
      <c r="C18408"/>
      <c r="D18408"/>
      <c r="E18408"/>
      <c r="F18408"/>
      <c r="G18408"/>
      <c r="H18408"/>
      <c r="I18408"/>
      <c r="J18408"/>
      <c r="K18408"/>
    </row>
    <row r="18409" spans="1:11" ht="15">
      <c r="A18409"/>
      <c r="B18409"/>
      <c r="C18409"/>
      <c r="D18409"/>
      <c r="E18409"/>
      <c r="F18409"/>
      <c r="G18409"/>
      <c r="H18409"/>
      <c r="I18409"/>
      <c r="J18409"/>
      <c r="K18409"/>
    </row>
    <row r="18410" spans="1:11" ht="15">
      <c r="A18410"/>
      <c r="B18410"/>
      <c r="C18410"/>
      <c r="D18410"/>
      <c r="E18410"/>
      <c r="F18410"/>
      <c r="G18410"/>
      <c r="H18410"/>
      <c r="I18410"/>
      <c r="J18410"/>
      <c r="K18410"/>
    </row>
    <row r="18411" spans="1:11" ht="15">
      <c r="A18411"/>
      <c r="B18411"/>
      <c r="C18411"/>
      <c r="D18411"/>
      <c r="E18411"/>
      <c r="F18411"/>
      <c r="G18411"/>
      <c r="H18411"/>
      <c r="I18411"/>
      <c r="J18411"/>
      <c r="K18411"/>
    </row>
    <row r="18412" spans="1:11" ht="15">
      <c r="A18412"/>
      <c r="B18412"/>
      <c r="C18412"/>
      <c r="D18412"/>
      <c r="E18412"/>
      <c r="F18412"/>
      <c r="G18412"/>
      <c r="H18412"/>
      <c r="I18412"/>
      <c r="J18412"/>
      <c r="K18412"/>
    </row>
    <row r="18413" spans="1:11" ht="15">
      <c r="A18413"/>
      <c r="B18413"/>
      <c r="C18413"/>
      <c r="D18413"/>
      <c r="E18413"/>
      <c r="F18413"/>
      <c r="G18413"/>
      <c r="H18413"/>
      <c r="I18413"/>
      <c r="J18413"/>
      <c r="K18413"/>
    </row>
    <row r="18414" spans="1:11" ht="15">
      <c r="A18414"/>
      <c r="B18414"/>
      <c r="C18414"/>
      <c r="D18414"/>
      <c r="E18414"/>
      <c r="F18414"/>
      <c r="G18414"/>
      <c r="H18414"/>
      <c r="I18414"/>
      <c r="J18414"/>
      <c r="K18414"/>
    </row>
    <row r="18415" spans="1:11" ht="15">
      <c r="A18415"/>
      <c r="B18415"/>
      <c r="C18415"/>
      <c r="D18415"/>
      <c r="E18415"/>
      <c r="F18415"/>
      <c r="G18415"/>
      <c r="H18415"/>
      <c r="I18415"/>
      <c r="J18415"/>
      <c r="K18415"/>
    </row>
    <row r="18416" spans="1:11" ht="15">
      <c r="A18416"/>
      <c r="B18416"/>
      <c r="C18416"/>
      <c r="D18416"/>
      <c r="E18416"/>
      <c r="F18416"/>
      <c r="G18416"/>
      <c r="H18416"/>
      <c r="I18416"/>
      <c r="J18416"/>
      <c r="K18416"/>
    </row>
    <row r="18417" spans="1:11" ht="15">
      <c r="A18417"/>
      <c r="B18417"/>
      <c r="C18417"/>
      <c r="D18417"/>
      <c r="E18417"/>
      <c r="F18417"/>
      <c r="G18417"/>
      <c r="H18417"/>
      <c r="I18417"/>
      <c r="J18417"/>
      <c r="K18417"/>
    </row>
    <row r="18418" spans="1:11" ht="15">
      <c r="A18418"/>
      <c r="B18418"/>
      <c r="C18418"/>
      <c r="D18418"/>
      <c r="E18418"/>
      <c r="F18418"/>
      <c r="G18418"/>
      <c r="H18418"/>
      <c r="I18418"/>
      <c r="J18418"/>
      <c r="K18418"/>
    </row>
    <row r="18419" spans="1:11" ht="15">
      <c r="A18419"/>
      <c r="B18419"/>
      <c r="C18419"/>
      <c r="D18419"/>
      <c r="E18419"/>
      <c r="F18419"/>
      <c r="G18419"/>
      <c r="H18419"/>
      <c r="I18419"/>
      <c r="J18419"/>
      <c r="K18419"/>
    </row>
    <row r="18420" spans="1:11" ht="15">
      <c r="A18420"/>
      <c r="B18420"/>
      <c r="C18420"/>
      <c r="D18420"/>
      <c r="E18420"/>
      <c r="F18420"/>
      <c r="G18420"/>
      <c r="H18420"/>
      <c r="I18420"/>
      <c r="J18420"/>
      <c r="K18420"/>
    </row>
    <row r="18421" spans="1:11" ht="15">
      <c r="A18421"/>
      <c r="B18421"/>
      <c r="C18421"/>
      <c r="D18421"/>
      <c r="E18421"/>
      <c r="F18421"/>
      <c r="G18421"/>
      <c r="H18421"/>
      <c r="I18421"/>
      <c r="J18421"/>
      <c r="K18421"/>
    </row>
    <row r="18422" spans="1:11" ht="15">
      <c r="A18422"/>
      <c r="B18422"/>
      <c r="C18422"/>
      <c r="D18422"/>
      <c r="E18422"/>
      <c r="F18422"/>
      <c r="G18422"/>
      <c r="H18422"/>
      <c r="I18422"/>
      <c r="J18422"/>
      <c r="K18422"/>
    </row>
    <row r="18423" spans="1:11" ht="15">
      <c r="A18423"/>
      <c r="B18423"/>
      <c r="C18423"/>
      <c r="D18423"/>
      <c r="E18423"/>
      <c r="F18423"/>
      <c r="G18423"/>
      <c r="H18423"/>
      <c r="I18423"/>
      <c r="J18423"/>
      <c r="K18423"/>
    </row>
    <row r="18424" spans="1:11" ht="15">
      <c r="A18424"/>
      <c r="B18424"/>
      <c r="C18424"/>
      <c r="D18424"/>
      <c r="E18424"/>
      <c r="F18424"/>
      <c r="G18424"/>
      <c r="H18424"/>
      <c r="I18424"/>
      <c r="J18424"/>
      <c r="K18424"/>
    </row>
    <row r="18425" spans="1:11" ht="15">
      <c r="A18425"/>
      <c r="B18425"/>
      <c r="C18425"/>
      <c r="D18425"/>
      <c r="E18425"/>
      <c r="F18425"/>
      <c r="G18425"/>
      <c r="H18425"/>
      <c r="I18425"/>
      <c r="J18425"/>
      <c r="K18425"/>
    </row>
    <row r="18426" spans="1:11" ht="15">
      <c r="A18426"/>
      <c r="B18426"/>
      <c r="C18426"/>
      <c r="D18426"/>
      <c r="E18426"/>
      <c r="F18426"/>
      <c r="G18426"/>
      <c r="H18426"/>
      <c r="I18426"/>
      <c r="J18426"/>
      <c r="K18426"/>
    </row>
    <row r="18427" spans="1:11" ht="15">
      <c r="A18427"/>
      <c r="B18427"/>
      <c r="C18427"/>
      <c r="D18427"/>
      <c r="E18427"/>
      <c r="F18427"/>
      <c r="G18427"/>
      <c r="H18427"/>
      <c r="I18427"/>
      <c r="J18427"/>
      <c r="K18427"/>
    </row>
    <row r="18428" spans="1:11" ht="15">
      <c r="A18428"/>
      <c r="B18428"/>
      <c r="C18428"/>
      <c r="D18428"/>
      <c r="E18428"/>
      <c r="F18428"/>
      <c r="G18428"/>
      <c r="H18428"/>
      <c r="I18428"/>
      <c r="J18428"/>
      <c r="K18428"/>
    </row>
    <row r="18429" spans="1:11" ht="15">
      <c r="A18429"/>
      <c r="B18429"/>
      <c r="C18429"/>
      <c r="D18429"/>
      <c r="E18429"/>
      <c r="F18429"/>
      <c r="G18429"/>
      <c r="H18429"/>
      <c r="I18429"/>
      <c r="J18429"/>
      <c r="K18429"/>
    </row>
    <row r="18430" spans="1:11" ht="15">
      <c r="A18430"/>
      <c r="B18430"/>
      <c r="C18430"/>
      <c r="D18430"/>
      <c r="E18430"/>
      <c r="F18430"/>
      <c r="G18430"/>
      <c r="H18430"/>
      <c r="I18430"/>
      <c r="J18430"/>
      <c r="K18430"/>
    </row>
    <row r="18431" spans="1:11" ht="15">
      <c r="A18431"/>
      <c r="B18431"/>
      <c r="C18431"/>
      <c r="D18431"/>
      <c r="E18431"/>
      <c r="F18431"/>
      <c r="G18431"/>
      <c r="H18431"/>
      <c r="I18431"/>
      <c r="J18431"/>
      <c r="K18431"/>
    </row>
    <row r="18432" spans="1:11" ht="15">
      <c r="A18432"/>
      <c r="B18432"/>
      <c r="C18432"/>
      <c r="D18432"/>
      <c r="E18432"/>
      <c r="F18432"/>
      <c r="G18432"/>
      <c r="H18432"/>
      <c r="I18432"/>
      <c r="J18432"/>
      <c r="K18432"/>
    </row>
    <row r="18433" spans="1:11" ht="15">
      <c r="A18433"/>
      <c r="B18433"/>
      <c r="C18433"/>
      <c r="D18433"/>
      <c r="E18433"/>
      <c r="F18433"/>
      <c r="G18433"/>
      <c r="H18433"/>
      <c r="I18433"/>
      <c r="J18433"/>
      <c r="K18433"/>
    </row>
    <row r="18434" spans="1:11" ht="15">
      <c r="A18434"/>
      <c r="B18434"/>
      <c r="C18434"/>
      <c r="D18434"/>
      <c r="E18434"/>
      <c r="F18434"/>
      <c r="G18434"/>
      <c r="H18434"/>
      <c r="I18434"/>
      <c r="J18434"/>
      <c r="K18434"/>
    </row>
    <row r="18435" spans="1:11" ht="15">
      <c r="A18435"/>
      <c r="B18435"/>
      <c r="C18435"/>
      <c r="D18435"/>
      <c r="E18435"/>
      <c r="F18435"/>
      <c r="G18435"/>
      <c r="H18435"/>
      <c r="I18435"/>
      <c r="J18435"/>
      <c r="K18435"/>
    </row>
    <row r="18436" spans="1:11" ht="15">
      <c r="A18436"/>
      <c r="B18436"/>
      <c r="C18436"/>
      <c r="D18436"/>
      <c r="E18436"/>
      <c r="F18436"/>
      <c r="G18436"/>
      <c r="H18436"/>
      <c r="I18436"/>
      <c r="J18436"/>
      <c r="K18436"/>
    </row>
    <row r="18437" spans="1:11" ht="15">
      <c r="A18437"/>
      <c r="B18437"/>
      <c r="C18437"/>
      <c r="D18437"/>
      <c r="E18437"/>
      <c r="F18437"/>
      <c r="G18437"/>
      <c r="H18437"/>
      <c r="I18437"/>
      <c r="J18437"/>
      <c r="K18437"/>
    </row>
    <row r="18438" spans="1:11" ht="15">
      <c r="A18438"/>
      <c r="B18438"/>
      <c r="C18438"/>
      <c r="D18438"/>
      <c r="E18438"/>
      <c r="F18438"/>
      <c r="G18438"/>
      <c r="H18438"/>
      <c r="I18438"/>
      <c r="J18438"/>
      <c r="K18438"/>
    </row>
    <row r="18439" spans="1:11" ht="15">
      <c r="A18439"/>
      <c r="B18439"/>
      <c r="C18439"/>
      <c r="D18439"/>
      <c r="E18439"/>
      <c r="F18439"/>
      <c r="G18439"/>
      <c r="H18439"/>
      <c r="I18439"/>
      <c r="J18439"/>
      <c r="K18439"/>
    </row>
    <row r="18440" spans="1:11" ht="15">
      <c r="A18440"/>
      <c r="B18440"/>
      <c r="C18440"/>
      <c r="D18440"/>
      <c r="E18440"/>
      <c r="F18440"/>
      <c r="G18440"/>
      <c r="H18440"/>
      <c r="I18440"/>
      <c r="J18440"/>
      <c r="K18440"/>
    </row>
    <row r="18441" spans="1:11" ht="15">
      <c r="A18441"/>
      <c r="B18441"/>
      <c r="C18441"/>
      <c r="D18441"/>
      <c r="E18441"/>
      <c r="F18441"/>
      <c r="G18441"/>
      <c r="H18441"/>
      <c r="I18441"/>
      <c r="J18441"/>
      <c r="K18441"/>
    </row>
    <row r="18442" spans="1:11" ht="15">
      <c r="A18442"/>
      <c r="B18442"/>
      <c r="C18442"/>
      <c r="D18442"/>
      <c r="E18442"/>
      <c r="F18442"/>
      <c r="G18442"/>
      <c r="H18442"/>
      <c r="I18442"/>
      <c r="J18442"/>
      <c r="K18442"/>
    </row>
    <row r="18443" spans="1:11" ht="15">
      <c r="A18443"/>
      <c r="B18443"/>
      <c r="C18443"/>
      <c r="D18443"/>
      <c r="E18443"/>
      <c r="F18443"/>
      <c r="G18443"/>
      <c r="H18443"/>
      <c r="I18443"/>
      <c r="J18443"/>
      <c r="K18443"/>
    </row>
    <row r="18444" spans="1:11" ht="15">
      <c r="A18444"/>
      <c r="B18444"/>
      <c r="C18444"/>
      <c r="D18444"/>
      <c r="E18444"/>
      <c r="F18444"/>
      <c r="G18444"/>
      <c r="H18444"/>
      <c r="I18444"/>
      <c r="J18444"/>
      <c r="K18444"/>
    </row>
    <row r="18445" spans="1:11" ht="15">
      <c r="A18445"/>
      <c r="B18445"/>
      <c r="C18445"/>
      <c r="D18445"/>
      <c r="E18445"/>
      <c r="F18445"/>
      <c r="G18445"/>
      <c r="H18445"/>
      <c r="I18445"/>
      <c r="J18445"/>
      <c r="K18445"/>
    </row>
    <row r="18446" spans="1:11" ht="15">
      <c r="A18446"/>
      <c r="B18446"/>
      <c r="C18446"/>
      <c r="D18446"/>
      <c r="E18446"/>
      <c r="F18446"/>
      <c r="G18446"/>
      <c r="H18446"/>
      <c r="I18446"/>
      <c r="J18446"/>
      <c r="K18446"/>
    </row>
    <row r="18447" spans="1:11" ht="15">
      <c r="A18447"/>
      <c r="B18447"/>
      <c r="C18447"/>
      <c r="D18447"/>
      <c r="E18447"/>
      <c r="F18447"/>
      <c r="G18447"/>
      <c r="H18447"/>
      <c r="I18447"/>
      <c r="J18447"/>
      <c r="K18447"/>
    </row>
    <row r="18448" spans="1:11" ht="15">
      <c r="A18448"/>
      <c r="B18448"/>
      <c r="C18448"/>
      <c r="D18448"/>
      <c r="E18448"/>
      <c r="F18448"/>
      <c r="G18448"/>
      <c r="H18448"/>
      <c r="I18448"/>
      <c r="J18448"/>
      <c r="K18448"/>
    </row>
    <row r="18449" spans="1:11" ht="15">
      <c r="A18449"/>
      <c r="B18449"/>
      <c r="C18449"/>
      <c r="D18449"/>
      <c r="E18449"/>
      <c r="F18449"/>
      <c r="G18449"/>
      <c r="H18449"/>
      <c r="I18449"/>
      <c r="J18449"/>
      <c r="K18449"/>
    </row>
    <row r="18450" spans="1:11" ht="15">
      <c r="A18450"/>
      <c r="B18450"/>
      <c r="C18450"/>
      <c r="D18450"/>
      <c r="E18450"/>
      <c r="F18450"/>
      <c r="G18450"/>
      <c r="H18450"/>
      <c r="I18450"/>
      <c r="J18450"/>
      <c r="K18450"/>
    </row>
    <row r="18451" spans="1:11" ht="15">
      <c r="A18451"/>
      <c r="B18451"/>
      <c r="C18451"/>
      <c r="D18451"/>
      <c r="E18451"/>
      <c r="F18451"/>
      <c r="G18451"/>
      <c r="H18451"/>
      <c r="I18451"/>
      <c r="J18451"/>
      <c r="K18451"/>
    </row>
    <row r="18452" spans="1:11" ht="15">
      <c r="A18452"/>
      <c r="B18452"/>
      <c r="C18452"/>
      <c r="D18452"/>
      <c r="E18452"/>
      <c r="F18452"/>
      <c r="G18452"/>
      <c r="H18452"/>
      <c r="I18452"/>
      <c r="J18452"/>
      <c r="K18452"/>
    </row>
    <row r="18453" spans="1:11" ht="15">
      <c r="A18453"/>
      <c r="B18453"/>
      <c r="C18453"/>
      <c r="D18453"/>
      <c r="E18453"/>
      <c r="F18453"/>
      <c r="G18453"/>
      <c r="H18453"/>
      <c r="I18453"/>
      <c r="J18453"/>
      <c r="K18453"/>
    </row>
    <row r="18454" spans="1:11" ht="15">
      <c r="A18454"/>
      <c r="B18454"/>
      <c r="C18454"/>
      <c r="D18454"/>
      <c r="E18454"/>
      <c r="F18454"/>
      <c r="G18454"/>
      <c r="H18454"/>
      <c r="I18454"/>
      <c r="J18454"/>
      <c r="K18454"/>
    </row>
    <row r="18455" spans="1:11" ht="15">
      <c r="A18455"/>
      <c r="B18455"/>
      <c r="C18455"/>
      <c r="D18455"/>
      <c r="E18455"/>
      <c r="F18455"/>
      <c r="G18455"/>
      <c r="H18455"/>
      <c r="I18455"/>
      <c r="J18455"/>
      <c r="K18455"/>
    </row>
    <row r="18456" spans="1:11" ht="15">
      <c r="A18456"/>
      <c r="B18456"/>
      <c r="C18456"/>
      <c r="D18456"/>
      <c r="E18456"/>
      <c r="F18456"/>
      <c r="G18456"/>
      <c r="H18456"/>
      <c r="I18456"/>
      <c r="J18456"/>
      <c r="K18456"/>
    </row>
    <row r="18457" spans="1:11" ht="15">
      <c r="A18457"/>
      <c r="B18457"/>
      <c r="C18457"/>
      <c r="D18457"/>
      <c r="E18457"/>
      <c r="F18457"/>
      <c r="G18457"/>
      <c r="H18457"/>
      <c r="I18457"/>
      <c r="J18457"/>
      <c r="K18457"/>
    </row>
    <row r="18458" spans="1:11" ht="15">
      <c r="A18458"/>
      <c r="B18458"/>
      <c r="C18458"/>
      <c r="D18458"/>
      <c r="E18458"/>
      <c r="F18458"/>
      <c r="G18458"/>
      <c r="H18458"/>
      <c r="I18458"/>
      <c r="J18458"/>
      <c r="K18458"/>
    </row>
    <row r="18459" spans="1:11" ht="15">
      <c r="A18459"/>
      <c r="B18459"/>
      <c r="C18459"/>
      <c r="D18459"/>
      <c r="E18459"/>
      <c r="F18459"/>
      <c r="G18459"/>
      <c r="H18459"/>
      <c r="I18459"/>
      <c r="J18459"/>
      <c r="K18459"/>
    </row>
    <row r="18460" spans="1:11" ht="15">
      <c r="A18460"/>
      <c r="B18460"/>
      <c r="C18460"/>
      <c r="D18460"/>
      <c r="E18460"/>
      <c r="F18460"/>
      <c r="G18460"/>
      <c r="H18460"/>
      <c r="I18460"/>
      <c r="J18460"/>
      <c r="K18460"/>
    </row>
    <row r="18461" spans="1:11" ht="15">
      <c r="A18461"/>
      <c r="B18461"/>
      <c r="C18461"/>
      <c r="D18461"/>
      <c r="E18461"/>
      <c r="F18461"/>
      <c r="G18461"/>
      <c r="H18461"/>
      <c r="I18461"/>
      <c r="J18461"/>
      <c r="K18461"/>
    </row>
    <row r="18462" spans="1:11" ht="15">
      <c r="A18462"/>
      <c r="B18462"/>
      <c r="C18462"/>
      <c r="D18462"/>
      <c r="E18462"/>
      <c r="F18462"/>
      <c r="G18462"/>
      <c r="H18462"/>
      <c r="I18462"/>
      <c r="J18462"/>
      <c r="K18462"/>
    </row>
    <row r="18463" spans="1:11" ht="15">
      <c r="A18463"/>
      <c r="B18463"/>
      <c r="C18463"/>
      <c r="D18463"/>
      <c r="E18463"/>
      <c r="F18463"/>
      <c r="G18463"/>
      <c r="H18463"/>
      <c r="I18463"/>
      <c r="J18463"/>
      <c r="K18463"/>
    </row>
    <row r="18464" spans="1:11" ht="15">
      <c r="A18464"/>
      <c r="B18464"/>
      <c r="C18464"/>
      <c r="D18464"/>
      <c r="E18464"/>
      <c r="F18464"/>
      <c r="G18464"/>
      <c r="H18464"/>
      <c r="I18464"/>
      <c r="J18464"/>
      <c r="K18464"/>
    </row>
    <row r="18465" spans="1:11" ht="15">
      <c r="A18465"/>
      <c r="B18465"/>
      <c r="C18465"/>
      <c r="D18465"/>
      <c r="E18465"/>
      <c r="F18465"/>
      <c r="G18465"/>
      <c r="H18465"/>
      <c r="I18465"/>
      <c r="J18465"/>
      <c r="K18465"/>
    </row>
    <row r="18466" spans="1:11" ht="15">
      <c r="A18466"/>
      <c r="B18466"/>
      <c r="C18466"/>
      <c r="D18466"/>
      <c r="E18466"/>
      <c r="F18466"/>
      <c r="G18466"/>
      <c r="H18466"/>
      <c r="I18466"/>
      <c r="J18466"/>
      <c r="K18466"/>
    </row>
    <row r="18467" spans="1:11" ht="15">
      <c r="A18467"/>
      <c r="B18467"/>
      <c r="C18467"/>
      <c r="D18467"/>
      <c r="E18467"/>
      <c r="F18467"/>
      <c r="G18467"/>
      <c r="H18467"/>
      <c r="I18467"/>
      <c r="J18467"/>
      <c r="K18467"/>
    </row>
    <row r="18468" spans="1:11" ht="15">
      <c r="A18468"/>
      <c r="B18468"/>
      <c r="C18468"/>
      <c r="D18468"/>
      <c r="E18468"/>
      <c r="F18468"/>
      <c r="G18468"/>
      <c r="H18468"/>
      <c r="I18468"/>
      <c r="J18468"/>
      <c r="K18468"/>
    </row>
    <row r="18469" spans="1:11" ht="15">
      <c r="A18469"/>
      <c r="B18469"/>
      <c r="C18469"/>
      <c r="D18469"/>
      <c r="E18469"/>
      <c r="F18469"/>
      <c r="G18469"/>
      <c r="H18469"/>
      <c r="I18469"/>
      <c r="J18469"/>
      <c r="K18469"/>
    </row>
    <row r="18470" spans="1:11" ht="15">
      <c r="A18470"/>
      <c r="B18470"/>
      <c r="C18470"/>
      <c r="D18470"/>
      <c r="E18470"/>
      <c r="F18470"/>
      <c r="G18470"/>
      <c r="H18470"/>
      <c r="I18470"/>
      <c r="J18470"/>
      <c r="K18470"/>
    </row>
    <row r="18471" spans="1:11" ht="15">
      <c r="A18471"/>
      <c r="B18471"/>
      <c r="C18471"/>
      <c r="D18471"/>
      <c r="E18471"/>
      <c r="F18471"/>
      <c r="G18471"/>
      <c r="H18471"/>
      <c r="I18471"/>
      <c r="J18471"/>
      <c r="K18471"/>
    </row>
    <row r="18472" spans="1:11" ht="15">
      <c r="A18472"/>
      <c r="B18472"/>
      <c r="C18472"/>
      <c r="D18472"/>
      <c r="E18472"/>
      <c r="F18472"/>
      <c r="G18472"/>
      <c r="H18472"/>
      <c r="I18472"/>
      <c r="J18472"/>
      <c r="K18472"/>
    </row>
    <row r="18473" spans="1:11" ht="15">
      <c r="A18473"/>
      <c r="B18473"/>
      <c r="C18473"/>
      <c r="D18473"/>
      <c r="E18473"/>
      <c r="F18473"/>
      <c r="G18473"/>
      <c r="H18473"/>
      <c r="I18473"/>
      <c r="J18473"/>
      <c r="K18473"/>
    </row>
    <row r="18474" spans="1:11" ht="15">
      <c r="A18474"/>
      <c r="B18474"/>
      <c r="C18474"/>
      <c r="D18474"/>
      <c r="E18474"/>
      <c r="F18474"/>
      <c r="G18474"/>
      <c r="H18474"/>
      <c r="I18474"/>
      <c r="J18474"/>
      <c r="K18474"/>
    </row>
    <row r="18475" spans="1:11" ht="15">
      <c r="A18475"/>
      <c r="B18475"/>
      <c r="C18475"/>
      <c r="D18475"/>
      <c r="E18475"/>
      <c r="F18475"/>
      <c r="G18475"/>
      <c r="H18475"/>
      <c r="I18475"/>
      <c r="J18475"/>
      <c r="K18475"/>
    </row>
    <row r="18476" spans="1:11" ht="15">
      <c r="A18476"/>
      <c r="B18476"/>
      <c r="C18476"/>
      <c r="D18476"/>
      <c r="E18476"/>
      <c r="F18476"/>
      <c r="G18476"/>
      <c r="H18476"/>
      <c r="I18476"/>
      <c r="J18476"/>
      <c r="K18476"/>
    </row>
    <row r="18477" spans="1:11" ht="15">
      <c r="A18477"/>
      <c r="B18477"/>
      <c r="C18477"/>
      <c r="D18477"/>
      <c r="E18477"/>
      <c r="F18477"/>
      <c r="G18477"/>
      <c r="H18477"/>
      <c r="I18477"/>
      <c r="J18477"/>
      <c r="K18477"/>
    </row>
    <row r="18478" spans="1:11" ht="15">
      <c r="A18478"/>
      <c r="B18478"/>
      <c r="C18478"/>
      <c r="D18478"/>
      <c r="E18478"/>
      <c r="F18478"/>
      <c r="G18478"/>
      <c r="H18478"/>
      <c r="I18478"/>
      <c r="J18478"/>
      <c r="K18478"/>
    </row>
    <row r="18479" spans="1:11" ht="15">
      <c r="A18479"/>
      <c r="B18479"/>
      <c r="C18479"/>
      <c r="D18479"/>
      <c r="E18479"/>
      <c r="F18479"/>
      <c r="G18479"/>
      <c r="H18479"/>
      <c r="I18479"/>
      <c r="J18479"/>
      <c r="K18479"/>
    </row>
    <row r="18480" spans="1:11" ht="15">
      <c r="A18480"/>
      <c r="B18480"/>
      <c r="C18480"/>
      <c r="D18480"/>
      <c r="E18480"/>
      <c r="F18480"/>
      <c r="G18480"/>
      <c r="H18480"/>
      <c r="I18480"/>
      <c r="J18480"/>
      <c r="K18480"/>
    </row>
    <row r="18481" spans="1:11" ht="15">
      <c r="A18481"/>
      <c r="B18481"/>
      <c r="C18481"/>
      <c r="D18481"/>
      <c r="E18481"/>
      <c r="F18481"/>
      <c r="G18481"/>
      <c r="H18481"/>
      <c r="I18481"/>
      <c r="J18481"/>
      <c r="K18481"/>
    </row>
    <row r="18482" spans="1:11" ht="15">
      <c r="A18482"/>
      <c r="B18482"/>
      <c r="C18482"/>
      <c r="D18482"/>
      <c r="E18482"/>
      <c r="F18482"/>
      <c r="G18482"/>
      <c r="H18482"/>
      <c r="I18482"/>
      <c r="J18482"/>
      <c r="K18482"/>
    </row>
    <row r="18483" spans="1:11" ht="15">
      <c r="A18483"/>
      <c r="B18483"/>
      <c r="C18483"/>
      <c r="D18483"/>
      <c r="E18483"/>
      <c r="F18483"/>
      <c r="G18483"/>
      <c r="H18483"/>
      <c r="I18483"/>
      <c r="J18483"/>
      <c r="K18483"/>
    </row>
    <row r="18484" spans="1:11" ht="15">
      <c r="A18484"/>
      <c r="B18484"/>
      <c r="C18484"/>
      <c r="D18484"/>
      <c r="E18484"/>
      <c r="F18484"/>
      <c r="G18484"/>
      <c r="H18484"/>
      <c r="I18484"/>
      <c r="J18484"/>
      <c r="K18484"/>
    </row>
    <row r="18485" spans="1:11" ht="15">
      <c r="A18485"/>
      <c r="B18485"/>
      <c r="C18485"/>
      <c r="D18485"/>
      <c r="E18485"/>
      <c r="F18485"/>
      <c r="G18485"/>
      <c r="H18485"/>
      <c r="I18485"/>
      <c r="J18485"/>
      <c r="K18485"/>
    </row>
    <row r="18486" spans="1:11" ht="15">
      <c r="A18486"/>
      <c r="B18486"/>
      <c r="C18486"/>
      <c r="D18486"/>
      <c r="E18486"/>
      <c r="F18486"/>
      <c r="G18486"/>
      <c r="H18486"/>
      <c r="I18486"/>
      <c r="J18486"/>
      <c r="K18486"/>
    </row>
    <row r="18487" spans="1:11" ht="15">
      <c r="A18487"/>
      <c r="B18487"/>
      <c r="C18487"/>
      <c r="D18487"/>
      <c r="E18487"/>
      <c r="F18487"/>
      <c r="G18487"/>
      <c r="H18487"/>
      <c r="I18487"/>
      <c r="J18487"/>
      <c r="K18487"/>
    </row>
    <row r="18488" spans="1:11" ht="15">
      <c r="A18488"/>
      <c r="B18488"/>
      <c r="C18488"/>
      <c r="D18488"/>
      <c r="E18488"/>
      <c r="F18488"/>
      <c r="G18488"/>
      <c r="H18488"/>
      <c r="I18488"/>
      <c r="J18488"/>
      <c r="K18488"/>
    </row>
    <row r="18489" spans="1:11" ht="15">
      <c r="A18489"/>
      <c r="B18489"/>
      <c r="C18489"/>
      <c r="D18489"/>
      <c r="E18489"/>
      <c r="F18489"/>
      <c r="G18489"/>
      <c r="H18489"/>
      <c r="I18489"/>
      <c r="J18489"/>
      <c r="K18489"/>
    </row>
    <row r="18490" spans="1:11" ht="15">
      <c r="A18490"/>
      <c r="B18490"/>
      <c r="C18490"/>
      <c r="D18490"/>
      <c r="E18490"/>
      <c r="F18490"/>
      <c r="G18490"/>
      <c r="H18490"/>
      <c r="I18490"/>
      <c r="J18490"/>
      <c r="K18490"/>
    </row>
    <row r="18491" spans="1:11" ht="15">
      <c r="A18491"/>
      <c r="B18491"/>
      <c r="C18491"/>
      <c r="D18491"/>
      <c r="E18491"/>
      <c r="F18491"/>
      <c r="G18491"/>
      <c r="H18491"/>
      <c r="I18491"/>
      <c r="J18491"/>
      <c r="K18491"/>
    </row>
    <row r="18492" spans="1:11" ht="15">
      <c r="A18492"/>
      <c r="B18492"/>
      <c r="C18492"/>
      <c r="D18492"/>
      <c r="E18492"/>
      <c r="F18492"/>
      <c r="G18492"/>
      <c r="H18492"/>
      <c r="I18492"/>
      <c r="J18492"/>
      <c r="K18492"/>
    </row>
    <row r="18493" spans="1:11" ht="15">
      <c r="A18493"/>
      <c r="B18493"/>
      <c r="C18493"/>
      <c r="D18493"/>
      <c r="E18493"/>
      <c r="F18493"/>
      <c r="G18493"/>
      <c r="H18493"/>
      <c r="I18493"/>
      <c r="J18493"/>
      <c r="K18493"/>
    </row>
    <row r="18494" spans="1:11" ht="15">
      <c r="A18494"/>
      <c r="B18494"/>
      <c r="C18494"/>
      <c r="D18494"/>
      <c r="E18494"/>
      <c r="F18494"/>
      <c r="G18494"/>
      <c r="H18494"/>
      <c r="I18494"/>
      <c r="J18494"/>
      <c r="K18494"/>
    </row>
    <row r="18495" spans="1:11" ht="15">
      <c r="A18495"/>
      <c r="B18495"/>
      <c r="C18495"/>
      <c r="D18495"/>
      <c r="E18495"/>
      <c r="F18495"/>
      <c r="G18495"/>
      <c r="H18495"/>
      <c r="I18495"/>
      <c r="J18495"/>
      <c r="K18495"/>
    </row>
    <row r="18496" spans="1:11" ht="15">
      <c r="A18496"/>
      <c r="B18496"/>
      <c r="C18496"/>
      <c r="D18496"/>
      <c r="E18496"/>
      <c r="F18496"/>
      <c r="G18496"/>
      <c r="H18496"/>
      <c r="I18496"/>
      <c r="J18496"/>
      <c r="K18496"/>
    </row>
    <row r="18497" spans="1:11" ht="15">
      <c r="A18497"/>
      <c r="B18497"/>
      <c r="C18497"/>
      <c r="D18497"/>
      <c r="E18497"/>
      <c r="F18497"/>
      <c r="G18497"/>
      <c r="H18497"/>
      <c r="I18497"/>
      <c r="J18497"/>
      <c r="K18497"/>
    </row>
    <row r="18498" spans="1:11" ht="15">
      <c r="A18498"/>
      <c r="B18498"/>
      <c r="C18498"/>
      <c r="D18498"/>
      <c r="E18498"/>
      <c r="F18498"/>
      <c r="G18498"/>
      <c r="H18498"/>
      <c r="I18498"/>
      <c r="J18498"/>
      <c r="K18498"/>
    </row>
    <row r="18499" spans="1:11" ht="15">
      <c r="A18499"/>
      <c r="B18499"/>
      <c r="C18499"/>
      <c r="D18499"/>
      <c r="E18499"/>
      <c r="F18499"/>
      <c r="G18499"/>
      <c r="H18499"/>
      <c r="I18499"/>
      <c r="J18499"/>
      <c r="K18499"/>
    </row>
    <row r="18500" spans="1:11" ht="15">
      <c r="A18500"/>
      <c r="B18500"/>
      <c r="C18500"/>
      <c r="D18500"/>
      <c r="E18500"/>
      <c r="F18500"/>
      <c r="G18500"/>
      <c r="H18500"/>
      <c r="I18500"/>
      <c r="J18500"/>
      <c r="K18500"/>
    </row>
    <row r="18501" spans="1:11" ht="15">
      <c r="A18501"/>
      <c r="B18501"/>
      <c r="C18501"/>
      <c r="D18501"/>
      <c r="E18501"/>
      <c r="F18501"/>
      <c r="G18501"/>
      <c r="H18501"/>
      <c r="I18501"/>
      <c r="J18501"/>
      <c r="K18501"/>
    </row>
    <row r="18502" spans="1:11" ht="15">
      <c r="A18502"/>
      <c r="B18502"/>
      <c r="C18502"/>
      <c r="D18502"/>
      <c r="E18502"/>
      <c r="F18502"/>
      <c r="G18502"/>
      <c r="H18502"/>
      <c r="I18502"/>
      <c r="J18502"/>
      <c r="K18502"/>
    </row>
    <row r="18503" spans="1:11" ht="15">
      <c r="A18503"/>
      <c r="B18503"/>
      <c r="C18503"/>
      <c r="D18503"/>
      <c r="E18503"/>
      <c r="F18503"/>
      <c r="G18503"/>
      <c r="H18503"/>
      <c r="I18503"/>
      <c r="J18503"/>
      <c r="K18503"/>
    </row>
    <row r="18504" spans="1:11" ht="15">
      <c r="A18504"/>
      <c r="B18504"/>
      <c r="C18504"/>
      <c r="D18504"/>
      <c r="E18504"/>
      <c r="F18504"/>
      <c r="G18504"/>
      <c r="H18504"/>
      <c r="I18504"/>
      <c r="J18504"/>
      <c r="K18504"/>
    </row>
    <row r="18505" spans="1:11" ht="15">
      <c r="A18505"/>
      <c r="B18505"/>
      <c r="C18505"/>
      <c r="D18505"/>
      <c r="E18505"/>
      <c r="F18505"/>
      <c r="G18505"/>
      <c r="H18505"/>
      <c r="I18505"/>
      <c r="J18505"/>
      <c r="K18505"/>
    </row>
    <row r="18506" spans="1:11" ht="15">
      <c r="A18506"/>
      <c r="B18506"/>
      <c r="C18506"/>
      <c r="D18506"/>
      <c r="E18506"/>
      <c r="F18506"/>
      <c r="G18506"/>
      <c r="H18506"/>
      <c r="I18506"/>
      <c r="J18506"/>
      <c r="K18506"/>
    </row>
    <row r="18507" spans="1:11" ht="15">
      <c r="A18507"/>
      <c r="B18507"/>
      <c r="C18507"/>
      <c r="D18507"/>
      <c r="E18507"/>
      <c r="F18507"/>
      <c r="G18507"/>
      <c r="H18507"/>
      <c r="I18507"/>
      <c r="J18507"/>
      <c r="K18507"/>
    </row>
    <row r="18508" spans="1:11" ht="15">
      <c r="A18508"/>
      <c r="B18508"/>
      <c r="C18508"/>
      <c r="D18508"/>
      <c r="E18508"/>
      <c r="F18508"/>
      <c r="G18508"/>
      <c r="H18508"/>
      <c r="I18508"/>
      <c r="J18508"/>
      <c r="K18508"/>
    </row>
    <row r="18509" spans="1:11" ht="15">
      <c r="A18509"/>
      <c r="B18509"/>
      <c r="C18509"/>
      <c r="D18509"/>
      <c r="E18509"/>
      <c r="F18509"/>
      <c r="G18509"/>
      <c r="H18509"/>
      <c r="I18509"/>
      <c r="J18509"/>
      <c r="K18509"/>
    </row>
    <row r="18510" spans="1:11" ht="15">
      <c r="A18510"/>
      <c r="B18510"/>
      <c r="C18510"/>
      <c r="D18510"/>
      <c r="E18510"/>
      <c r="F18510"/>
      <c r="G18510"/>
      <c r="H18510"/>
      <c r="I18510"/>
      <c r="J18510"/>
      <c r="K18510"/>
    </row>
    <row r="18511" spans="1:11" ht="15">
      <c r="A18511"/>
      <c r="B18511"/>
      <c r="C18511"/>
      <c r="D18511"/>
      <c r="E18511"/>
      <c r="F18511"/>
      <c r="G18511"/>
      <c r="H18511"/>
      <c r="I18511"/>
      <c r="J18511"/>
      <c r="K18511"/>
    </row>
    <row r="18512" spans="1:11" ht="15">
      <c r="A18512"/>
      <c r="B18512"/>
      <c r="C18512"/>
      <c r="D18512"/>
      <c r="E18512"/>
      <c r="F18512"/>
      <c r="G18512"/>
      <c r="H18512"/>
      <c r="I18512"/>
      <c r="J18512"/>
      <c r="K18512"/>
    </row>
    <row r="18513" spans="1:11" ht="15">
      <c r="A18513"/>
      <c r="B18513"/>
      <c r="C18513"/>
      <c r="D18513"/>
      <c r="E18513"/>
      <c r="F18513"/>
      <c r="G18513"/>
      <c r="H18513"/>
      <c r="I18513"/>
      <c r="J18513"/>
      <c r="K18513"/>
    </row>
    <row r="18514" spans="1:11" ht="15">
      <c r="A18514"/>
      <c r="B18514"/>
      <c r="C18514"/>
      <c r="D18514"/>
      <c r="E18514"/>
      <c r="F18514"/>
      <c r="G18514"/>
      <c r="H18514"/>
      <c r="I18514"/>
      <c r="J18514"/>
      <c r="K18514"/>
    </row>
    <row r="18515" spans="1:11" ht="15">
      <c r="A18515"/>
      <c r="B18515"/>
      <c r="C18515"/>
      <c r="D18515"/>
      <c r="E18515"/>
      <c r="F18515"/>
      <c r="G18515"/>
      <c r="H18515"/>
      <c r="I18515"/>
      <c r="J18515"/>
      <c r="K18515"/>
    </row>
    <row r="18516" spans="1:11" ht="15">
      <c r="A18516"/>
      <c r="B18516"/>
      <c r="C18516"/>
      <c r="D18516"/>
      <c r="E18516"/>
      <c r="F18516"/>
      <c r="G18516"/>
      <c r="H18516"/>
      <c r="I18516"/>
      <c r="J18516"/>
      <c r="K18516"/>
    </row>
    <row r="18517" spans="1:11" ht="15">
      <c r="A18517"/>
      <c r="B18517"/>
      <c r="C18517"/>
      <c r="D18517"/>
      <c r="E18517"/>
      <c r="F18517"/>
      <c r="G18517"/>
      <c r="H18517"/>
      <c r="I18517"/>
      <c r="J18517"/>
      <c r="K18517"/>
    </row>
    <row r="18518" spans="1:11" ht="15">
      <c r="A18518"/>
      <c r="B18518"/>
      <c r="C18518"/>
      <c r="D18518"/>
      <c r="E18518"/>
      <c r="F18518"/>
      <c r="G18518"/>
      <c r="H18518"/>
      <c r="I18518"/>
      <c r="J18518"/>
      <c r="K18518"/>
    </row>
    <row r="18519" spans="1:11" ht="15">
      <c r="A18519"/>
      <c r="B18519"/>
      <c r="C18519"/>
      <c r="D18519"/>
      <c r="E18519"/>
      <c r="F18519"/>
      <c r="G18519"/>
      <c r="H18519"/>
      <c r="I18519"/>
      <c r="J18519"/>
      <c r="K18519"/>
    </row>
    <row r="18520" spans="1:11" ht="15">
      <c r="A18520"/>
      <c r="B18520"/>
      <c r="C18520"/>
      <c r="D18520"/>
      <c r="E18520"/>
      <c r="F18520"/>
      <c r="G18520"/>
      <c r="H18520"/>
      <c r="I18520"/>
      <c r="J18520"/>
      <c r="K18520"/>
    </row>
    <row r="18521" spans="1:11" ht="15">
      <c r="A18521"/>
      <c r="B18521"/>
      <c r="C18521"/>
      <c r="D18521"/>
      <c r="E18521"/>
      <c r="F18521"/>
      <c r="G18521"/>
      <c r="H18521"/>
      <c r="I18521"/>
      <c r="J18521"/>
      <c r="K18521"/>
    </row>
    <row r="18522" spans="1:11" ht="15">
      <c r="A18522"/>
      <c r="B18522"/>
      <c r="C18522"/>
      <c r="D18522"/>
      <c r="E18522"/>
      <c r="F18522"/>
      <c r="G18522"/>
      <c r="H18522"/>
      <c r="I18522"/>
      <c r="J18522"/>
      <c r="K18522"/>
    </row>
    <row r="18523" spans="1:11" ht="15">
      <c r="A18523"/>
      <c r="B18523"/>
      <c r="C18523"/>
      <c r="D18523"/>
      <c r="E18523"/>
      <c r="F18523"/>
      <c r="G18523"/>
      <c r="H18523"/>
      <c r="I18523"/>
      <c r="J18523"/>
      <c r="K18523"/>
    </row>
    <row r="18524" spans="1:11" ht="15">
      <c r="A18524"/>
      <c r="B18524"/>
      <c r="C18524"/>
      <c r="D18524"/>
      <c r="E18524"/>
      <c r="F18524"/>
      <c r="G18524"/>
      <c r="H18524"/>
      <c r="I18524"/>
      <c r="J18524"/>
      <c r="K18524"/>
    </row>
    <row r="18525" spans="1:11" ht="15">
      <c r="A18525"/>
      <c r="B18525"/>
      <c r="C18525"/>
      <c r="D18525"/>
      <c r="E18525"/>
      <c r="F18525"/>
      <c r="G18525"/>
      <c r="H18525"/>
      <c r="I18525"/>
      <c r="J18525"/>
      <c r="K18525"/>
    </row>
    <row r="18526" spans="1:11" ht="15">
      <c r="A18526"/>
      <c r="B18526"/>
      <c r="C18526"/>
      <c r="D18526"/>
      <c r="E18526"/>
      <c r="F18526"/>
      <c r="G18526"/>
      <c r="H18526"/>
      <c r="I18526"/>
      <c r="J18526"/>
      <c r="K18526"/>
    </row>
    <row r="18527" spans="1:11" ht="15">
      <c r="A18527"/>
      <c r="B18527"/>
      <c r="C18527"/>
      <c r="D18527"/>
      <c r="E18527"/>
      <c r="F18527"/>
      <c r="G18527"/>
      <c r="H18527"/>
      <c r="I18527"/>
      <c r="J18527"/>
      <c r="K18527"/>
    </row>
    <row r="18528" spans="1:11" ht="15">
      <c r="A18528"/>
      <c r="B18528"/>
      <c r="C18528"/>
      <c r="D18528"/>
      <c r="E18528"/>
      <c r="F18528"/>
      <c r="G18528"/>
      <c r="H18528"/>
      <c r="I18528"/>
      <c r="J18528"/>
      <c r="K18528"/>
    </row>
    <row r="18529" spans="1:11" ht="15">
      <c r="A18529"/>
      <c r="B18529"/>
      <c r="C18529"/>
      <c r="D18529"/>
      <c r="E18529"/>
      <c r="F18529"/>
      <c r="G18529"/>
      <c r="H18529"/>
      <c r="I18529"/>
      <c r="J18529"/>
      <c r="K18529"/>
    </row>
    <row r="18530" spans="1:11" ht="15">
      <c r="A18530"/>
      <c r="B18530"/>
      <c r="C18530"/>
      <c r="D18530"/>
      <c r="E18530"/>
      <c r="F18530"/>
      <c r="G18530"/>
      <c r="H18530"/>
      <c r="I18530"/>
      <c r="J18530"/>
      <c r="K18530"/>
    </row>
    <row r="18531" spans="1:11" ht="15">
      <c r="A18531"/>
      <c r="B18531"/>
      <c r="C18531"/>
      <c r="D18531"/>
      <c r="E18531"/>
      <c r="F18531"/>
      <c r="G18531"/>
      <c r="H18531"/>
      <c r="I18531"/>
      <c r="J18531"/>
      <c r="K18531"/>
    </row>
    <row r="18532" spans="1:11" ht="15">
      <c r="A18532"/>
      <c r="B18532"/>
      <c r="C18532"/>
      <c r="D18532"/>
      <c r="E18532"/>
      <c r="F18532"/>
      <c r="G18532"/>
      <c r="H18532"/>
      <c r="I18532"/>
      <c r="J18532"/>
      <c r="K18532"/>
    </row>
    <row r="18533" spans="1:11" ht="15">
      <c r="A18533"/>
      <c r="B18533"/>
      <c r="C18533"/>
      <c r="D18533"/>
      <c r="E18533"/>
      <c r="F18533"/>
      <c r="G18533"/>
      <c r="H18533"/>
      <c r="I18533"/>
      <c r="J18533"/>
      <c r="K18533"/>
    </row>
    <row r="18534" spans="1:11" ht="15">
      <c r="A18534"/>
      <c r="B18534"/>
      <c r="C18534"/>
      <c r="D18534"/>
      <c r="E18534"/>
      <c r="F18534"/>
      <c r="G18534"/>
      <c r="H18534"/>
      <c r="I18534"/>
      <c r="J18534"/>
      <c r="K18534"/>
    </row>
    <row r="18535" spans="1:11" ht="15">
      <c r="A18535"/>
      <c r="B18535"/>
      <c r="C18535"/>
      <c r="D18535"/>
      <c r="E18535"/>
      <c r="F18535"/>
      <c r="G18535"/>
      <c r="H18535"/>
      <c r="I18535"/>
      <c r="J18535"/>
      <c r="K18535"/>
    </row>
    <row r="18536" spans="1:11" ht="15">
      <c r="A18536"/>
      <c r="B18536"/>
      <c r="C18536"/>
      <c r="D18536"/>
      <c r="E18536"/>
      <c r="F18536"/>
      <c r="G18536"/>
      <c r="H18536"/>
      <c r="I18536"/>
      <c r="J18536"/>
      <c r="K18536"/>
    </row>
    <row r="18537" spans="1:11" ht="15">
      <c r="A18537"/>
      <c r="B18537"/>
      <c r="C18537"/>
      <c r="D18537"/>
      <c r="E18537"/>
      <c r="F18537"/>
      <c r="G18537"/>
      <c r="H18537"/>
      <c r="I18537"/>
      <c r="J18537"/>
      <c r="K18537"/>
    </row>
    <row r="18538" spans="1:11" ht="15">
      <c r="A18538"/>
      <c r="B18538"/>
      <c r="C18538"/>
      <c r="D18538"/>
      <c r="E18538"/>
      <c r="F18538"/>
      <c r="G18538"/>
      <c r="H18538"/>
      <c r="I18538"/>
      <c r="J18538"/>
      <c r="K18538"/>
    </row>
    <row r="18539" spans="1:11" ht="15">
      <c r="A18539"/>
      <c r="B18539"/>
      <c r="C18539"/>
      <c r="D18539"/>
      <c r="E18539"/>
      <c r="F18539"/>
      <c r="G18539"/>
      <c r="H18539"/>
      <c r="I18539"/>
      <c r="J18539"/>
      <c r="K18539"/>
    </row>
    <row r="18540" spans="1:11" ht="15">
      <c r="A18540"/>
      <c r="B18540"/>
      <c r="C18540"/>
      <c r="D18540"/>
      <c r="E18540"/>
      <c r="F18540"/>
      <c r="G18540"/>
      <c r="H18540"/>
      <c r="I18540"/>
      <c r="J18540"/>
      <c r="K18540"/>
    </row>
    <row r="18541" spans="1:11" ht="15">
      <c r="A18541"/>
      <c r="B18541"/>
      <c r="C18541"/>
      <c r="D18541"/>
      <c r="E18541"/>
      <c r="F18541"/>
      <c r="G18541"/>
      <c r="H18541"/>
      <c r="I18541"/>
      <c r="J18541"/>
      <c r="K18541"/>
    </row>
    <row r="18542" spans="1:11" ht="15">
      <c r="A18542"/>
      <c r="B18542"/>
      <c r="C18542"/>
      <c r="D18542"/>
      <c r="E18542"/>
      <c r="F18542"/>
      <c r="G18542"/>
      <c r="H18542"/>
      <c r="I18542"/>
      <c r="J18542"/>
      <c r="K18542"/>
    </row>
    <row r="18543" spans="1:11" ht="15">
      <c r="A18543"/>
      <c r="B18543"/>
      <c r="C18543"/>
      <c r="D18543"/>
      <c r="E18543"/>
      <c r="F18543"/>
      <c r="G18543"/>
      <c r="H18543"/>
      <c r="I18543"/>
      <c r="J18543"/>
      <c r="K18543"/>
    </row>
    <row r="18544" spans="1:11" ht="15">
      <c r="A18544"/>
      <c r="B18544"/>
      <c r="C18544"/>
      <c r="D18544"/>
      <c r="E18544"/>
      <c r="F18544"/>
      <c r="G18544"/>
      <c r="H18544"/>
      <c r="I18544"/>
      <c r="J18544"/>
      <c r="K18544"/>
    </row>
    <row r="18545" spans="1:11" ht="15">
      <c r="A18545"/>
      <c r="B18545"/>
      <c r="C18545"/>
      <c r="D18545"/>
      <c r="E18545"/>
      <c r="F18545"/>
      <c r="G18545"/>
      <c r="H18545"/>
      <c r="I18545"/>
      <c r="J18545"/>
      <c r="K18545"/>
    </row>
    <row r="18546" spans="1:11" ht="15">
      <c r="A18546"/>
      <c r="B18546"/>
      <c r="C18546"/>
      <c r="D18546"/>
      <c r="E18546"/>
      <c r="F18546"/>
      <c r="G18546"/>
      <c r="H18546"/>
      <c r="I18546"/>
      <c r="J18546"/>
      <c r="K18546"/>
    </row>
    <row r="18547" spans="1:11" ht="15">
      <c r="A18547"/>
      <c r="B18547"/>
      <c r="C18547"/>
      <c r="D18547"/>
      <c r="E18547"/>
      <c r="F18547"/>
      <c r="G18547"/>
      <c r="H18547"/>
      <c r="I18547"/>
      <c r="J18547"/>
      <c r="K18547"/>
    </row>
    <row r="18548" spans="1:11" ht="15">
      <c r="A18548"/>
      <c r="B18548"/>
      <c r="C18548"/>
      <c r="D18548"/>
      <c r="E18548"/>
      <c r="F18548"/>
      <c r="G18548"/>
      <c r="H18548"/>
      <c r="I18548"/>
      <c r="J18548"/>
      <c r="K18548"/>
    </row>
    <row r="18549" spans="1:11" ht="15">
      <c r="A18549"/>
      <c r="B18549"/>
      <c r="C18549"/>
      <c r="D18549"/>
      <c r="E18549"/>
      <c r="F18549"/>
      <c r="G18549"/>
      <c r="H18549"/>
      <c r="I18549"/>
      <c r="J18549"/>
      <c r="K18549"/>
    </row>
    <row r="18550" spans="1:11" ht="15">
      <c r="A18550"/>
      <c r="B18550"/>
      <c r="C18550"/>
      <c r="D18550"/>
      <c r="E18550"/>
      <c r="F18550"/>
      <c r="G18550"/>
      <c r="H18550"/>
      <c r="I18550"/>
      <c r="J18550"/>
      <c r="K18550"/>
    </row>
    <row r="18551" spans="1:11" ht="15">
      <c r="A18551"/>
      <c r="B18551"/>
      <c r="C18551"/>
      <c r="D18551"/>
      <c r="E18551"/>
      <c r="F18551"/>
      <c r="G18551"/>
      <c r="H18551"/>
      <c r="I18551"/>
      <c r="J18551"/>
      <c r="K18551"/>
    </row>
    <row r="18552" spans="1:11" ht="15">
      <c r="A18552"/>
      <c r="B18552"/>
      <c r="C18552"/>
      <c r="D18552"/>
      <c r="E18552"/>
      <c r="F18552"/>
      <c r="G18552"/>
      <c r="H18552"/>
      <c r="I18552"/>
      <c r="J18552"/>
      <c r="K18552"/>
    </row>
    <row r="18553" spans="1:11" ht="15">
      <c r="A18553"/>
      <c r="B18553"/>
      <c r="C18553"/>
      <c r="D18553"/>
      <c r="E18553"/>
      <c r="F18553"/>
      <c r="G18553"/>
      <c r="H18553"/>
      <c r="I18553"/>
      <c r="J18553"/>
      <c r="K18553"/>
    </row>
    <row r="18554" spans="1:11" ht="15">
      <c r="A18554"/>
      <c r="B18554"/>
      <c r="C18554"/>
      <c r="D18554"/>
      <c r="E18554"/>
      <c r="F18554"/>
      <c r="G18554"/>
      <c r="H18554"/>
      <c r="I18554"/>
      <c r="J18554"/>
      <c r="K18554"/>
    </row>
    <row r="18555" spans="1:11" ht="15">
      <c r="A18555"/>
      <c r="B18555"/>
      <c r="C18555"/>
      <c r="D18555"/>
      <c r="E18555"/>
      <c r="F18555"/>
      <c r="G18555"/>
      <c r="H18555"/>
      <c r="I18555"/>
      <c r="J18555"/>
      <c r="K18555"/>
    </row>
    <row r="18556" spans="1:11" ht="15">
      <c r="A18556"/>
      <c r="B18556"/>
      <c r="C18556"/>
      <c r="D18556"/>
      <c r="E18556"/>
      <c r="F18556"/>
      <c r="G18556"/>
      <c r="H18556"/>
      <c r="I18556"/>
      <c r="J18556"/>
      <c r="K18556"/>
    </row>
    <row r="18557" spans="1:11" ht="15">
      <c r="A18557"/>
      <c r="B18557"/>
      <c r="C18557"/>
      <c r="D18557"/>
      <c r="E18557"/>
      <c r="F18557"/>
      <c r="G18557"/>
      <c r="H18557"/>
      <c r="I18557"/>
      <c r="J18557"/>
      <c r="K18557"/>
    </row>
    <row r="18558" spans="1:11" ht="15">
      <c r="A18558"/>
      <c r="B18558"/>
      <c r="C18558"/>
      <c r="D18558"/>
      <c r="E18558"/>
      <c r="F18558"/>
      <c r="G18558"/>
      <c r="H18558"/>
      <c r="I18558"/>
      <c r="J18558"/>
      <c r="K18558"/>
    </row>
    <row r="18559" spans="1:11" ht="15">
      <c r="A18559"/>
      <c r="B18559"/>
      <c r="C18559"/>
      <c r="D18559"/>
      <c r="E18559"/>
      <c r="F18559"/>
      <c r="G18559"/>
      <c r="H18559"/>
      <c r="I18559"/>
      <c r="J18559"/>
      <c r="K18559"/>
    </row>
    <row r="18560" spans="1:11" ht="15">
      <c r="A18560"/>
      <c r="B18560"/>
      <c r="C18560"/>
      <c r="D18560"/>
      <c r="E18560"/>
      <c r="F18560"/>
      <c r="G18560"/>
      <c r="H18560"/>
      <c r="I18560"/>
      <c r="J18560"/>
      <c r="K18560"/>
    </row>
    <row r="18561" spans="1:11" ht="15">
      <c r="A18561"/>
      <c r="B18561"/>
      <c r="C18561"/>
      <c r="D18561"/>
      <c r="E18561"/>
      <c r="F18561"/>
      <c r="G18561"/>
      <c r="H18561"/>
      <c r="I18561"/>
      <c r="J18561"/>
      <c r="K18561"/>
    </row>
    <row r="18562" spans="1:11" ht="15">
      <c r="A18562"/>
      <c r="B18562"/>
      <c r="C18562"/>
      <c r="D18562"/>
      <c r="E18562"/>
      <c r="F18562"/>
      <c r="G18562"/>
      <c r="H18562"/>
      <c r="I18562"/>
      <c r="J18562"/>
      <c r="K18562"/>
    </row>
    <row r="18563" spans="1:11" ht="15">
      <c r="A18563"/>
      <c r="B18563"/>
      <c r="C18563"/>
      <c r="D18563"/>
      <c r="E18563"/>
      <c r="F18563"/>
      <c r="G18563"/>
      <c r="H18563"/>
      <c r="I18563"/>
      <c r="J18563"/>
      <c r="K18563"/>
    </row>
    <row r="18564" spans="1:11" ht="15">
      <c r="A18564"/>
      <c r="B18564"/>
      <c r="C18564"/>
      <c r="D18564"/>
      <c r="E18564"/>
      <c r="F18564"/>
      <c r="G18564"/>
      <c r="H18564"/>
      <c r="I18564"/>
      <c r="J18564"/>
      <c r="K18564"/>
    </row>
    <row r="18565" spans="1:11" ht="15">
      <c r="A18565"/>
      <c r="B18565"/>
      <c r="C18565"/>
      <c r="D18565"/>
      <c r="E18565"/>
      <c r="F18565"/>
      <c r="G18565"/>
      <c r="H18565"/>
      <c r="I18565"/>
      <c r="J18565"/>
      <c r="K18565"/>
    </row>
    <row r="18566" spans="1:11" ht="15">
      <c r="A18566"/>
      <c r="B18566"/>
      <c r="C18566"/>
      <c r="D18566"/>
      <c r="E18566"/>
      <c r="F18566"/>
      <c r="G18566"/>
      <c r="H18566"/>
      <c r="I18566"/>
      <c r="J18566"/>
      <c r="K18566"/>
    </row>
    <row r="18567" spans="1:11" ht="15">
      <c r="A18567"/>
      <c r="B18567"/>
      <c r="C18567"/>
      <c r="D18567"/>
      <c r="E18567"/>
      <c r="F18567"/>
      <c r="G18567"/>
      <c r="H18567"/>
      <c r="I18567"/>
      <c r="J18567"/>
      <c r="K18567"/>
    </row>
    <row r="18568" spans="1:11" ht="15">
      <c r="A18568"/>
      <c r="B18568"/>
      <c r="C18568"/>
      <c r="D18568"/>
      <c r="E18568"/>
      <c r="F18568"/>
      <c r="G18568"/>
      <c r="H18568"/>
      <c r="I18568"/>
      <c r="J18568"/>
      <c r="K18568"/>
    </row>
    <row r="18569" spans="1:11" ht="15">
      <c r="A18569"/>
      <c r="B18569"/>
      <c r="C18569"/>
      <c r="D18569"/>
      <c r="E18569"/>
      <c r="F18569"/>
      <c r="G18569"/>
      <c r="H18569"/>
      <c r="I18569"/>
      <c r="J18569"/>
      <c r="K18569"/>
    </row>
    <row r="18570" spans="1:11" ht="15">
      <c r="A18570"/>
      <c r="B18570"/>
      <c r="C18570"/>
      <c r="D18570"/>
      <c r="E18570"/>
      <c r="F18570"/>
      <c r="G18570"/>
      <c r="H18570"/>
      <c r="I18570"/>
      <c r="J18570"/>
      <c r="K18570"/>
    </row>
    <row r="18571" spans="1:11" ht="15">
      <c r="A18571"/>
      <c r="B18571"/>
      <c r="C18571"/>
      <c r="D18571"/>
      <c r="E18571"/>
      <c r="F18571"/>
      <c r="G18571"/>
      <c r="H18571"/>
      <c r="I18571"/>
      <c r="J18571"/>
      <c r="K18571"/>
    </row>
    <row r="18572" spans="1:11" ht="15">
      <c r="A18572"/>
      <c r="B18572"/>
      <c r="C18572"/>
      <c r="D18572"/>
      <c r="E18572"/>
      <c r="F18572"/>
      <c r="G18572"/>
      <c r="H18572"/>
      <c r="I18572"/>
      <c r="J18572"/>
      <c r="K18572"/>
    </row>
    <row r="18573" spans="1:11" ht="15">
      <c r="A18573"/>
      <c r="B18573"/>
      <c r="C18573"/>
      <c r="D18573"/>
      <c r="E18573"/>
      <c r="F18573"/>
      <c r="G18573"/>
      <c r="H18573"/>
      <c r="I18573"/>
      <c r="J18573"/>
      <c r="K18573"/>
    </row>
    <row r="18574" spans="1:11" ht="15">
      <c r="A18574"/>
      <c r="B18574"/>
      <c r="C18574"/>
      <c r="D18574"/>
      <c r="E18574"/>
      <c r="F18574"/>
      <c r="G18574"/>
      <c r="H18574"/>
      <c r="I18574"/>
      <c r="J18574"/>
      <c r="K18574"/>
    </row>
    <row r="18575" spans="1:11" ht="15">
      <c r="A18575"/>
      <c r="B18575"/>
      <c r="C18575"/>
      <c r="D18575"/>
      <c r="E18575"/>
      <c r="F18575"/>
      <c r="G18575"/>
      <c r="H18575"/>
      <c r="I18575"/>
      <c r="J18575"/>
      <c r="K18575"/>
    </row>
    <row r="18576" spans="1:11" ht="15">
      <c r="A18576"/>
      <c r="B18576"/>
      <c r="C18576"/>
      <c r="D18576"/>
      <c r="E18576"/>
      <c r="F18576"/>
      <c r="G18576"/>
      <c r="H18576"/>
      <c r="I18576"/>
      <c r="J18576"/>
      <c r="K18576"/>
    </row>
    <row r="18577" spans="1:11" ht="15">
      <c r="A18577"/>
      <c r="B18577"/>
      <c r="C18577"/>
      <c r="D18577"/>
      <c r="E18577"/>
      <c r="F18577"/>
      <c r="G18577"/>
      <c r="H18577"/>
      <c r="I18577"/>
      <c r="J18577"/>
      <c r="K18577"/>
    </row>
    <row r="18578" spans="1:11" ht="15">
      <c r="A18578"/>
      <c r="B18578"/>
      <c r="C18578"/>
      <c r="D18578"/>
      <c r="E18578"/>
      <c r="F18578"/>
      <c r="G18578"/>
      <c r="H18578"/>
      <c r="I18578"/>
      <c r="J18578"/>
      <c r="K18578"/>
    </row>
    <row r="18579" spans="1:11" ht="15">
      <c r="A18579"/>
      <c r="B18579"/>
      <c r="C18579"/>
      <c r="D18579"/>
      <c r="E18579"/>
      <c r="F18579"/>
      <c r="G18579"/>
      <c r="H18579"/>
      <c r="I18579"/>
      <c r="J18579"/>
      <c r="K18579"/>
    </row>
    <row r="18580" spans="1:11" ht="15">
      <c r="A18580"/>
      <c r="B18580"/>
      <c r="C18580"/>
      <c r="D18580"/>
      <c r="E18580"/>
      <c r="F18580"/>
      <c r="G18580"/>
      <c r="H18580"/>
      <c r="I18580"/>
      <c r="J18580"/>
      <c r="K18580"/>
    </row>
    <row r="18581" spans="1:11" ht="15">
      <c r="A18581"/>
      <c r="B18581"/>
      <c r="C18581"/>
      <c r="D18581"/>
      <c r="E18581"/>
      <c r="F18581"/>
      <c r="G18581"/>
      <c r="H18581"/>
      <c r="I18581"/>
      <c r="J18581"/>
      <c r="K18581"/>
    </row>
    <row r="18582" spans="1:11" ht="15">
      <c r="A18582"/>
      <c r="B18582"/>
      <c r="C18582"/>
      <c r="D18582"/>
      <c r="E18582"/>
      <c r="F18582"/>
      <c r="G18582"/>
      <c r="H18582"/>
      <c r="I18582"/>
      <c r="J18582"/>
      <c r="K18582"/>
    </row>
    <row r="18583" spans="1:11" ht="15">
      <c r="A18583"/>
      <c r="B18583"/>
      <c r="C18583"/>
      <c r="D18583"/>
      <c r="E18583"/>
      <c r="F18583"/>
      <c r="G18583"/>
      <c r="H18583"/>
      <c r="I18583"/>
      <c r="J18583"/>
      <c r="K18583"/>
    </row>
    <row r="18584" spans="1:11" ht="15">
      <c r="A18584"/>
      <c r="B18584"/>
      <c r="C18584"/>
      <c r="D18584"/>
      <c r="E18584"/>
      <c r="F18584"/>
      <c r="G18584"/>
      <c r="H18584"/>
      <c r="I18584"/>
      <c r="J18584"/>
      <c r="K18584"/>
    </row>
    <row r="18585" spans="1:11" ht="15">
      <c r="A18585"/>
      <c r="B18585"/>
      <c r="C18585"/>
      <c r="D18585"/>
      <c r="E18585"/>
      <c r="F18585"/>
      <c r="G18585"/>
      <c r="H18585"/>
      <c r="I18585"/>
      <c r="J18585"/>
      <c r="K18585"/>
    </row>
    <row r="18586" spans="1:11" ht="15">
      <c r="A18586"/>
      <c r="B18586"/>
      <c r="C18586"/>
      <c r="D18586"/>
      <c r="E18586"/>
      <c r="F18586"/>
      <c r="G18586"/>
      <c r="H18586"/>
      <c r="I18586"/>
      <c r="J18586"/>
      <c r="K18586"/>
    </row>
    <row r="18587" spans="1:11" ht="15">
      <c r="A18587"/>
      <c r="B18587"/>
      <c r="C18587"/>
      <c r="D18587"/>
      <c r="E18587"/>
      <c r="F18587"/>
      <c r="G18587"/>
      <c r="H18587"/>
      <c r="I18587"/>
      <c r="J18587"/>
      <c r="K18587"/>
    </row>
    <row r="18588" spans="1:11" ht="15">
      <c r="A18588"/>
      <c r="B18588"/>
      <c r="C18588"/>
      <c r="D18588"/>
      <c r="E18588"/>
      <c r="F18588"/>
      <c r="G18588"/>
      <c r="H18588"/>
      <c r="I18588"/>
      <c r="J18588"/>
      <c r="K18588"/>
    </row>
    <row r="18589" spans="1:11" ht="15">
      <c r="A18589"/>
      <c r="B18589"/>
      <c r="C18589"/>
      <c r="D18589"/>
      <c r="E18589"/>
      <c r="F18589"/>
      <c r="G18589"/>
      <c r="H18589"/>
      <c r="I18589"/>
      <c r="J18589"/>
      <c r="K18589"/>
    </row>
    <row r="18590" spans="1:11" ht="15">
      <c r="A18590"/>
      <c r="B18590"/>
      <c r="C18590"/>
      <c r="D18590"/>
      <c r="E18590"/>
      <c r="F18590"/>
      <c r="G18590"/>
      <c r="H18590"/>
      <c r="I18590"/>
      <c r="J18590"/>
      <c r="K18590"/>
    </row>
    <row r="18591" spans="1:11" ht="15">
      <c r="A18591"/>
      <c r="B18591"/>
      <c r="C18591"/>
      <c r="D18591"/>
      <c r="E18591"/>
      <c r="F18591"/>
      <c r="G18591"/>
      <c r="H18591"/>
      <c r="I18591"/>
      <c r="J18591"/>
      <c r="K18591"/>
    </row>
    <row r="18592" spans="1:11" ht="15">
      <c r="A18592"/>
      <c r="B18592"/>
      <c r="C18592"/>
      <c r="D18592"/>
      <c r="E18592"/>
      <c r="F18592"/>
      <c r="G18592"/>
      <c r="H18592"/>
      <c r="I18592"/>
      <c r="J18592"/>
      <c r="K18592"/>
    </row>
    <row r="18593" spans="1:11" ht="15">
      <c r="A18593"/>
      <c r="B18593"/>
      <c r="C18593"/>
      <c r="D18593"/>
      <c r="E18593"/>
      <c r="F18593"/>
      <c r="G18593"/>
      <c r="H18593"/>
      <c r="I18593"/>
      <c r="J18593"/>
      <c r="K18593"/>
    </row>
    <row r="18594" spans="1:11" ht="15">
      <c r="A18594"/>
      <c r="B18594"/>
      <c r="C18594"/>
      <c r="D18594"/>
      <c r="E18594"/>
      <c r="F18594"/>
      <c r="G18594"/>
      <c r="H18594"/>
      <c r="I18594"/>
      <c r="J18594"/>
      <c r="K18594"/>
    </row>
    <row r="18595" spans="1:11" ht="15">
      <c r="A18595"/>
      <c r="B18595"/>
      <c r="C18595"/>
      <c r="D18595"/>
      <c r="E18595"/>
      <c r="F18595"/>
      <c r="G18595"/>
      <c r="H18595"/>
      <c r="I18595"/>
      <c r="J18595"/>
      <c r="K18595"/>
    </row>
    <row r="18596" spans="1:11" ht="15">
      <c r="A18596"/>
      <c r="B18596"/>
      <c r="C18596"/>
      <c r="D18596"/>
      <c r="E18596"/>
      <c r="F18596"/>
      <c r="G18596"/>
      <c r="H18596"/>
      <c r="I18596"/>
      <c r="J18596"/>
      <c r="K18596"/>
    </row>
    <row r="18597" spans="1:11" ht="15">
      <c r="A18597"/>
      <c r="B18597"/>
      <c r="C18597"/>
      <c r="D18597"/>
      <c r="E18597"/>
      <c r="F18597"/>
      <c r="G18597"/>
      <c r="H18597"/>
      <c r="I18597"/>
      <c r="J18597"/>
      <c r="K18597"/>
    </row>
    <row r="18598" spans="1:11" ht="15">
      <c r="A18598"/>
      <c r="B18598"/>
      <c r="C18598"/>
      <c r="D18598"/>
      <c r="E18598"/>
      <c r="F18598"/>
      <c r="G18598"/>
      <c r="H18598"/>
      <c r="I18598"/>
      <c r="J18598"/>
      <c r="K18598"/>
    </row>
    <row r="18599" spans="1:11" ht="15">
      <c r="A18599"/>
      <c r="B18599"/>
      <c r="C18599"/>
      <c r="D18599"/>
      <c r="E18599"/>
      <c r="F18599"/>
      <c r="G18599"/>
      <c r="H18599"/>
      <c r="I18599"/>
      <c r="J18599"/>
      <c r="K18599"/>
    </row>
    <row r="18600" spans="1:11" ht="15">
      <c r="A18600"/>
      <c r="B18600"/>
      <c r="C18600"/>
      <c r="D18600"/>
      <c r="E18600"/>
      <c r="F18600"/>
      <c r="G18600"/>
      <c r="H18600"/>
      <c r="I18600"/>
      <c r="J18600"/>
      <c r="K18600"/>
    </row>
    <row r="18601" spans="1:11" ht="15">
      <c r="A18601"/>
      <c r="B18601"/>
      <c r="C18601"/>
      <c r="D18601"/>
      <c r="E18601"/>
      <c r="F18601"/>
      <c r="G18601"/>
      <c r="H18601"/>
      <c r="I18601"/>
      <c r="J18601"/>
      <c r="K18601"/>
    </row>
    <row r="18602" spans="1:11" ht="15">
      <c r="A18602"/>
      <c r="B18602"/>
      <c r="C18602"/>
      <c r="D18602"/>
      <c r="E18602"/>
      <c r="F18602"/>
      <c r="G18602"/>
      <c r="H18602"/>
      <c r="I18602"/>
      <c r="J18602"/>
      <c r="K18602"/>
    </row>
    <row r="18603" spans="1:11" ht="15">
      <c r="A18603"/>
      <c r="B18603"/>
      <c r="C18603"/>
      <c r="D18603"/>
      <c r="E18603"/>
      <c r="F18603"/>
      <c r="G18603"/>
      <c r="H18603"/>
      <c r="I18603"/>
      <c r="J18603"/>
      <c r="K18603"/>
    </row>
    <row r="18604" spans="1:11" ht="15">
      <c r="A18604"/>
      <c r="B18604"/>
      <c r="C18604"/>
      <c r="D18604"/>
      <c r="E18604"/>
      <c r="F18604"/>
      <c r="G18604"/>
      <c r="H18604"/>
      <c r="I18604"/>
      <c r="J18604"/>
      <c r="K18604"/>
    </row>
    <row r="18605" spans="1:11" ht="15">
      <c r="A18605"/>
      <c r="B18605"/>
      <c r="C18605"/>
      <c r="D18605"/>
      <c r="E18605"/>
      <c r="F18605"/>
      <c r="G18605"/>
      <c r="H18605"/>
      <c r="I18605"/>
      <c r="J18605"/>
      <c r="K18605"/>
    </row>
    <row r="18606" spans="1:11" ht="15">
      <c r="A18606"/>
      <c r="B18606"/>
      <c r="C18606"/>
      <c r="D18606"/>
      <c r="E18606"/>
      <c r="F18606"/>
      <c r="G18606"/>
      <c r="H18606"/>
      <c r="I18606"/>
      <c r="J18606"/>
      <c r="K18606"/>
    </row>
    <row r="18607" spans="1:11" ht="15">
      <c r="A18607"/>
      <c r="B18607"/>
      <c r="C18607"/>
      <c r="D18607"/>
      <c r="E18607"/>
      <c r="F18607"/>
      <c r="G18607"/>
      <c r="H18607"/>
      <c r="I18607"/>
      <c r="J18607"/>
      <c r="K18607"/>
    </row>
    <row r="18608" spans="1:11" ht="15">
      <c r="A18608"/>
      <c r="B18608"/>
      <c r="C18608"/>
      <c r="D18608"/>
      <c r="E18608"/>
      <c r="F18608"/>
      <c r="G18608"/>
      <c r="H18608"/>
      <c r="I18608"/>
      <c r="J18608"/>
      <c r="K18608"/>
    </row>
    <row r="18609" spans="1:11" ht="15">
      <c r="A18609"/>
      <c r="B18609"/>
      <c r="C18609"/>
      <c r="D18609"/>
      <c r="E18609"/>
      <c r="F18609"/>
      <c r="G18609"/>
      <c r="H18609"/>
      <c r="I18609"/>
      <c r="J18609"/>
      <c r="K18609"/>
    </row>
    <row r="18610" spans="1:11" ht="15">
      <c r="A18610"/>
      <c r="B18610"/>
      <c r="C18610"/>
      <c r="D18610"/>
      <c r="E18610"/>
      <c r="F18610"/>
      <c r="G18610"/>
      <c r="H18610"/>
      <c r="I18610"/>
      <c r="J18610"/>
      <c r="K18610"/>
    </row>
    <row r="18611" spans="1:11" ht="15">
      <c r="A18611"/>
      <c r="B18611"/>
      <c r="C18611"/>
      <c r="D18611"/>
      <c r="E18611"/>
      <c r="F18611"/>
      <c r="G18611"/>
      <c r="H18611"/>
      <c r="I18611"/>
      <c r="J18611"/>
      <c r="K18611"/>
    </row>
    <row r="18612" spans="1:11" ht="15">
      <c r="A18612"/>
      <c r="B18612"/>
      <c r="C18612"/>
      <c r="D18612"/>
      <c r="E18612"/>
      <c r="F18612"/>
      <c r="G18612"/>
      <c r="H18612"/>
      <c r="I18612"/>
      <c r="J18612"/>
      <c r="K18612"/>
    </row>
    <row r="18613" spans="1:11" ht="15">
      <c r="A18613"/>
      <c r="B18613"/>
      <c r="C18613"/>
      <c r="D18613"/>
      <c r="E18613"/>
      <c r="F18613"/>
      <c r="G18613"/>
      <c r="H18613"/>
      <c r="I18613"/>
      <c r="J18613"/>
      <c r="K18613"/>
    </row>
    <row r="18614" spans="1:11" ht="15">
      <c r="A18614"/>
      <c r="B18614"/>
      <c r="C18614"/>
      <c r="D18614"/>
      <c r="E18614"/>
      <c r="F18614"/>
      <c r="G18614"/>
      <c r="H18614"/>
      <c r="I18614"/>
      <c r="J18614"/>
      <c r="K18614"/>
    </row>
    <row r="18615" spans="1:11" ht="15">
      <c r="A18615"/>
      <c r="B18615"/>
      <c r="C18615"/>
      <c r="D18615"/>
      <c r="E18615"/>
      <c r="F18615"/>
      <c r="G18615"/>
      <c r="H18615"/>
      <c r="I18615"/>
      <c r="J18615"/>
      <c r="K18615"/>
    </row>
    <row r="18616" spans="1:11" ht="15">
      <c r="A18616"/>
      <c r="B18616"/>
      <c r="C18616"/>
      <c r="D18616"/>
      <c r="E18616"/>
      <c r="F18616"/>
      <c r="G18616"/>
      <c r="H18616"/>
      <c r="I18616"/>
      <c r="J18616"/>
      <c r="K18616"/>
    </row>
    <row r="18617" spans="1:11" ht="15">
      <c r="A18617"/>
      <c r="B18617"/>
      <c r="C18617"/>
      <c r="D18617"/>
      <c r="E18617"/>
      <c r="F18617"/>
      <c r="G18617"/>
      <c r="H18617"/>
      <c r="I18617"/>
      <c r="J18617"/>
      <c r="K18617"/>
    </row>
    <row r="18618" spans="1:11" ht="15">
      <c r="A18618"/>
      <c r="B18618"/>
      <c r="C18618"/>
      <c r="D18618"/>
      <c r="E18618"/>
      <c r="F18618"/>
      <c r="G18618"/>
      <c r="H18618"/>
      <c r="I18618"/>
      <c r="J18618"/>
      <c r="K18618"/>
    </row>
    <row r="18619" spans="1:11" ht="15">
      <c r="A18619"/>
      <c r="B18619"/>
      <c r="C18619"/>
      <c r="D18619"/>
      <c r="E18619"/>
      <c r="F18619"/>
      <c r="G18619"/>
      <c r="H18619"/>
      <c r="I18619"/>
      <c r="J18619"/>
      <c r="K18619"/>
    </row>
    <row r="18620" spans="1:11" ht="15">
      <c r="A18620"/>
      <c r="B18620"/>
      <c r="C18620"/>
      <c r="D18620"/>
      <c r="E18620"/>
      <c r="F18620"/>
      <c r="G18620"/>
      <c r="H18620"/>
      <c r="I18620"/>
      <c r="J18620"/>
      <c r="K18620"/>
    </row>
    <row r="18621" spans="1:11" ht="15">
      <c r="A18621"/>
      <c r="B18621"/>
      <c r="C18621"/>
      <c r="D18621"/>
      <c r="E18621"/>
      <c r="F18621"/>
      <c r="G18621"/>
      <c r="H18621"/>
      <c r="I18621"/>
      <c r="J18621"/>
      <c r="K18621"/>
    </row>
    <row r="18622" spans="1:11" ht="15">
      <c r="A18622"/>
      <c r="B18622"/>
      <c r="C18622"/>
      <c r="D18622"/>
      <c r="E18622"/>
      <c r="F18622"/>
      <c r="G18622"/>
      <c r="H18622"/>
      <c r="I18622"/>
      <c r="J18622"/>
      <c r="K18622"/>
    </row>
    <row r="18623" spans="1:11" ht="15">
      <c r="A18623"/>
      <c r="B18623"/>
      <c r="C18623"/>
      <c r="D18623"/>
      <c r="E18623"/>
      <c r="F18623"/>
      <c r="G18623"/>
      <c r="H18623"/>
      <c r="I18623"/>
      <c r="J18623"/>
      <c r="K18623"/>
    </row>
    <row r="18624" spans="1:11" ht="15">
      <c r="A18624"/>
      <c r="B18624"/>
      <c r="C18624"/>
      <c r="D18624"/>
      <c r="E18624"/>
      <c r="F18624"/>
      <c r="G18624"/>
      <c r="H18624"/>
      <c r="I18624"/>
      <c r="J18624"/>
      <c r="K18624"/>
    </row>
    <row r="18625" spans="1:11" ht="15">
      <c r="A18625"/>
      <c r="B18625"/>
      <c r="C18625"/>
      <c r="D18625"/>
      <c r="E18625"/>
      <c r="F18625"/>
      <c r="G18625"/>
      <c r="H18625"/>
      <c r="I18625"/>
      <c r="J18625"/>
      <c r="K18625"/>
    </row>
    <row r="18626" spans="1:11" ht="15">
      <c r="A18626"/>
      <c r="B18626"/>
      <c r="C18626"/>
      <c r="D18626"/>
      <c r="E18626"/>
      <c r="F18626"/>
      <c r="G18626"/>
      <c r="H18626"/>
      <c r="I18626"/>
      <c r="J18626"/>
      <c r="K18626"/>
    </row>
    <row r="18627" spans="1:11" ht="15">
      <c r="A18627"/>
      <c r="B18627"/>
      <c r="C18627"/>
      <c r="D18627"/>
      <c r="E18627"/>
      <c r="F18627"/>
      <c r="G18627"/>
      <c r="H18627"/>
      <c r="I18627"/>
      <c r="J18627"/>
      <c r="K18627"/>
    </row>
    <row r="18628" spans="1:11" ht="15">
      <c r="A18628"/>
      <c r="B18628"/>
      <c r="C18628"/>
      <c r="D18628"/>
      <c r="E18628"/>
      <c r="F18628"/>
      <c r="G18628"/>
      <c r="H18628"/>
      <c r="I18628"/>
      <c r="J18628"/>
      <c r="K18628"/>
    </row>
    <row r="18629" spans="1:11" ht="15">
      <c r="A18629"/>
      <c r="B18629"/>
      <c r="C18629"/>
      <c r="D18629"/>
      <c r="E18629"/>
      <c r="F18629"/>
      <c r="G18629"/>
      <c r="H18629"/>
      <c r="I18629"/>
      <c r="J18629"/>
      <c r="K18629"/>
    </row>
    <row r="18630" spans="1:11" ht="15">
      <c r="A18630"/>
      <c r="B18630"/>
      <c r="C18630"/>
      <c r="D18630"/>
      <c r="E18630"/>
      <c r="F18630"/>
      <c r="G18630"/>
      <c r="H18630"/>
      <c r="I18630"/>
      <c r="J18630"/>
      <c r="K18630"/>
    </row>
    <row r="18631" spans="1:11" ht="15">
      <c r="A18631"/>
      <c r="B18631"/>
      <c r="C18631"/>
      <c r="D18631"/>
      <c r="E18631"/>
      <c r="F18631"/>
      <c r="G18631"/>
      <c r="H18631"/>
      <c r="I18631"/>
      <c r="J18631"/>
      <c r="K18631"/>
    </row>
    <row r="18632" spans="1:11" ht="15">
      <c r="A18632"/>
      <c r="B18632"/>
      <c r="C18632"/>
      <c r="D18632"/>
      <c r="E18632"/>
      <c r="F18632"/>
      <c r="G18632"/>
      <c r="H18632"/>
      <c r="I18632"/>
      <c r="J18632"/>
      <c r="K18632"/>
    </row>
    <row r="18633" spans="1:11" ht="15">
      <c r="A18633"/>
      <c r="B18633"/>
      <c r="C18633"/>
      <c r="D18633"/>
      <c r="E18633"/>
      <c r="F18633"/>
      <c r="G18633"/>
      <c r="H18633"/>
      <c r="I18633"/>
      <c r="J18633"/>
      <c r="K18633"/>
    </row>
    <row r="18634" spans="1:11" ht="15">
      <c r="A18634"/>
      <c r="B18634"/>
      <c r="C18634"/>
      <c r="D18634"/>
      <c r="E18634"/>
      <c r="F18634"/>
      <c r="G18634"/>
      <c r="H18634"/>
      <c r="I18634"/>
      <c r="J18634"/>
      <c r="K18634"/>
    </row>
    <row r="18635" spans="1:11" ht="15">
      <c r="A18635"/>
      <c r="B18635"/>
      <c r="C18635"/>
      <c r="D18635"/>
      <c r="E18635"/>
      <c r="F18635"/>
      <c r="G18635"/>
      <c r="H18635"/>
      <c r="I18635"/>
      <c r="J18635"/>
      <c r="K18635"/>
    </row>
    <row r="18636" spans="1:11" ht="15">
      <c r="A18636"/>
      <c r="B18636"/>
      <c r="C18636"/>
      <c r="D18636"/>
      <c r="E18636"/>
      <c r="F18636"/>
      <c r="G18636"/>
      <c r="H18636"/>
      <c r="I18636"/>
      <c r="J18636"/>
      <c r="K18636"/>
    </row>
    <row r="18637" spans="1:11" ht="15">
      <c r="A18637"/>
      <c r="B18637"/>
      <c r="C18637"/>
      <c r="D18637"/>
      <c r="E18637"/>
      <c r="F18637"/>
      <c r="G18637"/>
      <c r="H18637"/>
      <c r="I18637"/>
      <c r="J18637"/>
      <c r="K18637"/>
    </row>
    <row r="18638" spans="1:11" ht="15">
      <c r="A18638"/>
      <c r="B18638"/>
      <c r="C18638"/>
      <c r="D18638"/>
      <c r="E18638"/>
      <c r="F18638"/>
      <c r="G18638"/>
      <c r="H18638"/>
      <c r="I18638"/>
      <c r="J18638"/>
      <c r="K18638"/>
    </row>
    <row r="18639" spans="1:11" ht="15">
      <c r="A18639"/>
      <c r="B18639"/>
      <c r="C18639"/>
      <c r="D18639"/>
      <c r="E18639"/>
      <c r="F18639"/>
      <c r="G18639"/>
      <c r="H18639"/>
      <c r="I18639"/>
      <c r="J18639"/>
      <c r="K18639"/>
    </row>
    <row r="18640" spans="1:11" ht="15">
      <c r="A18640"/>
      <c r="B18640"/>
      <c r="C18640"/>
      <c r="D18640"/>
      <c r="E18640"/>
      <c r="F18640"/>
      <c r="G18640"/>
      <c r="H18640"/>
      <c r="I18640"/>
      <c r="J18640"/>
      <c r="K18640"/>
    </row>
    <row r="18641" spans="1:11" ht="15">
      <c r="A18641"/>
      <c r="B18641"/>
      <c r="C18641"/>
      <c r="D18641"/>
      <c r="E18641"/>
      <c r="F18641"/>
      <c r="G18641"/>
      <c r="H18641"/>
      <c r="I18641"/>
      <c r="J18641"/>
      <c r="K18641"/>
    </row>
    <row r="18642" spans="1:11" ht="15">
      <c r="A18642"/>
      <c r="B18642"/>
      <c r="C18642"/>
      <c r="D18642"/>
      <c r="E18642"/>
      <c r="F18642"/>
      <c r="G18642"/>
      <c r="H18642"/>
      <c r="I18642"/>
      <c r="J18642"/>
      <c r="K18642"/>
    </row>
    <row r="18643" spans="1:11" ht="15">
      <c r="A18643"/>
      <c r="B18643"/>
      <c r="C18643"/>
      <c r="D18643"/>
      <c r="E18643"/>
      <c r="F18643"/>
      <c r="G18643"/>
      <c r="H18643"/>
      <c r="I18643"/>
      <c r="J18643"/>
      <c r="K18643"/>
    </row>
    <row r="18644" spans="1:11" ht="15">
      <c r="A18644"/>
      <c r="B18644"/>
      <c r="C18644"/>
      <c r="D18644"/>
      <c r="E18644"/>
      <c r="F18644"/>
      <c r="G18644"/>
      <c r="H18644"/>
      <c r="I18644"/>
      <c r="J18644"/>
      <c r="K18644"/>
    </row>
    <row r="18645" spans="1:11" ht="15">
      <c r="A18645"/>
      <c r="B18645"/>
      <c r="C18645"/>
      <c r="D18645"/>
      <c r="E18645"/>
      <c r="F18645"/>
      <c r="G18645"/>
      <c r="H18645"/>
      <c r="I18645"/>
      <c r="J18645"/>
      <c r="K18645"/>
    </row>
    <row r="18646" spans="1:11" ht="15">
      <c r="A18646"/>
      <c r="B18646"/>
      <c r="C18646"/>
      <c r="D18646"/>
      <c r="E18646"/>
      <c r="F18646"/>
      <c r="G18646"/>
      <c r="H18646"/>
      <c r="I18646"/>
      <c r="J18646"/>
      <c r="K18646"/>
    </row>
    <row r="18647" spans="1:11" ht="15">
      <c r="A18647"/>
      <c r="B18647"/>
      <c r="C18647"/>
      <c r="D18647"/>
      <c r="E18647"/>
      <c r="F18647"/>
      <c r="G18647"/>
      <c r="H18647"/>
      <c r="I18647"/>
      <c r="J18647"/>
      <c r="K18647"/>
    </row>
    <row r="18648" spans="1:11" ht="15">
      <c r="A18648"/>
      <c r="B18648"/>
      <c r="C18648"/>
      <c r="D18648"/>
      <c r="E18648"/>
      <c r="F18648"/>
      <c r="G18648"/>
      <c r="H18648"/>
      <c r="I18648"/>
      <c r="J18648"/>
      <c r="K18648"/>
    </row>
    <row r="18649" spans="1:11" ht="15">
      <c r="A18649"/>
      <c r="B18649"/>
      <c r="C18649"/>
      <c r="D18649"/>
      <c r="E18649"/>
      <c r="F18649"/>
      <c r="G18649"/>
      <c r="H18649"/>
      <c r="I18649"/>
      <c r="J18649"/>
      <c r="K18649"/>
    </row>
    <row r="18650" spans="1:11" ht="15">
      <c r="A18650"/>
      <c r="B18650"/>
      <c r="C18650"/>
      <c r="D18650"/>
      <c r="E18650"/>
      <c r="F18650"/>
      <c r="G18650"/>
      <c r="H18650"/>
      <c r="I18650"/>
      <c r="J18650"/>
      <c r="K18650"/>
    </row>
    <row r="18651" spans="1:11" ht="15">
      <c r="A18651"/>
      <c r="B18651"/>
      <c r="C18651"/>
      <c r="D18651"/>
      <c r="E18651"/>
      <c r="F18651"/>
      <c r="G18651"/>
      <c r="H18651"/>
      <c r="I18651"/>
      <c r="J18651"/>
      <c r="K18651"/>
    </row>
    <row r="18652" spans="1:11" ht="15">
      <c r="A18652"/>
      <c r="B18652"/>
      <c r="C18652"/>
      <c r="D18652"/>
      <c r="E18652"/>
      <c r="F18652"/>
      <c r="G18652"/>
      <c r="H18652"/>
      <c r="I18652"/>
      <c r="J18652"/>
      <c r="K18652"/>
    </row>
    <row r="18653" spans="1:11" ht="15">
      <c r="A18653"/>
      <c r="B18653"/>
      <c r="C18653"/>
      <c r="D18653"/>
      <c r="E18653"/>
      <c r="F18653"/>
      <c r="G18653"/>
      <c r="H18653"/>
      <c r="I18653"/>
      <c r="J18653"/>
      <c r="K18653"/>
    </row>
    <row r="18654" spans="1:11" ht="15">
      <c r="A18654"/>
      <c r="B18654"/>
      <c r="C18654"/>
      <c r="D18654"/>
      <c r="E18654"/>
      <c r="F18654"/>
      <c r="G18654"/>
      <c r="H18654"/>
      <c r="I18654"/>
      <c r="J18654"/>
      <c r="K18654"/>
    </row>
    <row r="18655" spans="1:11" ht="15">
      <c r="A18655"/>
      <c r="B18655"/>
      <c r="C18655"/>
      <c r="D18655"/>
      <c r="E18655"/>
      <c r="F18655"/>
      <c r="G18655"/>
      <c r="H18655"/>
      <c r="I18655"/>
      <c r="J18655"/>
      <c r="K18655"/>
    </row>
    <row r="18656" spans="1:11" ht="15">
      <c r="A18656"/>
      <c r="B18656"/>
      <c r="C18656"/>
      <c r="D18656"/>
      <c r="E18656"/>
      <c r="F18656"/>
      <c r="G18656"/>
      <c r="H18656"/>
      <c r="I18656"/>
      <c r="J18656"/>
      <c r="K18656"/>
    </row>
    <row r="18657" spans="1:11" ht="15">
      <c r="A18657"/>
      <c r="B18657"/>
      <c r="C18657"/>
      <c r="D18657"/>
      <c r="E18657"/>
      <c r="F18657"/>
      <c r="G18657"/>
      <c r="H18657"/>
      <c r="I18657"/>
      <c r="J18657"/>
      <c r="K18657"/>
    </row>
    <row r="18658" spans="1:11" ht="15">
      <c r="A18658"/>
      <c r="B18658"/>
      <c r="C18658"/>
      <c r="D18658"/>
      <c r="E18658"/>
      <c r="F18658"/>
      <c r="G18658"/>
      <c r="H18658"/>
      <c r="I18658"/>
      <c r="J18658"/>
      <c r="K18658"/>
    </row>
    <row r="18659" spans="1:11" ht="15">
      <c r="A18659"/>
      <c r="B18659"/>
      <c r="C18659"/>
      <c r="D18659"/>
      <c r="E18659"/>
      <c r="F18659"/>
      <c r="G18659"/>
      <c r="H18659"/>
      <c r="I18659"/>
      <c r="J18659"/>
      <c r="K18659"/>
    </row>
    <row r="18660" spans="1:11" ht="15">
      <c r="A18660"/>
      <c r="B18660"/>
      <c r="C18660"/>
      <c r="D18660"/>
      <c r="E18660"/>
      <c r="F18660"/>
      <c r="G18660"/>
      <c r="H18660"/>
      <c r="I18660"/>
      <c r="J18660"/>
      <c r="K18660"/>
    </row>
    <row r="18661" spans="1:11" ht="15">
      <c r="A18661"/>
      <c r="B18661"/>
      <c r="C18661"/>
      <c r="D18661"/>
      <c r="E18661"/>
      <c r="F18661"/>
      <c r="G18661"/>
      <c r="H18661"/>
      <c r="I18661"/>
      <c r="J18661"/>
      <c r="K18661"/>
    </row>
    <row r="18662" spans="1:11" ht="15">
      <c r="A18662"/>
      <c r="B18662"/>
      <c r="C18662"/>
      <c r="D18662"/>
      <c r="E18662"/>
      <c r="F18662"/>
      <c r="G18662"/>
      <c r="H18662"/>
      <c r="I18662"/>
      <c r="J18662"/>
      <c r="K18662"/>
    </row>
    <row r="18663" spans="1:11" ht="15">
      <c r="A18663"/>
      <c r="B18663"/>
      <c r="C18663"/>
      <c r="D18663"/>
      <c r="E18663"/>
      <c r="F18663"/>
      <c r="G18663"/>
      <c r="H18663"/>
      <c r="I18663"/>
      <c r="J18663"/>
      <c r="K18663"/>
    </row>
    <row r="18664" spans="1:11" ht="15">
      <c r="A18664"/>
      <c r="B18664"/>
      <c r="C18664"/>
      <c r="D18664"/>
      <c r="E18664"/>
      <c r="F18664"/>
      <c r="G18664"/>
      <c r="H18664"/>
      <c r="I18664"/>
      <c r="J18664"/>
      <c r="K18664"/>
    </row>
    <row r="18665" spans="1:11" ht="15">
      <c r="A18665"/>
      <c r="B18665"/>
      <c r="C18665"/>
      <c r="D18665"/>
      <c r="E18665"/>
      <c r="F18665"/>
      <c r="G18665"/>
      <c r="H18665"/>
      <c r="I18665"/>
      <c r="J18665"/>
      <c r="K18665"/>
    </row>
    <row r="18666" spans="1:11" ht="15">
      <c r="A18666"/>
      <c r="B18666"/>
      <c r="C18666"/>
      <c r="D18666"/>
      <c r="E18666"/>
      <c r="F18666"/>
      <c r="G18666"/>
      <c r="H18666"/>
      <c r="I18666"/>
      <c r="J18666"/>
      <c r="K18666"/>
    </row>
    <row r="18667" spans="1:11" ht="15">
      <c r="A18667"/>
      <c r="B18667"/>
      <c r="C18667"/>
      <c r="D18667"/>
      <c r="E18667"/>
      <c r="F18667"/>
      <c r="G18667"/>
      <c r="H18667"/>
      <c r="I18667"/>
      <c r="J18667"/>
      <c r="K18667"/>
    </row>
    <row r="18668" spans="1:11" ht="15">
      <c r="A18668"/>
      <c r="B18668"/>
      <c r="C18668"/>
      <c r="D18668"/>
      <c r="E18668"/>
      <c r="F18668"/>
      <c r="G18668"/>
      <c r="H18668"/>
      <c r="I18668"/>
      <c r="J18668"/>
      <c r="K18668"/>
    </row>
    <row r="18669" spans="1:11" ht="15">
      <c r="A18669"/>
      <c r="B18669"/>
      <c r="C18669"/>
      <c r="D18669"/>
      <c r="E18669"/>
      <c r="F18669"/>
      <c r="G18669"/>
      <c r="H18669"/>
      <c r="I18669"/>
      <c r="J18669"/>
      <c r="K18669"/>
    </row>
    <row r="18670" spans="1:11" ht="15">
      <c r="A18670"/>
      <c r="B18670"/>
      <c r="C18670"/>
      <c r="D18670"/>
      <c r="E18670"/>
      <c r="F18670"/>
      <c r="G18670"/>
      <c r="H18670"/>
      <c r="I18670"/>
      <c r="J18670"/>
      <c r="K18670"/>
    </row>
    <row r="18671" spans="1:11" ht="15">
      <c r="A18671"/>
      <c r="B18671"/>
      <c r="C18671"/>
      <c r="D18671"/>
      <c r="E18671"/>
      <c r="F18671"/>
      <c r="G18671"/>
      <c r="H18671"/>
      <c r="I18671"/>
      <c r="J18671"/>
      <c r="K18671"/>
    </row>
    <row r="18672" spans="1:11" ht="15">
      <c r="A18672"/>
      <c r="B18672"/>
      <c r="C18672"/>
      <c r="D18672"/>
      <c r="E18672"/>
      <c r="F18672"/>
      <c r="G18672"/>
      <c r="H18672"/>
      <c r="I18672"/>
      <c r="J18672"/>
      <c r="K18672"/>
    </row>
    <row r="18673" spans="1:11" ht="15">
      <c r="A18673"/>
      <c r="B18673"/>
      <c r="C18673"/>
      <c r="D18673"/>
      <c r="E18673"/>
      <c r="F18673"/>
      <c r="G18673"/>
      <c r="H18673"/>
      <c r="I18673"/>
      <c r="J18673"/>
      <c r="K18673"/>
    </row>
    <row r="18674" spans="1:11" ht="15">
      <c r="A18674"/>
      <c r="B18674"/>
      <c r="C18674"/>
      <c r="D18674"/>
      <c r="E18674"/>
      <c r="F18674"/>
      <c r="G18674"/>
      <c r="H18674"/>
      <c r="I18674"/>
      <c r="J18674"/>
      <c r="K18674"/>
    </row>
    <row r="18675" spans="1:11" ht="15">
      <c r="A18675"/>
      <c r="B18675"/>
      <c r="C18675"/>
      <c r="D18675"/>
      <c r="E18675"/>
      <c r="F18675"/>
      <c r="G18675"/>
      <c r="H18675"/>
      <c r="I18675"/>
      <c r="J18675"/>
      <c r="K18675"/>
    </row>
    <row r="18676" spans="1:11" ht="15">
      <c r="A18676"/>
      <c r="B18676"/>
      <c r="C18676"/>
      <c r="D18676"/>
      <c r="E18676"/>
      <c r="F18676"/>
      <c r="G18676"/>
      <c r="H18676"/>
      <c r="I18676"/>
      <c r="J18676"/>
      <c r="K18676"/>
    </row>
    <row r="18677" spans="1:11" ht="15">
      <c r="A18677"/>
      <c r="B18677"/>
      <c r="C18677"/>
      <c r="D18677"/>
      <c r="E18677"/>
      <c r="F18677"/>
      <c r="G18677"/>
      <c r="H18677"/>
      <c r="I18677"/>
      <c r="J18677"/>
      <c r="K18677"/>
    </row>
    <row r="18678" spans="1:11" ht="15">
      <c r="A18678"/>
      <c r="B18678"/>
      <c r="C18678"/>
      <c r="D18678"/>
      <c r="E18678"/>
      <c r="F18678"/>
      <c r="G18678"/>
      <c r="H18678"/>
      <c r="I18678"/>
      <c r="J18678"/>
      <c r="K18678"/>
    </row>
    <row r="18679" spans="1:11" ht="15">
      <c r="A18679"/>
      <c r="B18679"/>
      <c r="C18679"/>
      <c r="D18679"/>
      <c r="E18679"/>
      <c r="F18679"/>
      <c r="G18679"/>
      <c r="H18679"/>
      <c r="I18679"/>
      <c r="J18679"/>
      <c r="K18679"/>
    </row>
    <row r="18680" spans="1:11" ht="15">
      <c r="A18680"/>
      <c r="B18680"/>
      <c r="C18680"/>
      <c r="D18680"/>
      <c r="E18680"/>
      <c r="F18680"/>
      <c r="G18680"/>
      <c r="H18680"/>
      <c r="I18680"/>
      <c r="J18680"/>
      <c r="K18680"/>
    </row>
    <row r="18681" spans="1:11" ht="15">
      <c r="A18681"/>
      <c r="B18681"/>
      <c r="C18681"/>
      <c r="D18681"/>
      <c r="E18681"/>
      <c r="F18681"/>
      <c r="G18681"/>
      <c r="H18681"/>
      <c r="I18681"/>
      <c r="J18681"/>
      <c r="K18681"/>
    </row>
    <row r="18682" spans="1:11" ht="15">
      <c r="A18682"/>
      <c r="B18682"/>
      <c r="C18682"/>
      <c r="D18682"/>
      <c r="E18682"/>
      <c r="F18682"/>
      <c r="G18682"/>
      <c r="H18682"/>
      <c r="I18682"/>
      <c r="J18682"/>
      <c r="K18682"/>
    </row>
    <row r="18683" spans="1:11" ht="15">
      <c r="A18683"/>
      <c r="B18683"/>
      <c r="C18683"/>
      <c r="D18683"/>
      <c r="E18683"/>
      <c r="F18683"/>
      <c r="G18683"/>
      <c r="H18683"/>
      <c r="I18683"/>
      <c r="J18683"/>
      <c r="K18683"/>
    </row>
    <row r="18684" spans="1:11" ht="15">
      <c r="A18684"/>
      <c r="B18684"/>
      <c r="C18684"/>
      <c r="D18684"/>
      <c r="E18684"/>
      <c r="F18684"/>
      <c r="G18684"/>
      <c r="H18684"/>
      <c r="I18684"/>
      <c r="J18684"/>
      <c r="K18684"/>
    </row>
    <row r="18685" spans="1:11" ht="15">
      <c r="A18685"/>
      <c r="B18685"/>
      <c r="C18685"/>
      <c r="D18685"/>
      <c r="E18685"/>
      <c r="F18685"/>
      <c r="G18685"/>
      <c r="H18685"/>
      <c r="I18685"/>
      <c r="J18685"/>
      <c r="K18685"/>
    </row>
    <row r="18686" spans="1:11" ht="15">
      <c r="A18686"/>
      <c r="B18686"/>
      <c r="C18686"/>
      <c r="D18686"/>
      <c r="E18686"/>
      <c r="F18686"/>
      <c r="G18686"/>
      <c r="H18686"/>
      <c r="I18686"/>
      <c r="J18686"/>
      <c r="K18686"/>
    </row>
    <row r="18687" spans="1:11" ht="15">
      <c r="A18687"/>
      <c r="B18687"/>
      <c r="C18687"/>
      <c r="D18687"/>
      <c r="E18687"/>
      <c r="F18687"/>
      <c r="G18687"/>
      <c r="H18687"/>
      <c r="I18687"/>
      <c r="J18687"/>
      <c r="K18687"/>
    </row>
    <row r="18688" spans="1:11" ht="15">
      <c r="A18688"/>
      <c r="B18688"/>
      <c r="C18688"/>
      <c r="D18688"/>
      <c r="E18688"/>
      <c r="F18688"/>
      <c r="G18688"/>
      <c r="H18688"/>
      <c r="I18688"/>
      <c r="J18688"/>
      <c r="K18688"/>
    </row>
    <row r="18689" spans="1:11" ht="15">
      <c r="A18689"/>
      <c r="B18689"/>
      <c r="C18689"/>
      <c r="D18689"/>
      <c r="E18689"/>
      <c r="F18689"/>
      <c r="G18689"/>
      <c r="H18689"/>
      <c r="I18689"/>
      <c r="J18689"/>
      <c r="K18689"/>
    </row>
    <row r="18690" spans="1:11" ht="15">
      <c r="A18690"/>
      <c r="B18690"/>
      <c r="C18690"/>
      <c r="D18690"/>
      <c r="E18690"/>
      <c r="F18690"/>
      <c r="G18690"/>
      <c r="H18690"/>
      <c r="I18690"/>
      <c r="J18690"/>
      <c r="K18690"/>
    </row>
    <row r="18691" spans="1:11" ht="15">
      <c r="A18691"/>
      <c r="B18691"/>
      <c r="C18691"/>
      <c r="D18691"/>
      <c r="E18691"/>
      <c r="F18691"/>
      <c r="G18691"/>
      <c r="H18691"/>
      <c r="I18691"/>
      <c r="J18691"/>
      <c r="K18691"/>
    </row>
    <row r="18692" spans="1:11" ht="15">
      <c r="A18692"/>
      <c r="B18692"/>
      <c r="C18692"/>
      <c r="D18692"/>
      <c r="E18692"/>
      <c r="F18692"/>
      <c r="G18692"/>
      <c r="H18692"/>
      <c r="I18692"/>
      <c r="J18692"/>
      <c r="K18692"/>
    </row>
    <row r="18693" spans="1:11" ht="15">
      <c r="A18693"/>
      <c r="B18693"/>
      <c r="C18693"/>
      <c r="D18693"/>
      <c r="E18693"/>
      <c r="F18693"/>
      <c r="G18693"/>
      <c r="H18693"/>
      <c r="I18693"/>
      <c r="J18693"/>
      <c r="K18693"/>
    </row>
    <row r="18694" spans="1:11" ht="15">
      <c r="A18694"/>
      <c r="B18694"/>
      <c r="C18694"/>
      <c r="D18694"/>
      <c r="E18694"/>
      <c r="F18694"/>
      <c r="G18694"/>
      <c r="H18694"/>
      <c r="I18694"/>
      <c r="J18694"/>
      <c r="K18694"/>
    </row>
    <row r="18695" spans="1:11" ht="15">
      <c r="A18695"/>
      <c r="B18695"/>
      <c r="C18695"/>
      <c r="D18695"/>
      <c r="E18695"/>
      <c r="F18695"/>
      <c r="G18695"/>
      <c r="H18695"/>
      <c r="I18695"/>
      <c r="J18695"/>
      <c r="K18695"/>
    </row>
    <row r="18696" spans="1:11" ht="15">
      <c r="A18696"/>
      <c r="B18696"/>
      <c r="C18696"/>
      <c r="D18696"/>
      <c r="E18696"/>
      <c r="F18696"/>
      <c r="G18696"/>
      <c r="H18696"/>
      <c r="I18696"/>
      <c r="J18696"/>
      <c r="K18696"/>
    </row>
    <row r="18697" spans="1:11" ht="15">
      <c r="A18697"/>
      <c r="B18697"/>
      <c r="C18697"/>
      <c r="D18697"/>
      <c r="E18697"/>
      <c r="F18697"/>
      <c r="G18697"/>
      <c r="H18697"/>
      <c r="I18697"/>
      <c r="J18697"/>
      <c r="K18697"/>
    </row>
    <row r="18698" spans="1:11" ht="15">
      <c r="A18698"/>
      <c r="B18698"/>
      <c r="C18698"/>
      <c r="D18698"/>
      <c r="E18698"/>
      <c r="F18698"/>
      <c r="G18698"/>
      <c r="H18698"/>
      <c r="I18698"/>
      <c r="J18698"/>
      <c r="K18698"/>
    </row>
    <row r="18699" spans="1:11" ht="15">
      <c r="A18699"/>
      <c r="B18699"/>
      <c r="C18699"/>
      <c r="D18699"/>
      <c r="E18699"/>
      <c r="F18699"/>
      <c r="G18699"/>
      <c r="H18699"/>
      <c r="I18699"/>
      <c r="J18699"/>
      <c r="K18699"/>
    </row>
    <row r="18700" spans="1:11" ht="15">
      <c r="A18700"/>
      <c r="B18700"/>
      <c r="C18700"/>
      <c r="D18700"/>
      <c r="E18700"/>
      <c r="F18700"/>
      <c r="G18700"/>
      <c r="H18700"/>
      <c r="I18700"/>
      <c r="J18700"/>
      <c r="K18700"/>
    </row>
    <row r="18701" spans="1:11" ht="15">
      <c r="A18701"/>
      <c r="B18701"/>
      <c r="C18701"/>
      <c r="D18701"/>
      <c r="E18701"/>
      <c r="F18701"/>
      <c r="G18701"/>
      <c r="H18701"/>
      <c r="I18701"/>
      <c r="J18701"/>
      <c r="K18701"/>
    </row>
    <row r="18702" spans="1:11" ht="15">
      <c r="A18702"/>
      <c r="B18702"/>
      <c r="C18702"/>
      <c r="D18702"/>
      <c r="E18702"/>
      <c r="F18702"/>
      <c r="G18702"/>
      <c r="H18702"/>
      <c r="I18702"/>
      <c r="J18702"/>
      <c r="K18702"/>
    </row>
    <row r="18703" spans="1:11" ht="15">
      <c r="A18703"/>
      <c r="B18703"/>
      <c r="C18703"/>
      <c r="D18703"/>
      <c r="E18703"/>
      <c r="F18703"/>
      <c r="G18703"/>
      <c r="H18703"/>
      <c r="I18703"/>
      <c r="J18703"/>
      <c r="K18703"/>
    </row>
    <row r="18704" spans="1:11" ht="15">
      <c r="A18704"/>
      <c r="B18704"/>
      <c r="C18704"/>
      <c r="D18704"/>
      <c r="E18704"/>
      <c r="F18704"/>
      <c r="G18704"/>
      <c r="H18704"/>
      <c r="I18704"/>
      <c r="J18704"/>
      <c r="K18704"/>
    </row>
    <row r="18705" spans="1:11" ht="15">
      <c r="A18705"/>
      <c r="B18705"/>
      <c r="C18705"/>
      <c r="D18705"/>
      <c r="E18705"/>
      <c r="F18705"/>
      <c r="G18705"/>
      <c r="H18705"/>
      <c r="I18705"/>
      <c r="J18705"/>
      <c r="K18705"/>
    </row>
    <row r="18706" spans="1:11" ht="15">
      <c r="A18706"/>
      <c r="B18706"/>
      <c r="C18706"/>
      <c r="D18706"/>
      <c r="E18706"/>
      <c r="F18706"/>
      <c r="G18706"/>
      <c r="H18706"/>
      <c r="I18706"/>
      <c r="J18706"/>
      <c r="K18706"/>
    </row>
    <row r="18707" spans="1:11" ht="15">
      <c r="A18707"/>
      <c r="B18707"/>
      <c r="C18707"/>
      <c r="D18707"/>
      <c r="E18707"/>
      <c r="F18707"/>
      <c r="G18707"/>
      <c r="H18707"/>
      <c r="I18707"/>
      <c r="J18707"/>
      <c r="K18707"/>
    </row>
    <row r="18708" spans="1:11" ht="15">
      <c r="A18708"/>
      <c r="B18708"/>
      <c r="C18708"/>
      <c r="D18708"/>
      <c r="E18708"/>
      <c r="F18708"/>
      <c r="G18708"/>
      <c r="H18708"/>
      <c r="I18708"/>
      <c r="J18708"/>
      <c r="K18708"/>
    </row>
    <row r="18709" spans="1:11" ht="15">
      <c r="A18709"/>
      <c r="B18709"/>
      <c r="C18709"/>
      <c r="D18709"/>
      <c r="E18709"/>
      <c r="F18709"/>
      <c r="G18709"/>
      <c r="H18709"/>
      <c r="I18709"/>
      <c r="J18709"/>
      <c r="K18709"/>
    </row>
    <row r="18710" spans="1:11" ht="15">
      <c r="A18710"/>
      <c r="B18710"/>
      <c r="C18710"/>
      <c r="D18710"/>
      <c r="E18710"/>
      <c r="F18710"/>
      <c r="G18710"/>
      <c r="H18710"/>
      <c r="I18710"/>
      <c r="J18710"/>
      <c r="K18710"/>
    </row>
    <row r="18711" spans="1:11" ht="15">
      <c r="A18711"/>
      <c r="B18711"/>
      <c r="C18711"/>
      <c r="D18711"/>
      <c r="E18711"/>
      <c r="F18711"/>
      <c r="G18711"/>
      <c r="H18711"/>
      <c r="I18711"/>
      <c r="J18711"/>
      <c r="K18711"/>
    </row>
    <row r="18712" spans="1:11" ht="15">
      <c r="A18712"/>
      <c r="B18712"/>
      <c r="C18712"/>
      <c r="D18712"/>
      <c r="E18712"/>
      <c r="F18712"/>
      <c r="G18712"/>
      <c r="H18712"/>
      <c r="I18712"/>
      <c r="J18712"/>
      <c r="K18712"/>
    </row>
    <row r="18713" spans="1:11" ht="15">
      <c r="A18713"/>
      <c r="B18713"/>
      <c r="C18713"/>
      <c r="D18713"/>
      <c r="E18713"/>
      <c r="F18713"/>
      <c r="G18713"/>
      <c r="H18713"/>
      <c r="I18713"/>
      <c r="J18713"/>
      <c r="K18713"/>
    </row>
    <row r="18714" spans="1:11" ht="15">
      <c r="A18714"/>
      <c r="B18714"/>
      <c r="C18714"/>
      <c r="D18714"/>
      <c r="E18714"/>
      <c r="F18714"/>
      <c r="G18714"/>
      <c r="H18714"/>
      <c r="I18714"/>
      <c r="J18714"/>
      <c r="K18714"/>
    </row>
    <row r="18715" spans="1:11" ht="15">
      <c r="A18715"/>
      <c r="B18715"/>
      <c r="C18715"/>
      <c r="D18715"/>
      <c r="E18715"/>
      <c r="F18715"/>
      <c r="G18715"/>
      <c r="H18715"/>
      <c r="I18715"/>
      <c r="J18715"/>
      <c r="K18715"/>
    </row>
    <row r="18716" spans="1:11" ht="15">
      <c r="A18716"/>
      <c r="B18716"/>
      <c r="C18716"/>
      <c r="D18716"/>
      <c r="E18716"/>
      <c r="F18716"/>
      <c r="G18716"/>
      <c r="H18716"/>
      <c r="I18716"/>
      <c r="J18716"/>
      <c r="K18716"/>
    </row>
    <row r="18717" spans="1:11" ht="15">
      <c r="A18717"/>
      <c r="B18717"/>
      <c r="C18717"/>
      <c r="D18717"/>
      <c r="E18717"/>
      <c r="F18717"/>
      <c r="G18717"/>
      <c r="H18717"/>
      <c r="I18717"/>
      <c r="J18717"/>
      <c r="K18717"/>
    </row>
    <row r="18718" spans="1:11" ht="15">
      <c r="A18718"/>
      <c r="B18718"/>
      <c r="C18718"/>
      <c r="D18718"/>
      <c r="E18718"/>
      <c r="F18718"/>
      <c r="G18718"/>
      <c r="H18718"/>
      <c r="I18718"/>
      <c r="J18718"/>
      <c r="K18718"/>
    </row>
    <row r="18719" spans="1:11" ht="15">
      <c r="A18719"/>
      <c r="B18719"/>
      <c r="C18719"/>
      <c r="D18719"/>
      <c r="E18719"/>
      <c r="F18719"/>
      <c r="G18719"/>
      <c r="H18719"/>
      <c r="I18719"/>
      <c r="J18719"/>
      <c r="K18719"/>
    </row>
    <row r="18720" spans="1:11" ht="15">
      <c r="A18720"/>
      <c r="B18720"/>
      <c r="C18720"/>
      <c r="D18720"/>
      <c r="E18720"/>
      <c r="F18720"/>
      <c r="G18720"/>
      <c r="H18720"/>
      <c r="I18720"/>
      <c r="J18720"/>
      <c r="K18720"/>
    </row>
    <row r="18721" spans="1:11" ht="15">
      <c r="A18721"/>
      <c r="B18721"/>
      <c r="C18721"/>
      <c r="D18721"/>
      <c r="E18721"/>
      <c r="F18721"/>
      <c r="G18721"/>
      <c r="H18721"/>
      <c r="I18721"/>
      <c r="J18721"/>
      <c r="K18721"/>
    </row>
    <row r="18722" spans="1:11" ht="15">
      <c r="A18722"/>
      <c r="B18722"/>
      <c r="C18722"/>
      <c r="D18722"/>
      <c r="E18722"/>
      <c r="F18722"/>
      <c r="G18722"/>
      <c r="H18722"/>
      <c r="I18722"/>
      <c r="J18722"/>
      <c r="K18722"/>
    </row>
    <row r="18723" spans="1:11" ht="15">
      <c r="A18723"/>
      <c r="B18723"/>
      <c r="C18723"/>
      <c r="D18723"/>
      <c r="E18723"/>
      <c r="F18723"/>
      <c r="G18723"/>
      <c r="H18723"/>
      <c r="I18723"/>
      <c r="J18723"/>
      <c r="K18723"/>
    </row>
    <row r="18724" spans="1:11" ht="15">
      <c r="A18724"/>
      <c r="B18724"/>
      <c r="C18724"/>
      <c r="D18724"/>
      <c r="E18724"/>
      <c r="F18724"/>
      <c r="G18724"/>
      <c r="H18724"/>
      <c r="I18724"/>
      <c r="J18724"/>
      <c r="K18724"/>
    </row>
    <row r="18725" spans="1:11" ht="15">
      <c r="A18725"/>
      <c r="B18725"/>
      <c r="C18725"/>
      <c r="D18725"/>
      <c r="E18725"/>
      <c r="F18725"/>
      <c r="G18725"/>
      <c r="H18725"/>
      <c r="I18725"/>
      <c r="J18725"/>
      <c r="K18725"/>
    </row>
    <row r="18726" spans="1:11" ht="15">
      <c r="A18726"/>
      <c r="B18726"/>
      <c r="C18726"/>
      <c r="D18726"/>
      <c r="E18726"/>
      <c r="F18726"/>
      <c r="G18726"/>
      <c r="H18726"/>
      <c r="I18726"/>
      <c r="J18726"/>
      <c r="K18726"/>
    </row>
    <row r="18727" spans="1:11" ht="15">
      <c r="A18727"/>
      <c r="B18727"/>
      <c r="C18727"/>
      <c r="D18727"/>
      <c r="E18727"/>
      <c r="F18727"/>
      <c r="G18727"/>
      <c r="H18727"/>
      <c r="I18727"/>
      <c r="J18727"/>
      <c r="K18727"/>
    </row>
    <row r="18728" spans="1:11" ht="15">
      <c r="A18728"/>
      <c r="B18728"/>
      <c r="C18728"/>
      <c r="D18728"/>
      <c r="E18728"/>
      <c r="F18728"/>
      <c r="G18728"/>
      <c r="H18728"/>
      <c r="I18728"/>
      <c r="J18728"/>
      <c r="K18728"/>
    </row>
    <row r="18729" spans="1:11" ht="15">
      <c r="A18729"/>
      <c r="B18729"/>
      <c r="C18729"/>
      <c r="D18729"/>
      <c r="E18729"/>
      <c r="F18729"/>
      <c r="G18729"/>
      <c r="H18729"/>
      <c r="I18729"/>
      <c r="J18729"/>
      <c r="K18729"/>
    </row>
    <row r="18730" spans="1:11" ht="15">
      <c r="A18730"/>
      <c r="B18730"/>
      <c r="C18730"/>
      <c r="D18730"/>
      <c r="E18730"/>
      <c r="F18730"/>
      <c r="G18730"/>
      <c r="H18730"/>
      <c r="I18730"/>
      <c r="J18730"/>
      <c r="K18730"/>
    </row>
    <row r="18731" spans="1:11" ht="15">
      <c r="A18731"/>
      <c r="B18731"/>
      <c r="C18731"/>
      <c r="D18731"/>
      <c r="E18731"/>
      <c r="F18731"/>
      <c r="G18731"/>
      <c r="H18731"/>
      <c r="I18731"/>
      <c r="J18731"/>
      <c r="K18731"/>
    </row>
    <row r="18732" spans="1:11" ht="15">
      <c r="A18732"/>
      <c r="B18732"/>
      <c r="C18732"/>
      <c r="D18732"/>
      <c r="E18732"/>
      <c r="F18732"/>
      <c r="G18732"/>
      <c r="H18732"/>
      <c r="I18732"/>
      <c r="J18732"/>
      <c r="K18732"/>
    </row>
    <row r="18733" spans="1:11" ht="15">
      <c r="A18733"/>
      <c r="B18733"/>
      <c r="C18733"/>
      <c r="D18733"/>
      <c r="E18733"/>
      <c r="F18733"/>
      <c r="G18733"/>
      <c r="H18733"/>
      <c r="I18733"/>
      <c r="J18733"/>
      <c r="K18733"/>
    </row>
    <row r="18734" spans="1:11" ht="15">
      <c r="A18734"/>
      <c r="B18734"/>
      <c r="C18734"/>
      <c r="D18734"/>
      <c r="E18734"/>
      <c r="F18734"/>
      <c r="G18734"/>
      <c r="H18734"/>
      <c r="I18734"/>
      <c r="J18734"/>
      <c r="K18734"/>
    </row>
    <row r="18735" spans="1:11" ht="15">
      <c r="A18735"/>
      <c r="B18735"/>
      <c r="C18735"/>
      <c r="D18735"/>
      <c r="E18735"/>
      <c r="F18735"/>
      <c r="G18735"/>
      <c r="H18735"/>
      <c r="I18735"/>
      <c r="J18735"/>
      <c r="K18735"/>
    </row>
    <row r="18736" spans="1:11" ht="15">
      <c r="A18736"/>
      <c r="B18736"/>
      <c r="C18736"/>
      <c r="D18736"/>
      <c r="E18736"/>
      <c r="F18736"/>
      <c r="G18736"/>
      <c r="H18736"/>
      <c r="I18736"/>
      <c r="J18736"/>
      <c r="K18736"/>
    </row>
    <row r="18737" spans="1:11" ht="15">
      <c r="A18737"/>
      <c r="B18737"/>
      <c r="C18737"/>
      <c r="D18737"/>
      <c r="E18737"/>
      <c r="F18737"/>
      <c r="G18737"/>
      <c r="H18737"/>
      <c r="I18737"/>
      <c r="J18737"/>
      <c r="K18737"/>
    </row>
    <row r="18738" spans="1:11" ht="15">
      <c r="A18738"/>
      <c r="B18738"/>
      <c r="C18738"/>
      <c r="D18738"/>
      <c r="E18738"/>
      <c r="F18738"/>
      <c r="G18738"/>
      <c r="H18738"/>
      <c r="I18738"/>
      <c r="J18738"/>
      <c r="K18738"/>
    </row>
    <row r="18739" spans="1:11" ht="15">
      <c r="A18739"/>
      <c r="B18739"/>
      <c r="C18739"/>
      <c r="D18739"/>
      <c r="E18739"/>
      <c r="F18739"/>
      <c r="G18739"/>
      <c r="H18739"/>
      <c r="I18739"/>
      <c r="J18739"/>
      <c r="K18739"/>
    </row>
    <row r="18740" spans="1:11" ht="15">
      <c r="A18740"/>
      <c r="B18740"/>
      <c r="C18740"/>
      <c r="D18740"/>
      <c r="E18740"/>
      <c r="F18740"/>
      <c r="G18740"/>
      <c r="H18740"/>
      <c r="I18740"/>
      <c r="J18740"/>
      <c r="K18740"/>
    </row>
    <row r="18741" spans="1:11" ht="15">
      <c r="A18741"/>
      <c r="B18741"/>
      <c r="C18741"/>
      <c r="D18741"/>
      <c r="E18741"/>
      <c r="F18741"/>
      <c r="G18741"/>
      <c r="H18741"/>
      <c r="I18741"/>
      <c r="J18741"/>
      <c r="K18741"/>
    </row>
    <row r="18742" spans="1:11" ht="15">
      <c r="A18742"/>
      <c r="B18742"/>
      <c r="C18742"/>
      <c r="D18742"/>
      <c r="E18742"/>
      <c r="F18742"/>
      <c r="G18742"/>
      <c r="H18742"/>
      <c r="I18742"/>
      <c r="J18742"/>
      <c r="K18742"/>
    </row>
    <row r="18743" spans="1:11" ht="15">
      <c r="A18743"/>
      <c r="B18743"/>
      <c r="C18743"/>
      <c r="D18743"/>
      <c r="E18743"/>
      <c r="F18743"/>
      <c r="G18743"/>
      <c r="H18743"/>
      <c r="I18743"/>
      <c r="J18743"/>
      <c r="K18743"/>
    </row>
    <row r="18744" spans="1:11" ht="15">
      <c r="A18744"/>
      <c r="B18744"/>
      <c r="C18744"/>
      <c r="D18744"/>
      <c r="E18744"/>
      <c r="F18744"/>
      <c r="G18744"/>
      <c r="H18744"/>
      <c r="I18744"/>
      <c r="J18744"/>
      <c r="K18744"/>
    </row>
    <row r="18745" spans="1:11" ht="15">
      <c r="A18745"/>
      <c r="B18745"/>
      <c r="C18745"/>
      <c r="D18745"/>
      <c r="E18745"/>
      <c r="F18745"/>
      <c r="G18745"/>
      <c r="H18745"/>
      <c r="I18745"/>
      <c r="J18745"/>
      <c r="K18745"/>
    </row>
    <row r="18746" spans="1:11" ht="15">
      <c r="A18746"/>
      <c r="B18746"/>
      <c r="C18746"/>
      <c r="D18746"/>
      <c r="E18746"/>
      <c r="F18746"/>
      <c r="G18746"/>
      <c r="H18746"/>
      <c r="I18746"/>
      <c r="J18746"/>
      <c r="K18746"/>
    </row>
    <row r="18747" spans="1:11" ht="15">
      <c r="A18747"/>
      <c r="B18747"/>
      <c r="C18747"/>
      <c r="D18747"/>
      <c r="E18747"/>
      <c r="F18747"/>
      <c r="G18747"/>
      <c r="H18747"/>
      <c r="I18747"/>
      <c r="J18747"/>
      <c r="K18747"/>
    </row>
    <row r="18748" spans="1:11" ht="15">
      <c r="A18748"/>
      <c r="B18748"/>
      <c r="C18748"/>
      <c r="D18748"/>
      <c r="E18748"/>
      <c r="F18748"/>
      <c r="G18748"/>
      <c r="H18748"/>
      <c r="I18748"/>
      <c r="J18748"/>
      <c r="K18748"/>
    </row>
    <row r="18749" spans="1:11" ht="15">
      <c r="A18749"/>
      <c r="B18749"/>
      <c r="C18749"/>
      <c r="D18749"/>
      <c r="E18749"/>
      <c r="F18749"/>
      <c r="G18749"/>
      <c r="H18749"/>
      <c r="I18749"/>
      <c r="J18749"/>
      <c r="K18749"/>
    </row>
    <row r="18750" spans="1:11" ht="15">
      <c r="A18750"/>
      <c r="B18750"/>
      <c r="C18750"/>
      <c r="D18750"/>
      <c r="E18750"/>
      <c r="F18750"/>
      <c r="G18750"/>
      <c r="H18750"/>
      <c r="I18750"/>
      <c r="J18750"/>
      <c r="K18750"/>
    </row>
    <row r="18751" spans="1:11" ht="15">
      <c r="A18751"/>
      <c r="B18751"/>
      <c r="C18751"/>
      <c r="D18751"/>
      <c r="E18751"/>
      <c r="F18751"/>
      <c r="G18751"/>
      <c r="H18751"/>
      <c r="I18751"/>
      <c r="J18751"/>
      <c r="K18751"/>
    </row>
    <row r="18752" spans="1:11" ht="15">
      <c r="A18752"/>
      <c r="B18752"/>
      <c r="C18752"/>
      <c r="D18752"/>
      <c r="E18752"/>
      <c r="F18752"/>
      <c r="G18752"/>
      <c r="H18752"/>
      <c r="I18752"/>
      <c r="J18752"/>
      <c r="K18752"/>
    </row>
    <row r="18753" spans="1:11" ht="15">
      <c r="A18753"/>
      <c r="B18753"/>
      <c r="C18753"/>
      <c r="D18753"/>
      <c r="E18753"/>
      <c r="F18753"/>
      <c r="G18753"/>
      <c r="H18753"/>
      <c r="I18753"/>
      <c r="J18753"/>
      <c r="K18753"/>
    </row>
    <row r="18754" spans="1:11" ht="15">
      <c r="A18754"/>
      <c r="B18754"/>
      <c r="C18754"/>
      <c r="D18754"/>
      <c r="E18754"/>
      <c r="F18754"/>
      <c r="G18754"/>
      <c r="H18754"/>
      <c r="I18754"/>
      <c r="J18754"/>
      <c r="K18754"/>
    </row>
    <row r="18755" spans="1:11" ht="15">
      <c r="A18755"/>
      <c r="B18755"/>
      <c r="C18755"/>
      <c r="D18755"/>
      <c r="E18755"/>
      <c r="F18755"/>
      <c r="G18755"/>
      <c r="H18755"/>
      <c r="I18755"/>
      <c r="J18755"/>
      <c r="K18755"/>
    </row>
    <row r="18756" spans="1:11" ht="15">
      <c r="A18756"/>
      <c r="B18756"/>
      <c r="C18756"/>
      <c r="D18756"/>
      <c r="E18756"/>
      <c r="F18756"/>
      <c r="G18756"/>
      <c r="H18756"/>
      <c r="I18756"/>
      <c r="J18756"/>
      <c r="K18756"/>
    </row>
    <row r="18757" spans="1:11" ht="15">
      <c r="A18757"/>
      <c r="B18757"/>
      <c r="C18757"/>
      <c r="D18757"/>
      <c r="E18757"/>
      <c r="F18757"/>
      <c r="G18757"/>
      <c r="H18757"/>
      <c r="I18757"/>
      <c r="J18757"/>
      <c r="K18757"/>
    </row>
    <row r="18758" spans="1:11" ht="15">
      <c r="A18758"/>
      <c r="B18758"/>
      <c r="C18758"/>
      <c r="D18758"/>
      <c r="E18758"/>
      <c r="F18758"/>
      <c r="G18758"/>
      <c r="H18758"/>
      <c r="I18758"/>
      <c r="J18758"/>
      <c r="K18758"/>
    </row>
    <row r="18759" spans="1:11" ht="15">
      <c r="A18759"/>
      <c r="B18759"/>
      <c r="C18759"/>
      <c r="D18759"/>
      <c r="E18759"/>
      <c r="F18759"/>
      <c r="G18759"/>
      <c r="H18759"/>
      <c r="I18759"/>
      <c r="J18759"/>
      <c r="K18759"/>
    </row>
    <row r="18760" spans="1:11" ht="15">
      <c r="A18760"/>
      <c r="B18760"/>
      <c r="C18760"/>
      <c r="D18760"/>
      <c r="E18760"/>
      <c r="F18760"/>
      <c r="G18760"/>
      <c r="H18760"/>
      <c r="I18760"/>
      <c r="J18760"/>
      <c r="K18760"/>
    </row>
    <row r="18761" spans="1:11" ht="15">
      <c r="A18761"/>
      <c r="B18761"/>
      <c r="C18761"/>
      <c r="D18761"/>
      <c r="E18761"/>
      <c r="F18761"/>
      <c r="G18761"/>
      <c r="H18761"/>
      <c r="I18761"/>
      <c r="J18761"/>
      <c r="K18761"/>
    </row>
    <row r="18762" spans="1:11" ht="15">
      <c r="A18762"/>
      <c r="B18762"/>
      <c r="C18762"/>
      <c r="D18762"/>
      <c r="E18762"/>
      <c r="F18762"/>
      <c r="G18762"/>
      <c r="H18762"/>
      <c r="I18762"/>
      <c r="J18762"/>
      <c r="K18762"/>
    </row>
    <row r="18763" spans="1:11" ht="15">
      <c r="A18763"/>
      <c r="B18763"/>
      <c r="C18763"/>
      <c r="D18763"/>
      <c r="E18763"/>
      <c r="F18763"/>
      <c r="G18763"/>
      <c r="H18763"/>
      <c r="I18763"/>
      <c r="J18763"/>
      <c r="K18763"/>
    </row>
    <row r="18764" spans="1:11" ht="15">
      <c r="A18764"/>
      <c r="B18764"/>
      <c r="C18764"/>
      <c r="D18764"/>
      <c r="E18764"/>
      <c r="F18764"/>
      <c r="G18764"/>
      <c r="H18764"/>
      <c r="I18764"/>
      <c r="J18764"/>
      <c r="K18764"/>
    </row>
    <row r="18765" spans="1:11" ht="15">
      <c r="A18765"/>
      <c r="B18765"/>
      <c r="C18765"/>
      <c r="D18765"/>
      <c r="E18765"/>
      <c r="F18765"/>
      <c r="G18765"/>
      <c r="H18765"/>
      <c r="I18765"/>
      <c r="J18765"/>
      <c r="K18765"/>
    </row>
    <row r="18766" spans="1:11" ht="15">
      <c r="A18766"/>
      <c r="B18766"/>
      <c r="C18766"/>
      <c r="D18766"/>
      <c r="E18766"/>
      <c r="F18766"/>
      <c r="G18766"/>
      <c r="H18766"/>
      <c r="I18766"/>
      <c r="J18766"/>
      <c r="K18766"/>
    </row>
    <row r="18767" spans="1:11" ht="15">
      <c r="A18767"/>
      <c r="B18767"/>
      <c r="C18767"/>
      <c r="D18767"/>
      <c r="E18767"/>
      <c r="F18767"/>
      <c r="G18767"/>
      <c r="H18767"/>
      <c r="I18767"/>
      <c r="J18767"/>
      <c r="K18767"/>
    </row>
    <row r="18768" spans="1:11" ht="15">
      <c r="A18768"/>
      <c r="B18768"/>
      <c r="C18768"/>
      <c r="D18768"/>
      <c r="E18768"/>
      <c r="F18768"/>
      <c r="G18768"/>
      <c r="H18768"/>
      <c r="I18768"/>
      <c r="J18768"/>
      <c r="K18768"/>
    </row>
    <row r="18769" spans="1:11" ht="15">
      <c r="A18769"/>
      <c r="B18769"/>
      <c r="C18769"/>
      <c r="D18769"/>
      <c r="E18769"/>
      <c r="F18769"/>
      <c r="G18769"/>
      <c r="H18769"/>
      <c r="I18769"/>
      <c r="J18769"/>
      <c r="K18769"/>
    </row>
    <row r="18770" spans="1:11" ht="15">
      <c r="A18770"/>
      <c r="B18770"/>
      <c r="C18770"/>
      <c r="D18770"/>
      <c r="E18770"/>
      <c r="F18770"/>
      <c r="G18770"/>
      <c r="H18770"/>
      <c r="I18770"/>
      <c r="J18770"/>
      <c r="K18770"/>
    </row>
    <row r="18771" spans="1:11" ht="15">
      <c r="A18771"/>
      <c r="B18771"/>
      <c r="C18771"/>
      <c r="D18771"/>
      <c r="E18771"/>
      <c r="F18771"/>
      <c r="G18771"/>
      <c r="H18771"/>
      <c r="I18771"/>
      <c r="J18771"/>
      <c r="K18771"/>
    </row>
    <row r="18772" spans="1:11" ht="15">
      <c r="A18772"/>
      <c r="B18772"/>
      <c r="C18772"/>
      <c r="D18772"/>
      <c r="E18772"/>
      <c r="F18772"/>
      <c r="G18772"/>
      <c r="H18772"/>
      <c r="I18772"/>
      <c r="J18772"/>
      <c r="K18772"/>
    </row>
    <row r="18773" spans="1:11" ht="15">
      <c r="A18773"/>
      <c r="B18773"/>
      <c r="C18773"/>
      <c r="D18773"/>
      <c r="E18773"/>
      <c r="F18773"/>
      <c r="G18773"/>
      <c r="H18773"/>
      <c r="I18773"/>
      <c r="J18773"/>
      <c r="K18773"/>
    </row>
    <row r="18774" spans="1:11" ht="15">
      <c r="A18774"/>
      <c r="B18774"/>
      <c r="C18774"/>
      <c r="D18774"/>
      <c r="E18774"/>
      <c r="F18774"/>
      <c r="G18774"/>
      <c r="H18774"/>
      <c r="I18774"/>
      <c r="J18774"/>
      <c r="K18774"/>
    </row>
    <row r="18775" spans="1:11" ht="15">
      <c r="A18775"/>
      <c r="B18775"/>
      <c r="C18775"/>
      <c r="D18775"/>
      <c r="E18775"/>
      <c r="F18775"/>
      <c r="G18775"/>
      <c r="H18775"/>
      <c r="I18775"/>
      <c r="J18775"/>
      <c r="K18775"/>
    </row>
    <row r="18776" spans="1:11" ht="15">
      <c r="A18776"/>
      <c r="B18776"/>
      <c r="C18776"/>
      <c r="D18776"/>
      <c r="E18776"/>
      <c r="F18776"/>
      <c r="G18776"/>
      <c r="H18776"/>
      <c r="I18776"/>
      <c r="J18776"/>
      <c r="K18776"/>
    </row>
    <row r="18777" spans="1:11" ht="15">
      <c r="A18777"/>
      <c r="B18777"/>
      <c r="C18777"/>
      <c r="D18777"/>
      <c r="E18777"/>
      <c r="F18777"/>
      <c r="G18777"/>
      <c r="H18777"/>
      <c r="I18777"/>
      <c r="J18777"/>
      <c r="K18777"/>
    </row>
    <row r="18778" spans="1:11" ht="15">
      <c r="A18778"/>
      <c r="B18778"/>
      <c r="C18778"/>
      <c r="D18778"/>
      <c r="E18778"/>
      <c r="F18778"/>
      <c r="G18778"/>
      <c r="H18778"/>
      <c r="I18778"/>
      <c r="J18778"/>
      <c r="K18778"/>
    </row>
    <row r="18779" spans="1:11" ht="15">
      <c r="A18779"/>
      <c r="B18779"/>
      <c r="C18779"/>
      <c r="D18779"/>
      <c r="E18779"/>
      <c r="F18779"/>
      <c r="G18779"/>
      <c r="H18779"/>
      <c r="I18779"/>
      <c r="J18779"/>
      <c r="K18779"/>
    </row>
    <row r="18780" spans="1:11" ht="15">
      <c r="A18780"/>
      <c r="B18780"/>
      <c r="C18780"/>
      <c r="D18780"/>
      <c r="E18780"/>
      <c r="F18780"/>
      <c r="G18780"/>
      <c r="H18780"/>
      <c r="I18780"/>
      <c r="J18780"/>
      <c r="K18780"/>
    </row>
    <row r="18781" spans="1:11" ht="15">
      <c r="A18781"/>
      <c r="B18781"/>
      <c r="C18781"/>
      <c r="D18781"/>
      <c r="E18781"/>
      <c r="F18781"/>
      <c r="G18781"/>
      <c r="H18781"/>
      <c r="I18781"/>
      <c r="J18781"/>
      <c r="K18781"/>
    </row>
    <row r="18782" spans="1:11" ht="15">
      <c r="A18782"/>
      <c r="B18782"/>
      <c r="C18782"/>
      <c r="D18782"/>
      <c r="E18782"/>
      <c r="F18782"/>
      <c r="G18782"/>
      <c r="H18782"/>
      <c r="I18782"/>
      <c r="J18782"/>
      <c r="K18782"/>
    </row>
    <row r="18783" spans="1:11" ht="15">
      <c r="A18783"/>
      <c r="B18783"/>
      <c r="C18783"/>
      <c r="D18783"/>
      <c r="E18783"/>
      <c r="F18783"/>
      <c r="G18783"/>
      <c r="H18783"/>
      <c r="I18783"/>
      <c r="J18783"/>
      <c r="K18783"/>
    </row>
    <row r="18784" spans="1:11" ht="15">
      <c r="A18784"/>
      <c r="B18784"/>
      <c r="C18784"/>
      <c r="D18784"/>
      <c r="E18784"/>
      <c r="F18784"/>
      <c r="G18784"/>
      <c r="H18784"/>
      <c r="I18784"/>
      <c r="J18784"/>
      <c r="K18784"/>
    </row>
    <row r="18785" spans="1:11" ht="15">
      <c r="A18785"/>
      <c r="B18785"/>
      <c r="C18785"/>
      <c r="D18785"/>
      <c r="E18785"/>
      <c r="F18785"/>
      <c r="G18785"/>
      <c r="H18785"/>
      <c r="I18785"/>
      <c r="J18785"/>
      <c r="K18785"/>
    </row>
    <row r="18786" spans="1:11" ht="15">
      <c r="A18786"/>
      <c r="B18786"/>
      <c r="C18786"/>
      <c r="D18786"/>
      <c r="E18786"/>
      <c r="F18786"/>
      <c r="G18786"/>
      <c r="H18786"/>
      <c r="I18786"/>
      <c r="J18786"/>
      <c r="K18786"/>
    </row>
    <row r="18787" spans="1:11" ht="15">
      <c r="A18787"/>
      <c r="B18787"/>
      <c r="C18787"/>
      <c r="D18787"/>
      <c r="E18787"/>
      <c r="F18787"/>
      <c r="G18787"/>
      <c r="H18787"/>
      <c r="I18787"/>
      <c r="J18787"/>
      <c r="K18787"/>
    </row>
    <row r="18788" spans="1:11" ht="15">
      <c r="A18788"/>
      <c r="B18788"/>
      <c r="C18788"/>
      <c r="D18788"/>
      <c r="E18788"/>
      <c r="F18788"/>
      <c r="G18788"/>
      <c r="H18788"/>
      <c r="I18788"/>
      <c r="J18788"/>
      <c r="K18788"/>
    </row>
    <row r="18789" spans="1:11" ht="15">
      <c r="A18789"/>
      <c r="B18789"/>
      <c r="C18789"/>
      <c r="D18789"/>
      <c r="E18789"/>
      <c r="F18789"/>
      <c r="G18789"/>
      <c r="H18789"/>
      <c r="I18789"/>
      <c r="J18789"/>
      <c r="K18789"/>
    </row>
    <row r="18790" spans="1:11" ht="15">
      <c r="A18790"/>
      <c r="B18790"/>
      <c r="C18790"/>
      <c r="D18790"/>
      <c r="E18790"/>
      <c r="F18790"/>
      <c r="G18790"/>
      <c r="H18790"/>
      <c r="I18790"/>
      <c r="J18790"/>
      <c r="K18790"/>
    </row>
    <row r="18791" spans="1:11" ht="15">
      <c r="A18791"/>
      <c r="B18791"/>
      <c r="C18791"/>
      <c r="D18791"/>
      <c r="E18791"/>
      <c r="F18791"/>
      <c r="G18791"/>
      <c r="H18791"/>
      <c r="I18791"/>
      <c r="J18791"/>
      <c r="K18791"/>
    </row>
    <row r="18792" spans="1:11" ht="15">
      <c r="A18792"/>
      <c r="B18792"/>
      <c r="C18792"/>
      <c r="D18792"/>
      <c r="E18792"/>
      <c r="F18792"/>
      <c r="G18792"/>
      <c r="H18792"/>
      <c r="I18792"/>
      <c r="J18792"/>
      <c r="K18792"/>
    </row>
    <row r="18793" spans="1:11" ht="15">
      <c r="A18793"/>
      <c r="B18793"/>
      <c r="C18793"/>
      <c r="D18793"/>
      <c r="E18793"/>
      <c r="F18793"/>
      <c r="G18793"/>
      <c r="H18793"/>
      <c r="I18793"/>
      <c r="J18793"/>
      <c r="K18793"/>
    </row>
    <row r="18794" spans="1:11" ht="15">
      <c r="A18794"/>
      <c r="B18794"/>
      <c r="C18794"/>
      <c r="D18794"/>
      <c r="E18794"/>
      <c r="F18794"/>
      <c r="G18794"/>
      <c r="H18794"/>
      <c r="I18794"/>
      <c r="J18794"/>
      <c r="K18794"/>
    </row>
    <row r="18795" spans="1:11" ht="15">
      <c r="A18795"/>
      <c r="B18795"/>
      <c r="C18795"/>
      <c r="D18795"/>
      <c r="E18795"/>
      <c r="F18795"/>
      <c r="G18795"/>
      <c r="H18795"/>
      <c r="I18795"/>
      <c r="J18795"/>
      <c r="K18795"/>
    </row>
    <row r="18796" spans="1:11" ht="15">
      <c r="A18796"/>
      <c r="B18796"/>
      <c r="C18796"/>
      <c r="D18796"/>
      <c r="E18796"/>
      <c r="F18796"/>
      <c r="G18796"/>
      <c r="H18796"/>
      <c r="I18796"/>
      <c r="J18796"/>
      <c r="K18796"/>
    </row>
    <row r="18797" spans="1:11" ht="15">
      <c r="A18797"/>
      <c r="B18797"/>
      <c r="C18797"/>
      <c r="D18797"/>
      <c r="E18797"/>
      <c r="F18797"/>
      <c r="G18797"/>
      <c r="H18797"/>
      <c r="I18797"/>
      <c r="J18797"/>
      <c r="K18797"/>
    </row>
    <row r="18798" spans="1:11" ht="15">
      <c r="A18798"/>
      <c r="B18798"/>
      <c r="C18798"/>
      <c r="D18798"/>
      <c r="E18798"/>
      <c r="F18798"/>
      <c r="G18798"/>
      <c r="H18798"/>
      <c r="I18798"/>
      <c r="J18798"/>
      <c r="K18798"/>
    </row>
    <row r="18799" spans="1:11" ht="15">
      <c r="A18799"/>
      <c r="B18799"/>
      <c r="C18799"/>
      <c r="D18799"/>
      <c r="E18799"/>
      <c r="F18799"/>
      <c r="G18799"/>
      <c r="H18799"/>
      <c r="I18799"/>
      <c r="J18799"/>
      <c r="K18799"/>
    </row>
    <row r="18800" spans="1:11" ht="15">
      <c r="A18800"/>
      <c r="B18800"/>
      <c r="C18800"/>
      <c r="D18800"/>
      <c r="E18800"/>
      <c r="F18800"/>
      <c r="G18800"/>
      <c r="H18800"/>
      <c r="I18800"/>
      <c r="J18800"/>
      <c r="K18800"/>
    </row>
    <row r="18801" spans="1:11" ht="15">
      <c r="A18801"/>
      <c r="B18801"/>
      <c r="C18801"/>
      <c r="D18801"/>
      <c r="E18801"/>
      <c r="F18801"/>
      <c r="G18801"/>
      <c r="H18801"/>
      <c r="I18801"/>
      <c r="J18801"/>
      <c r="K18801"/>
    </row>
    <row r="18802" spans="1:11" ht="15">
      <c r="A18802"/>
      <c r="B18802"/>
      <c r="C18802"/>
      <c r="D18802"/>
      <c r="E18802"/>
      <c r="F18802"/>
      <c r="G18802"/>
      <c r="H18802"/>
      <c r="I18802"/>
      <c r="J18802"/>
      <c r="K18802"/>
    </row>
    <row r="18803" spans="1:11" ht="15">
      <c r="A18803"/>
      <c r="B18803"/>
      <c r="C18803"/>
      <c r="D18803"/>
      <c r="E18803"/>
      <c r="F18803"/>
      <c r="G18803"/>
      <c r="H18803"/>
      <c r="I18803"/>
      <c r="J18803"/>
      <c r="K18803"/>
    </row>
    <row r="18804" spans="1:11" ht="15">
      <c r="A18804"/>
      <c r="B18804"/>
      <c r="C18804"/>
      <c r="D18804"/>
      <c r="E18804"/>
      <c r="F18804"/>
      <c r="G18804"/>
      <c r="H18804"/>
      <c r="I18804"/>
      <c r="J18804"/>
      <c r="K18804"/>
    </row>
    <row r="18805" spans="1:11" ht="15">
      <c r="A18805"/>
      <c r="B18805"/>
      <c r="C18805"/>
      <c r="D18805"/>
      <c r="E18805"/>
      <c r="F18805"/>
      <c r="G18805"/>
      <c r="H18805"/>
      <c r="I18805"/>
      <c r="J18805"/>
      <c r="K18805"/>
    </row>
    <row r="18806" spans="1:11" ht="15">
      <c r="A18806"/>
      <c r="B18806"/>
      <c r="C18806"/>
      <c r="D18806"/>
      <c r="E18806"/>
      <c r="F18806"/>
      <c r="G18806"/>
      <c r="H18806"/>
      <c r="I18806"/>
      <c r="J18806"/>
      <c r="K18806"/>
    </row>
    <row r="18807" spans="1:11" ht="15">
      <c r="A18807"/>
      <c r="B18807"/>
      <c r="C18807"/>
      <c r="D18807"/>
      <c r="E18807"/>
      <c r="F18807"/>
      <c r="G18807"/>
      <c r="H18807"/>
      <c r="I18807"/>
      <c r="J18807"/>
      <c r="K18807"/>
    </row>
    <row r="18808" spans="1:11" ht="15">
      <c r="A18808"/>
      <c r="B18808"/>
      <c r="C18808"/>
      <c r="D18808"/>
      <c r="E18808"/>
      <c r="F18808"/>
      <c r="G18808"/>
      <c r="H18808"/>
      <c r="I18808"/>
      <c r="J18808"/>
      <c r="K18808"/>
    </row>
    <row r="18809" spans="1:11" ht="15">
      <c r="A18809"/>
      <c r="B18809"/>
      <c r="C18809"/>
      <c r="D18809"/>
      <c r="E18809"/>
      <c r="F18809"/>
      <c r="G18809"/>
      <c r="H18809"/>
      <c r="I18809"/>
      <c r="J18809"/>
      <c r="K18809"/>
    </row>
    <row r="18810" spans="1:11" ht="15">
      <c r="A18810"/>
      <c r="B18810"/>
      <c r="C18810"/>
      <c r="D18810"/>
      <c r="E18810"/>
      <c r="F18810"/>
      <c r="G18810"/>
      <c r="H18810"/>
      <c r="I18810"/>
      <c r="J18810"/>
      <c r="K18810"/>
    </row>
    <row r="18811" spans="1:11" ht="15">
      <c r="A18811"/>
      <c r="B18811"/>
      <c r="C18811"/>
      <c r="D18811"/>
      <c r="E18811"/>
      <c r="F18811"/>
      <c r="G18811"/>
      <c r="H18811"/>
      <c r="I18811"/>
      <c r="J18811"/>
      <c r="K18811"/>
    </row>
    <row r="18812" spans="1:11" ht="15">
      <c r="A18812"/>
      <c r="B18812"/>
      <c r="C18812"/>
      <c r="D18812"/>
      <c r="E18812"/>
      <c r="F18812"/>
      <c r="G18812"/>
      <c r="H18812"/>
      <c r="I18812"/>
      <c r="J18812"/>
      <c r="K18812"/>
    </row>
    <row r="18813" spans="1:11" ht="15">
      <c r="A18813"/>
      <c r="B18813"/>
      <c r="C18813"/>
      <c r="D18813"/>
      <c r="E18813"/>
      <c r="F18813"/>
      <c r="G18813"/>
      <c r="H18813"/>
      <c r="I18813"/>
      <c r="J18813"/>
      <c r="K18813"/>
    </row>
    <row r="18814" spans="1:11" ht="15">
      <c r="A18814"/>
      <c r="B18814"/>
      <c r="C18814"/>
      <c r="D18814"/>
      <c r="E18814"/>
      <c r="F18814"/>
      <c r="G18814"/>
      <c r="H18814"/>
      <c r="I18814"/>
      <c r="J18814"/>
      <c r="K18814"/>
    </row>
    <row r="18815" spans="1:11" ht="15">
      <c r="A18815"/>
      <c r="B18815"/>
      <c r="C18815"/>
      <c r="D18815"/>
      <c r="E18815"/>
      <c r="F18815"/>
      <c r="G18815"/>
      <c r="H18815"/>
      <c r="I18815"/>
      <c r="J18815"/>
      <c r="K18815"/>
    </row>
    <row r="18816" spans="1:11" ht="15">
      <c r="A18816"/>
      <c r="B18816"/>
      <c r="C18816"/>
      <c r="D18816"/>
      <c r="E18816"/>
      <c r="F18816"/>
      <c r="G18816"/>
      <c r="H18816"/>
      <c r="I18816"/>
      <c r="J18816"/>
      <c r="K18816"/>
    </row>
    <row r="18817" spans="1:11" ht="15">
      <c r="A18817"/>
      <c r="B18817"/>
      <c r="C18817"/>
      <c r="D18817"/>
      <c r="E18817"/>
      <c r="F18817"/>
      <c r="G18817"/>
      <c r="H18817"/>
      <c r="I18817"/>
      <c r="J18817"/>
      <c r="K18817"/>
    </row>
    <row r="18818" spans="1:11" ht="15">
      <c r="A18818"/>
      <c r="B18818"/>
      <c r="C18818"/>
      <c r="D18818"/>
      <c r="E18818"/>
      <c r="F18818"/>
      <c r="G18818"/>
      <c r="H18818"/>
      <c r="I18818"/>
      <c r="J18818"/>
      <c r="K18818"/>
    </row>
    <row r="18819" spans="1:11" ht="15">
      <c r="A18819"/>
      <c r="B18819"/>
      <c r="C18819"/>
      <c r="D18819"/>
      <c r="E18819"/>
      <c r="F18819"/>
      <c r="G18819"/>
      <c r="H18819"/>
      <c r="I18819"/>
      <c r="J18819"/>
      <c r="K18819"/>
    </row>
    <row r="18820" spans="1:11" ht="15">
      <c r="A18820"/>
      <c r="B18820"/>
      <c r="C18820"/>
      <c r="D18820"/>
      <c r="E18820"/>
      <c r="F18820"/>
      <c r="G18820"/>
      <c r="H18820"/>
      <c r="I18820"/>
      <c r="J18820"/>
      <c r="K18820"/>
    </row>
    <row r="18821" spans="1:11" ht="15">
      <c r="A18821"/>
      <c r="B18821"/>
      <c r="C18821"/>
      <c r="D18821"/>
      <c r="E18821"/>
      <c r="F18821"/>
      <c r="G18821"/>
      <c r="H18821"/>
      <c r="I18821"/>
      <c r="J18821"/>
      <c r="K18821"/>
    </row>
    <row r="18822" spans="1:11" ht="15">
      <c r="A18822"/>
      <c r="B18822"/>
      <c r="C18822"/>
      <c r="D18822"/>
      <c r="E18822"/>
      <c r="F18822"/>
      <c r="G18822"/>
      <c r="H18822"/>
      <c r="I18822"/>
      <c r="J18822"/>
      <c r="K18822"/>
    </row>
    <row r="18823" spans="1:11" ht="15">
      <c r="A18823"/>
      <c r="B18823"/>
      <c r="C18823"/>
      <c r="D18823"/>
      <c r="E18823"/>
      <c r="F18823"/>
      <c r="G18823"/>
      <c r="H18823"/>
      <c r="I18823"/>
      <c r="J18823"/>
      <c r="K18823"/>
    </row>
    <row r="18824" spans="1:11" ht="15">
      <c r="A18824"/>
      <c r="B18824"/>
      <c r="C18824"/>
      <c r="D18824"/>
      <c r="E18824"/>
      <c r="F18824"/>
      <c r="G18824"/>
      <c r="H18824"/>
      <c r="I18824"/>
      <c r="J18824"/>
      <c r="K18824"/>
    </row>
    <row r="18825" spans="1:11" ht="15">
      <c r="A18825"/>
      <c r="B18825"/>
      <c r="C18825"/>
      <c r="D18825"/>
      <c r="E18825"/>
      <c r="F18825"/>
      <c r="G18825"/>
      <c r="H18825"/>
      <c r="I18825"/>
      <c r="J18825"/>
      <c r="K18825"/>
    </row>
    <row r="18826" spans="1:11" ht="15">
      <c r="A18826"/>
      <c r="B18826"/>
      <c r="C18826"/>
      <c r="D18826"/>
      <c r="E18826"/>
      <c r="F18826"/>
      <c r="G18826"/>
      <c r="H18826"/>
      <c r="I18826"/>
      <c r="J18826"/>
      <c r="K18826"/>
    </row>
    <row r="18827" spans="1:11" ht="15">
      <c r="A18827"/>
      <c r="B18827"/>
      <c r="C18827"/>
      <c r="D18827"/>
      <c r="E18827"/>
      <c r="F18827"/>
      <c r="G18827"/>
      <c r="H18827"/>
      <c r="I18827"/>
      <c r="J18827"/>
      <c r="K18827"/>
    </row>
    <row r="18828" spans="1:11" ht="15">
      <c r="A18828"/>
      <c r="B18828"/>
      <c r="C18828"/>
      <c r="D18828"/>
      <c r="E18828"/>
      <c r="F18828"/>
      <c r="G18828"/>
      <c r="H18828"/>
      <c r="I18828"/>
      <c r="J18828"/>
      <c r="K18828"/>
    </row>
    <row r="18829" spans="1:11" ht="15">
      <c r="A18829"/>
      <c r="B18829"/>
      <c r="C18829"/>
      <c r="D18829"/>
      <c r="E18829"/>
      <c r="F18829"/>
      <c r="G18829"/>
      <c r="H18829"/>
      <c r="I18829"/>
      <c r="J18829"/>
      <c r="K18829"/>
    </row>
    <row r="18830" spans="1:11" ht="15">
      <c r="A18830"/>
      <c r="B18830"/>
      <c r="C18830"/>
      <c r="D18830"/>
      <c r="E18830"/>
      <c r="F18830"/>
      <c r="G18830"/>
      <c r="H18830"/>
      <c r="I18830"/>
      <c r="J18830"/>
      <c r="K18830"/>
    </row>
    <row r="18831" spans="1:11" ht="15">
      <c r="A18831"/>
      <c r="B18831"/>
      <c r="C18831"/>
      <c r="D18831"/>
      <c r="E18831"/>
      <c r="F18831"/>
      <c r="G18831"/>
      <c r="H18831"/>
      <c r="I18831"/>
      <c r="J18831"/>
      <c r="K18831"/>
    </row>
    <row r="18832" spans="1:11" ht="15">
      <c r="A18832"/>
      <c r="B18832"/>
      <c r="C18832"/>
      <c r="D18832"/>
      <c r="E18832"/>
      <c r="F18832"/>
      <c r="G18832"/>
      <c r="H18832"/>
      <c r="I18832"/>
      <c r="J18832"/>
      <c r="K18832"/>
    </row>
    <row r="18833" spans="1:11" ht="15">
      <c r="A18833"/>
      <c r="B18833"/>
      <c r="C18833"/>
      <c r="D18833"/>
      <c r="E18833"/>
      <c r="F18833"/>
      <c r="G18833"/>
      <c r="H18833"/>
      <c r="I18833"/>
      <c r="J18833"/>
      <c r="K18833"/>
    </row>
    <row r="18834" spans="1:11" ht="15">
      <c r="A18834"/>
      <c r="B18834"/>
      <c r="C18834"/>
      <c r="D18834"/>
      <c r="E18834"/>
      <c r="F18834"/>
      <c r="G18834"/>
      <c r="H18834"/>
      <c r="I18834"/>
      <c r="J18834"/>
      <c r="K18834"/>
    </row>
    <row r="18835" spans="1:11" ht="15">
      <c r="A18835"/>
      <c r="B18835"/>
      <c r="C18835"/>
      <c r="D18835"/>
      <c r="E18835"/>
      <c r="F18835"/>
      <c r="G18835"/>
      <c r="H18835"/>
      <c r="I18835"/>
      <c r="J18835"/>
      <c r="K18835"/>
    </row>
    <row r="18836" spans="1:11" ht="15">
      <c r="A18836"/>
      <c r="B18836"/>
      <c r="C18836"/>
      <c r="D18836"/>
      <c r="E18836"/>
      <c r="F18836"/>
      <c r="G18836"/>
      <c r="H18836"/>
      <c r="I18836"/>
      <c r="J18836"/>
      <c r="K18836"/>
    </row>
    <row r="18837" spans="1:11" ht="15">
      <c r="A18837"/>
      <c r="B18837"/>
      <c r="C18837"/>
      <c r="D18837"/>
      <c r="E18837"/>
      <c r="F18837"/>
      <c r="G18837"/>
      <c r="H18837"/>
      <c r="I18837"/>
      <c r="J18837"/>
      <c r="K18837"/>
    </row>
    <row r="18838" spans="1:11" ht="15">
      <c r="A18838"/>
      <c r="B18838"/>
      <c r="C18838"/>
      <c r="D18838"/>
      <c r="E18838"/>
      <c r="F18838"/>
      <c r="G18838"/>
      <c r="H18838"/>
      <c r="I18838"/>
      <c r="J18838"/>
      <c r="K18838"/>
    </row>
    <row r="18839" spans="1:11" ht="15">
      <c r="A18839"/>
      <c r="B18839"/>
      <c r="C18839"/>
      <c r="D18839"/>
      <c r="E18839"/>
      <c r="F18839"/>
      <c r="G18839"/>
      <c r="H18839"/>
      <c r="I18839"/>
      <c r="J18839"/>
      <c r="K18839"/>
    </row>
    <row r="18840" spans="1:11" ht="15">
      <c r="A18840"/>
      <c r="B18840"/>
      <c r="C18840"/>
      <c r="D18840"/>
      <c r="E18840"/>
      <c r="F18840"/>
      <c r="G18840"/>
      <c r="H18840"/>
      <c r="I18840"/>
      <c r="J18840"/>
      <c r="K18840"/>
    </row>
    <row r="18841" spans="1:11" ht="15">
      <c r="A18841"/>
      <c r="B18841"/>
      <c r="C18841"/>
      <c r="D18841"/>
      <c r="E18841"/>
      <c r="F18841"/>
      <c r="G18841"/>
      <c r="H18841"/>
      <c r="I18841"/>
      <c r="J18841"/>
      <c r="K18841"/>
    </row>
    <row r="18842" spans="1:11" ht="15">
      <c r="A18842"/>
      <c r="B18842"/>
      <c r="C18842"/>
      <c r="D18842"/>
      <c r="E18842"/>
      <c r="F18842"/>
      <c r="G18842"/>
      <c r="H18842"/>
      <c r="I18842"/>
      <c r="J18842"/>
      <c r="K18842"/>
    </row>
    <row r="18843" spans="1:11" ht="15">
      <c r="A18843"/>
      <c r="B18843"/>
      <c r="C18843"/>
      <c r="D18843"/>
      <c r="E18843"/>
      <c r="F18843"/>
      <c r="G18843"/>
      <c r="H18843"/>
      <c r="I18843"/>
      <c r="J18843"/>
      <c r="K18843"/>
    </row>
    <row r="18844" spans="1:11" ht="15">
      <c r="A18844"/>
      <c r="B18844"/>
      <c r="C18844"/>
      <c r="D18844"/>
      <c r="E18844"/>
      <c r="F18844"/>
      <c r="G18844"/>
      <c r="H18844"/>
      <c r="I18844"/>
      <c r="J18844"/>
      <c r="K18844"/>
    </row>
    <row r="18845" spans="1:11" ht="15">
      <c r="A18845"/>
      <c r="B18845"/>
      <c r="C18845"/>
      <c r="D18845"/>
      <c r="E18845"/>
      <c r="F18845"/>
      <c r="G18845"/>
      <c r="H18845"/>
      <c r="I18845"/>
      <c r="J18845"/>
      <c r="K18845"/>
    </row>
    <row r="18846" spans="1:11" ht="15">
      <c r="A18846"/>
      <c r="B18846"/>
      <c r="C18846"/>
      <c r="D18846"/>
      <c r="E18846"/>
      <c r="F18846"/>
      <c r="G18846"/>
      <c r="H18846"/>
      <c r="I18846"/>
      <c r="J18846"/>
      <c r="K18846"/>
    </row>
    <row r="18847" spans="1:11" ht="15">
      <c r="A18847"/>
      <c r="B18847"/>
      <c r="C18847"/>
      <c r="D18847"/>
      <c r="E18847"/>
      <c r="F18847"/>
      <c r="G18847"/>
      <c r="H18847"/>
      <c r="I18847"/>
      <c r="J18847"/>
      <c r="K18847"/>
    </row>
    <row r="18848" spans="1:11" ht="15">
      <c r="A18848"/>
      <c r="B18848"/>
      <c r="C18848"/>
      <c r="D18848"/>
      <c r="E18848"/>
      <c r="F18848"/>
      <c r="G18848"/>
      <c r="H18848"/>
      <c r="I18848"/>
      <c r="J18848"/>
      <c r="K18848"/>
    </row>
    <row r="18849" spans="1:11" ht="15">
      <c r="A18849"/>
      <c r="B18849"/>
      <c r="C18849"/>
      <c r="D18849"/>
      <c r="E18849"/>
      <c r="F18849"/>
      <c r="G18849"/>
      <c r="H18849"/>
      <c r="I18849"/>
      <c r="J18849"/>
      <c r="K18849"/>
    </row>
    <row r="18850" spans="1:11" ht="15">
      <c r="A18850"/>
      <c r="B18850"/>
      <c r="C18850"/>
      <c r="D18850"/>
      <c r="E18850"/>
      <c r="F18850"/>
      <c r="G18850"/>
      <c r="H18850"/>
      <c r="I18850"/>
      <c r="J18850"/>
      <c r="K18850"/>
    </row>
    <row r="18851" spans="1:11" ht="15">
      <c r="A18851"/>
      <c r="B18851"/>
      <c r="C18851"/>
      <c r="D18851"/>
      <c r="E18851"/>
      <c r="F18851"/>
      <c r="G18851"/>
      <c r="H18851"/>
      <c r="I18851"/>
      <c r="J18851"/>
      <c r="K18851"/>
    </row>
    <row r="18852" spans="1:11" ht="15">
      <c r="A18852"/>
      <c r="B18852"/>
      <c r="C18852"/>
      <c r="D18852"/>
      <c r="E18852"/>
      <c r="F18852"/>
      <c r="G18852"/>
      <c r="H18852"/>
      <c r="I18852"/>
      <c r="J18852"/>
      <c r="K18852"/>
    </row>
    <row r="18853" spans="1:11" ht="15">
      <c r="A18853"/>
      <c r="B18853"/>
      <c r="C18853"/>
      <c r="D18853"/>
      <c r="E18853"/>
      <c r="F18853"/>
      <c r="G18853"/>
      <c r="H18853"/>
      <c r="I18853"/>
      <c r="J18853"/>
      <c r="K18853"/>
    </row>
    <row r="18854" spans="1:11" ht="15">
      <c r="A18854"/>
      <c r="B18854"/>
      <c r="C18854"/>
      <c r="D18854"/>
      <c r="E18854"/>
      <c r="F18854"/>
      <c r="G18854"/>
      <c r="H18854"/>
      <c r="I18854"/>
      <c r="J18854"/>
      <c r="K18854"/>
    </row>
    <row r="18855" spans="1:11" ht="15">
      <c r="A18855"/>
      <c r="B18855"/>
      <c r="C18855"/>
      <c r="D18855"/>
      <c r="E18855"/>
      <c r="F18855"/>
      <c r="G18855"/>
      <c r="H18855"/>
      <c r="I18855"/>
      <c r="J18855"/>
      <c r="K18855"/>
    </row>
    <row r="18856" spans="1:11" ht="15">
      <c r="A18856"/>
      <c r="B18856"/>
      <c r="C18856"/>
      <c r="D18856"/>
      <c r="E18856"/>
      <c r="F18856"/>
      <c r="G18856"/>
      <c r="H18856"/>
      <c r="I18856"/>
      <c r="J18856"/>
      <c r="K18856"/>
    </row>
    <row r="18857" spans="1:11" ht="15">
      <c r="A18857"/>
      <c r="B18857"/>
      <c r="C18857"/>
      <c r="D18857"/>
      <c r="E18857"/>
      <c r="F18857"/>
      <c r="G18857"/>
      <c r="H18857"/>
      <c r="I18857"/>
      <c r="J18857"/>
      <c r="K18857"/>
    </row>
    <row r="18858" spans="1:11" ht="15">
      <c r="A18858"/>
      <c r="B18858"/>
      <c r="C18858"/>
      <c r="D18858"/>
      <c r="E18858"/>
      <c r="F18858"/>
      <c r="G18858"/>
      <c r="H18858"/>
      <c r="I18858"/>
      <c r="J18858"/>
      <c r="K18858"/>
    </row>
    <row r="18859" spans="1:11" ht="15">
      <c r="A18859"/>
      <c r="B18859"/>
      <c r="C18859"/>
      <c r="D18859"/>
      <c r="E18859"/>
      <c r="F18859"/>
      <c r="G18859"/>
      <c r="H18859"/>
      <c r="I18859"/>
      <c r="J18859"/>
      <c r="K18859"/>
    </row>
    <row r="18860" spans="1:11" ht="15">
      <c r="A18860"/>
      <c r="B18860"/>
      <c r="C18860"/>
      <c r="D18860"/>
      <c r="E18860"/>
      <c r="F18860"/>
      <c r="G18860"/>
      <c r="H18860"/>
      <c r="I18860"/>
      <c r="J18860"/>
      <c r="K18860"/>
    </row>
    <row r="18861" spans="1:11" ht="15">
      <c r="A18861"/>
      <c r="B18861"/>
      <c r="C18861"/>
      <c r="D18861"/>
      <c r="E18861"/>
      <c r="F18861"/>
      <c r="G18861"/>
      <c r="H18861"/>
      <c r="I18861"/>
      <c r="J18861"/>
      <c r="K18861"/>
    </row>
    <row r="18862" spans="1:11" ht="15">
      <c r="A18862"/>
      <c r="B18862"/>
      <c r="C18862"/>
      <c r="D18862"/>
      <c r="E18862"/>
      <c r="F18862"/>
      <c r="G18862"/>
      <c r="H18862"/>
      <c r="I18862"/>
      <c r="J18862"/>
      <c r="K18862"/>
    </row>
    <row r="18863" spans="1:11" ht="15">
      <c r="A18863"/>
      <c r="B18863"/>
      <c r="C18863"/>
      <c r="D18863"/>
      <c r="E18863"/>
      <c r="F18863"/>
      <c r="G18863"/>
      <c r="H18863"/>
      <c r="I18863"/>
      <c r="J18863"/>
      <c r="K18863"/>
    </row>
    <row r="18864" spans="1:11" ht="15">
      <c r="A18864"/>
      <c r="B18864"/>
      <c r="C18864"/>
      <c r="D18864"/>
      <c r="E18864"/>
      <c r="F18864"/>
      <c r="G18864"/>
      <c r="H18864"/>
      <c r="I18864"/>
      <c r="J18864"/>
      <c r="K18864"/>
    </row>
    <row r="18865" spans="1:11" ht="15">
      <c r="A18865"/>
      <c r="B18865"/>
      <c r="C18865"/>
      <c r="D18865"/>
      <c r="E18865"/>
      <c r="F18865"/>
      <c r="G18865"/>
      <c r="H18865"/>
      <c r="I18865"/>
      <c r="J18865"/>
      <c r="K18865"/>
    </row>
    <row r="18866" spans="1:11" ht="15">
      <c r="A18866"/>
      <c r="B18866"/>
      <c r="C18866"/>
      <c r="D18866"/>
      <c r="E18866"/>
      <c r="F18866"/>
      <c r="G18866"/>
      <c r="H18866"/>
      <c r="I18866"/>
      <c r="J18866"/>
      <c r="K18866"/>
    </row>
    <row r="18867" spans="1:11" ht="15">
      <c r="A18867"/>
      <c r="B18867"/>
      <c r="C18867"/>
      <c r="D18867"/>
      <c r="E18867"/>
      <c r="F18867"/>
      <c r="G18867"/>
      <c r="H18867"/>
      <c r="I18867"/>
      <c r="J18867"/>
      <c r="K18867"/>
    </row>
    <row r="18868" spans="1:11" ht="15">
      <c r="A18868"/>
      <c r="B18868"/>
      <c r="C18868"/>
      <c r="D18868"/>
      <c r="E18868"/>
      <c r="F18868"/>
      <c r="G18868"/>
      <c r="H18868"/>
      <c r="I18868"/>
      <c r="J18868"/>
      <c r="K18868"/>
    </row>
    <row r="18869" spans="1:11" ht="15">
      <c r="A18869"/>
      <c r="B18869"/>
      <c r="C18869"/>
      <c r="D18869"/>
      <c r="E18869"/>
      <c r="F18869"/>
      <c r="G18869"/>
      <c r="H18869"/>
      <c r="I18869"/>
      <c r="J18869"/>
      <c r="K18869"/>
    </row>
    <row r="18870" spans="1:11" ht="15">
      <c r="A18870"/>
      <c r="B18870"/>
      <c r="C18870"/>
      <c r="D18870"/>
      <c r="E18870"/>
      <c r="F18870"/>
      <c r="G18870"/>
      <c r="H18870"/>
      <c r="I18870"/>
      <c r="J18870"/>
      <c r="K18870"/>
    </row>
    <row r="18871" spans="1:11" ht="15">
      <c r="A18871"/>
      <c r="B18871"/>
      <c r="C18871"/>
      <c r="D18871"/>
      <c r="E18871"/>
      <c r="F18871"/>
      <c r="G18871"/>
      <c r="H18871"/>
      <c r="I18871"/>
      <c r="J18871"/>
      <c r="K18871"/>
    </row>
    <row r="18872" spans="1:11" ht="15">
      <c r="A18872"/>
      <c r="B18872"/>
      <c r="C18872"/>
      <c r="D18872"/>
      <c r="E18872"/>
      <c r="F18872"/>
      <c r="G18872"/>
      <c r="H18872"/>
      <c r="I18872"/>
      <c r="J18872"/>
      <c r="K18872"/>
    </row>
    <row r="18873" spans="1:11" ht="15">
      <c r="A18873"/>
      <c r="B18873"/>
      <c r="C18873"/>
      <c r="D18873"/>
      <c r="E18873"/>
      <c r="F18873"/>
      <c r="G18873"/>
      <c r="H18873"/>
      <c r="I18873"/>
      <c r="J18873"/>
      <c r="K18873"/>
    </row>
    <row r="18874" spans="1:11" ht="15">
      <c r="A18874"/>
      <c r="B18874"/>
      <c r="C18874"/>
      <c r="D18874"/>
      <c r="E18874"/>
      <c r="F18874"/>
      <c r="G18874"/>
      <c r="H18874"/>
      <c r="I18874"/>
      <c r="J18874"/>
      <c r="K18874"/>
    </row>
    <row r="18875" spans="1:11" ht="15">
      <c r="A18875"/>
      <c r="B18875"/>
      <c r="C18875"/>
      <c r="D18875"/>
      <c r="E18875"/>
      <c r="F18875"/>
      <c r="G18875"/>
      <c r="H18875"/>
      <c r="I18875"/>
      <c r="J18875"/>
      <c r="K18875"/>
    </row>
    <row r="18876" spans="1:11" ht="15">
      <c r="A18876"/>
      <c r="B18876"/>
      <c r="C18876"/>
      <c r="D18876"/>
      <c r="E18876"/>
      <c r="F18876"/>
      <c r="G18876"/>
      <c r="H18876"/>
      <c r="I18876"/>
      <c r="J18876"/>
      <c r="K18876"/>
    </row>
    <row r="18877" spans="1:11" ht="15">
      <c r="A18877"/>
      <c r="B18877"/>
      <c r="C18877"/>
      <c r="D18877"/>
      <c r="E18877"/>
      <c r="F18877"/>
      <c r="G18877"/>
      <c r="H18877"/>
      <c r="I18877"/>
      <c r="J18877"/>
      <c r="K18877"/>
    </row>
    <row r="18878" spans="1:11" ht="15">
      <c r="A18878"/>
      <c r="B18878"/>
      <c r="C18878"/>
      <c r="D18878"/>
      <c r="E18878"/>
      <c r="F18878"/>
      <c r="G18878"/>
      <c r="H18878"/>
      <c r="I18878"/>
      <c r="J18878"/>
      <c r="K18878"/>
    </row>
    <row r="18879" spans="1:11" ht="15">
      <c r="A18879"/>
      <c r="B18879"/>
      <c r="C18879"/>
      <c r="D18879"/>
      <c r="E18879"/>
      <c r="F18879"/>
      <c r="G18879"/>
      <c r="H18879"/>
      <c r="I18879"/>
      <c r="J18879"/>
      <c r="K18879"/>
    </row>
    <row r="18880" spans="1:11" ht="15">
      <c r="A18880"/>
      <c r="B18880"/>
      <c r="C18880"/>
      <c r="D18880"/>
      <c r="E18880"/>
      <c r="F18880"/>
      <c r="G18880"/>
      <c r="H18880"/>
      <c r="I18880"/>
      <c r="J18880"/>
      <c r="K18880"/>
    </row>
    <row r="18881" spans="1:11" ht="15">
      <c r="A18881"/>
      <c r="B18881"/>
      <c r="C18881"/>
      <c r="D18881"/>
      <c r="E18881"/>
      <c r="F18881"/>
      <c r="G18881"/>
      <c r="H18881"/>
      <c r="I18881"/>
      <c r="J18881"/>
      <c r="K18881"/>
    </row>
    <row r="18882" spans="1:11" ht="15">
      <c r="A18882"/>
      <c r="B18882"/>
      <c r="C18882"/>
      <c r="D18882"/>
      <c r="E18882"/>
      <c r="F18882"/>
      <c r="G18882"/>
      <c r="H18882"/>
      <c r="I18882"/>
      <c r="J18882"/>
      <c r="K18882"/>
    </row>
    <row r="18883" spans="1:11" ht="15">
      <c r="A18883"/>
      <c r="B18883"/>
      <c r="C18883"/>
      <c r="D18883"/>
      <c r="E18883"/>
      <c r="F18883"/>
      <c r="G18883"/>
      <c r="H18883"/>
      <c r="I18883"/>
      <c r="J18883"/>
      <c r="K18883"/>
    </row>
    <row r="18884" spans="1:11" ht="15">
      <c r="A18884"/>
      <c r="B18884"/>
      <c r="C18884"/>
      <c r="D18884"/>
      <c r="E18884"/>
      <c r="F18884"/>
      <c r="G18884"/>
      <c r="H18884"/>
      <c r="I18884"/>
      <c r="J18884"/>
      <c r="K18884"/>
    </row>
    <row r="18885" spans="1:11" ht="15">
      <c r="A18885"/>
      <c r="B18885"/>
      <c r="C18885"/>
      <c r="D18885"/>
      <c r="E18885"/>
      <c r="F18885"/>
      <c r="G18885"/>
      <c r="H18885"/>
      <c r="I18885"/>
      <c r="J18885"/>
      <c r="K18885"/>
    </row>
    <row r="18886" spans="1:11" ht="15">
      <c r="A18886"/>
      <c r="B18886"/>
      <c r="C18886"/>
      <c r="D18886"/>
      <c r="E18886"/>
      <c r="F18886"/>
      <c r="G18886"/>
      <c r="H18886"/>
      <c r="I18886"/>
      <c r="J18886"/>
      <c r="K18886"/>
    </row>
    <row r="18887" spans="1:11" ht="15">
      <c r="A18887"/>
      <c r="B18887"/>
      <c r="C18887"/>
      <c r="D18887"/>
      <c r="E18887"/>
      <c r="F18887"/>
      <c r="G18887"/>
      <c r="H18887"/>
      <c r="I18887"/>
      <c r="J18887"/>
      <c r="K18887"/>
    </row>
    <row r="18888" spans="1:11" ht="15">
      <c r="A18888"/>
      <c r="B18888"/>
      <c r="C18888"/>
      <c r="D18888"/>
      <c r="E18888"/>
      <c r="F18888"/>
      <c r="G18888"/>
      <c r="H18888"/>
      <c r="I18888"/>
      <c r="J18888"/>
      <c r="K18888"/>
    </row>
    <row r="18889" spans="1:11" ht="15">
      <c r="A18889"/>
      <c r="B18889"/>
      <c r="C18889"/>
      <c r="D18889"/>
      <c r="E18889"/>
      <c r="F18889"/>
      <c r="G18889"/>
      <c r="H18889"/>
      <c r="I18889"/>
      <c r="J18889"/>
      <c r="K18889"/>
    </row>
    <row r="18890" spans="1:11" ht="15">
      <c r="A18890"/>
      <c r="B18890"/>
      <c r="C18890"/>
      <c r="D18890"/>
      <c r="E18890"/>
      <c r="F18890"/>
      <c r="G18890"/>
      <c r="H18890"/>
      <c r="I18890"/>
      <c r="J18890"/>
      <c r="K18890"/>
    </row>
    <row r="18891" spans="1:11" ht="15">
      <c r="A18891"/>
      <c r="B18891"/>
      <c r="C18891"/>
      <c r="D18891"/>
      <c r="E18891"/>
      <c r="F18891"/>
      <c r="G18891"/>
      <c r="H18891"/>
      <c r="I18891"/>
      <c r="J18891"/>
      <c r="K18891"/>
    </row>
    <row r="18892" spans="1:11" ht="15">
      <c r="A18892"/>
      <c r="B18892"/>
      <c r="C18892"/>
      <c r="D18892"/>
      <c r="E18892"/>
      <c r="F18892"/>
      <c r="G18892"/>
      <c r="H18892"/>
      <c r="I18892"/>
      <c r="J18892"/>
      <c r="K18892"/>
    </row>
    <row r="18893" spans="1:11" ht="15">
      <c r="A18893"/>
      <c r="B18893"/>
      <c r="C18893"/>
      <c r="D18893"/>
      <c r="E18893"/>
      <c r="F18893"/>
      <c r="G18893"/>
      <c r="H18893"/>
      <c r="I18893"/>
      <c r="J18893"/>
      <c r="K18893"/>
    </row>
    <row r="18894" spans="1:11" ht="15">
      <c r="A18894"/>
      <c r="B18894"/>
      <c r="C18894"/>
      <c r="D18894"/>
      <c r="E18894"/>
      <c r="F18894"/>
      <c r="G18894"/>
      <c r="H18894"/>
      <c r="I18894"/>
      <c r="J18894"/>
      <c r="K18894"/>
    </row>
    <row r="18895" spans="1:11" ht="15">
      <c r="A18895"/>
      <c r="B18895"/>
      <c r="C18895"/>
      <c r="D18895"/>
      <c r="E18895"/>
      <c r="F18895"/>
      <c r="G18895"/>
      <c r="H18895"/>
      <c r="I18895"/>
      <c r="J18895"/>
      <c r="K18895"/>
    </row>
    <row r="18896" spans="1:11" ht="15">
      <c r="A18896"/>
      <c r="B18896"/>
      <c r="C18896"/>
      <c r="D18896"/>
      <c r="E18896"/>
      <c r="F18896"/>
      <c r="G18896"/>
      <c r="H18896"/>
      <c r="I18896"/>
      <c r="J18896"/>
      <c r="K18896"/>
    </row>
    <row r="18897" spans="1:11" ht="15">
      <c r="A18897"/>
      <c r="B18897"/>
      <c r="C18897"/>
      <c r="D18897"/>
      <c r="E18897"/>
      <c r="F18897"/>
      <c r="G18897"/>
      <c r="H18897"/>
      <c r="I18897"/>
      <c r="J18897"/>
      <c r="K18897"/>
    </row>
    <row r="18898" spans="1:11" ht="15">
      <c r="A18898"/>
      <c r="B18898"/>
      <c r="C18898"/>
      <c r="D18898"/>
      <c r="E18898"/>
      <c r="F18898"/>
      <c r="G18898"/>
      <c r="H18898"/>
      <c r="I18898"/>
      <c r="J18898"/>
      <c r="K18898"/>
    </row>
    <row r="18899" spans="1:11" ht="15">
      <c r="A18899"/>
      <c r="B18899"/>
      <c r="C18899"/>
      <c r="D18899"/>
      <c r="E18899"/>
      <c r="F18899"/>
      <c r="G18899"/>
      <c r="H18899"/>
      <c r="I18899"/>
      <c r="J18899"/>
      <c r="K18899"/>
    </row>
    <row r="18900" spans="1:11" ht="15">
      <c r="A18900"/>
      <c r="B18900"/>
      <c r="C18900"/>
      <c r="D18900"/>
      <c r="E18900"/>
      <c r="F18900"/>
      <c r="G18900"/>
      <c r="H18900"/>
      <c r="I18900"/>
      <c r="J18900"/>
      <c r="K18900"/>
    </row>
    <row r="18901" spans="1:11" ht="15">
      <c r="A18901"/>
      <c r="B18901"/>
      <c r="C18901"/>
      <c r="D18901"/>
      <c r="E18901"/>
      <c r="F18901"/>
      <c r="G18901"/>
      <c r="H18901"/>
      <c r="I18901"/>
      <c r="J18901"/>
      <c r="K18901"/>
    </row>
    <row r="18902" spans="1:11" ht="15">
      <c r="A18902"/>
      <c r="B18902"/>
      <c r="C18902"/>
      <c r="D18902"/>
      <c r="E18902"/>
      <c r="F18902"/>
      <c r="G18902"/>
      <c r="H18902"/>
      <c r="I18902"/>
      <c r="J18902"/>
      <c r="K18902"/>
    </row>
    <row r="18903" spans="1:11" ht="15">
      <c r="A18903"/>
      <c r="B18903"/>
      <c r="C18903"/>
      <c r="D18903"/>
      <c r="E18903"/>
      <c r="F18903"/>
      <c r="G18903"/>
      <c r="H18903"/>
      <c r="I18903"/>
      <c r="J18903"/>
      <c r="K18903"/>
    </row>
    <row r="18904" spans="1:11" ht="15">
      <c r="A18904"/>
      <c r="B18904"/>
      <c r="C18904"/>
      <c r="D18904"/>
      <c r="E18904"/>
      <c r="F18904"/>
      <c r="G18904"/>
      <c r="H18904"/>
      <c r="I18904"/>
      <c r="J18904"/>
      <c r="K18904"/>
    </row>
    <row r="18905" spans="1:11" ht="15">
      <c r="A18905"/>
      <c r="B18905"/>
      <c r="C18905"/>
      <c r="D18905"/>
      <c r="E18905"/>
      <c r="F18905"/>
      <c r="G18905"/>
      <c r="H18905"/>
      <c r="I18905"/>
      <c r="J18905"/>
      <c r="K18905"/>
    </row>
    <row r="18906" spans="1:11" ht="15">
      <c r="A18906"/>
      <c r="B18906"/>
      <c r="C18906"/>
      <c r="D18906"/>
      <c r="E18906"/>
      <c r="F18906"/>
      <c r="G18906"/>
      <c r="H18906"/>
      <c r="I18906"/>
      <c r="J18906"/>
      <c r="K18906"/>
    </row>
    <row r="18907" spans="1:11" ht="15">
      <c r="A18907"/>
      <c r="B18907"/>
      <c r="C18907"/>
      <c r="D18907"/>
      <c r="E18907"/>
      <c r="F18907"/>
      <c r="G18907"/>
      <c r="H18907"/>
      <c r="I18907"/>
      <c r="J18907"/>
      <c r="K18907"/>
    </row>
    <row r="18908" spans="1:11" ht="15">
      <c r="A18908"/>
      <c r="B18908"/>
      <c r="C18908"/>
      <c r="D18908"/>
      <c r="E18908"/>
      <c r="F18908"/>
      <c r="G18908"/>
      <c r="H18908"/>
      <c r="I18908"/>
      <c r="J18908"/>
      <c r="K18908"/>
    </row>
    <row r="18909" spans="1:11" ht="15">
      <c r="A18909"/>
      <c r="B18909"/>
      <c r="C18909"/>
      <c r="D18909"/>
      <c r="E18909"/>
      <c r="F18909"/>
      <c r="G18909"/>
      <c r="H18909"/>
      <c r="I18909"/>
      <c r="J18909"/>
      <c r="K18909"/>
    </row>
    <row r="18910" spans="1:11" ht="15">
      <c r="A18910"/>
      <c r="B18910"/>
      <c r="C18910"/>
      <c r="D18910"/>
      <c r="E18910"/>
      <c r="F18910"/>
      <c r="G18910"/>
      <c r="H18910"/>
      <c r="I18910"/>
      <c r="J18910"/>
      <c r="K18910"/>
    </row>
    <row r="18911" spans="1:11" ht="15">
      <c r="A18911"/>
      <c r="B18911"/>
      <c r="C18911"/>
      <c r="D18911"/>
      <c r="E18911"/>
      <c r="F18911"/>
      <c r="G18911"/>
      <c r="H18911"/>
      <c r="I18911"/>
      <c r="J18911"/>
      <c r="K18911"/>
    </row>
    <row r="18912" spans="1:11" ht="15">
      <c r="A18912"/>
      <c r="B18912"/>
      <c r="C18912"/>
      <c r="D18912"/>
      <c r="E18912"/>
      <c r="F18912"/>
      <c r="G18912"/>
      <c r="H18912"/>
      <c r="I18912"/>
      <c r="J18912"/>
      <c r="K18912"/>
    </row>
    <row r="18913" spans="1:11" ht="15">
      <c r="A18913"/>
      <c r="B18913"/>
      <c r="C18913"/>
      <c r="D18913"/>
      <c r="E18913"/>
      <c r="F18913"/>
      <c r="G18913"/>
      <c r="H18913"/>
      <c r="I18913"/>
      <c r="J18913"/>
      <c r="K18913"/>
    </row>
    <row r="18914" spans="1:11" ht="15">
      <c r="A18914"/>
      <c r="B18914"/>
      <c r="C18914"/>
      <c r="D18914"/>
      <c r="E18914"/>
      <c r="F18914"/>
      <c r="G18914"/>
      <c r="H18914"/>
      <c r="I18914"/>
      <c r="J18914"/>
      <c r="K18914"/>
    </row>
    <row r="18915" spans="1:11" ht="15">
      <c r="A18915"/>
      <c r="B18915"/>
      <c r="C18915"/>
      <c r="D18915"/>
      <c r="E18915"/>
      <c r="F18915"/>
      <c r="G18915"/>
      <c r="H18915"/>
      <c r="I18915"/>
      <c r="J18915"/>
      <c r="K18915"/>
    </row>
    <row r="18916" spans="1:11" ht="15">
      <c r="A18916"/>
      <c r="B18916"/>
      <c r="C18916"/>
      <c r="D18916"/>
      <c r="E18916"/>
      <c r="F18916"/>
      <c r="G18916"/>
      <c r="H18916"/>
      <c r="I18916"/>
      <c r="J18916"/>
      <c r="K18916"/>
    </row>
    <row r="18917" spans="1:11" ht="15">
      <c r="A18917"/>
      <c r="B18917"/>
      <c r="C18917"/>
      <c r="D18917"/>
      <c r="E18917"/>
      <c r="F18917"/>
      <c r="G18917"/>
      <c r="H18917"/>
      <c r="I18917"/>
      <c r="J18917"/>
      <c r="K18917"/>
    </row>
    <row r="18918" spans="1:11" ht="15">
      <c r="A18918"/>
      <c r="B18918"/>
      <c r="C18918"/>
      <c r="D18918"/>
      <c r="E18918"/>
      <c r="F18918"/>
      <c r="G18918"/>
      <c r="H18918"/>
      <c r="I18918"/>
      <c r="J18918"/>
      <c r="K18918"/>
    </row>
    <row r="18919" spans="1:11" ht="15">
      <c r="A18919"/>
      <c r="B18919"/>
      <c r="C18919"/>
      <c r="D18919"/>
      <c r="E18919"/>
      <c r="F18919"/>
      <c r="G18919"/>
      <c r="H18919"/>
      <c r="I18919"/>
      <c r="J18919"/>
      <c r="K18919"/>
    </row>
    <row r="18920" spans="1:11" ht="15">
      <c r="A18920"/>
      <c r="B18920"/>
      <c r="C18920"/>
      <c r="D18920"/>
      <c r="E18920"/>
      <c r="F18920"/>
      <c r="G18920"/>
      <c r="H18920"/>
      <c r="I18920"/>
      <c r="J18920"/>
      <c r="K18920"/>
    </row>
    <row r="18921" spans="1:11" ht="15">
      <c r="A18921"/>
      <c r="B18921"/>
      <c r="C18921"/>
      <c r="D18921"/>
      <c r="E18921"/>
      <c r="F18921"/>
      <c r="G18921"/>
      <c r="H18921"/>
      <c r="I18921"/>
      <c r="J18921"/>
      <c r="K18921"/>
    </row>
    <row r="18922" spans="1:11" ht="15">
      <c r="A18922"/>
      <c r="B18922"/>
      <c r="C18922"/>
      <c r="D18922"/>
      <c r="E18922"/>
      <c r="F18922"/>
      <c r="G18922"/>
      <c r="H18922"/>
      <c r="I18922"/>
      <c r="J18922"/>
      <c r="K18922"/>
    </row>
    <row r="18923" spans="1:11" ht="15">
      <c r="A18923"/>
      <c r="B18923"/>
      <c r="C18923"/>
      <c r="D18923"/>
      <c r="E18923"/>
      <c r="F18923"/>
      <c r="G18923"/>
      <c r="H18923"/>
      <c r="I18923"/>
      <c r="J18923"/>
      <c r="K18923"/>
    </row>
    <row r="18924" spans="1:11" ht="15">
      <c r="A18924"/>
      <c r="B18924"/>
      <c r="C18924"/>
      <c r="D18924"/>
      <c r="E18924"/>
      <c r="F18924"/>
      <c r="G18924"/>
      <c r="H18924"/>
      <c r="I18924"/>
      <c r="J18924"/>
      <c r="K18924"/>
    </row>
    <row r="18925" spans="1:11" ht="15">
      <c r="A18925"/>
      <c r="B18925"/>
      <c r="C18925"/>
      <c r="D18925"/>
      <c r="E18925"/>
      <c r="F18925"/>
      <c r="G18925"/>
      <c r="H18925"/>
      <c r="I18925"/>
      <c r="J18925"/>
      <c r="K18925"/>
    </row>
    <row r="18926" spans="1:11" ht="15">
      <c r="A18926"/>
      <c r="B18926"/>
      <c r="C18926"/>
      <c r="D18926"/>
      <c r="E18926"/>
      <c r="F18926"/>
      <c r="G18926"/>
      <c r="H18926"/>
      <c r="I18926"/>
      <c r="J18926"/>
      <c r="K18926"/>
    </row>
    <row r="18927" spans="1:11" ht="15">
      <c r="A18927"/>
      <c r="B18927"/>
      <c r="C18927"/>
      <c r="D18927"/>
      <c r="E18927"/>
      <c r="F18927"/>
      <c r="G18927"/>
      <c r="H18927"/>
      <c r="I18927"/>
      <c r="J18927"/>
      <c r="K18927"/>
    </row>
    <row r="18928" spans="1:11" ht="15">
      <c r="A18928"/>
      <c r="B18928"/>
      <c r="C18928"/>
      <c r="D18928"/>
      <c r="E18928"/>
      <c r="F18928"/>
      <c r="G18928"/>
      <c r="H18928"/>
      <c r="I18928"/>
      <c r="J18928"/>
      <c r="K18928"/>
    </row>
    <row r="18929" spans="1:11" ht="15">
      <c r="A18929"/>
      <c r="B18929"/>
      <c r="C18929"/>
      <c r="D18929"/>
      <c r="E18929"/>
      <c r="F18929"/>
      <c r="G18929"/>
      <c r="H18929"/>
      <c r="I18929"/>
      <c r="J18929"/>
      <c r="K18929"/>
    </row>
    <row r="18930" spans="1:11" ht="15">
      <c r="A18930"/>
      <c r="B18930"/>
      <c r="C18930"/>
      <c r="D18930"/>
      <c r="E18930"/>
      <c r="F18930"/>
      <c r="G18930"/>
      <c r="H18930"/>
      <c r="I18930"/>
      <c r="J18930"/>
      <c r="K18930"/>
    </row>
    <row r="18931" spans="1:11" ht="15">
      <c r="A18931"/>
      <c r="B18931"/>
      <c r="C18931"/>
      <c r="D18931"/>
      <c r="E18931"/>
      <c r="F18931"/>
      <c r="G18931"/>
      <c r="H18931"/>
      <c r="I18931"/>
      <c r="J18931"/>
      <c r="K18931"/>
    </row>
    <row r="18932" spans="1:11" ht="15">
      <c r="A18932"/>
      <c r="B18932"/>
      <c r="C18932"/>
      <c r="D18932"/>
      <c r="E18932"/>
      <c r="F18932"/>
      <c r="G18932"/>
      <c r="H18932"/>
      <c r="I18932"/>
      <c r="J18932"/>
      <c r="K18932"/>
    </row>
    <row r="18933" spans="1:11" ht="15">
      <c r="A18933"/>
      <c r="B18933"/>
      <c r="C18933"/>
      <c r="D18933"/>
      <c r="E18933"/>
      <c r="F18933"/>
      <c r="G18933"/>
      <c r="H18933"/>
      <c r="I18933"/>
      <c r="J18933"/>
      <c r="K18933"/>
    </row>
    <row r="18934" spans="1:11" ht="15">
      <c r="A18934"/>
      <c r="B18934"/>
      <c r="C18934"/>
      <c r="D18934"/>
      <c r="E18934"/>
      <c r="F18934"/>
      <c r="G18934"/>
      <c r="H18934"/>
      <c r="I18934"/>
      <c r="J18934"/>
      <c r="K18934"/>
    </row>
    <row r="18935" spans="1:11" ht="15">
      <c r="A18935"/>
      <c r="B18935"/>
      <c r="C18935"/>
      <c r="D18935"/>
      <c r="E18935"/>
      <c r="F18935"/>
      <c r="G18935"/>
      <c r="H18935"/>
      <c r="I18935"/>
      <c r="J18935"/>
      <c r="K18935"/>
    </row>
    <row r="18936" spans="1:11" ht="15">
      <c r="A18936"/>
      <c r="B18936"/>
      <c r="C18936"/>
      <c r="D18936"/>
      <c r="E18936"/>
      <c r="F18936"/>
      <c r="G18936"/>
      <c r="H18936"/>
      <c r="I18936"/>
      <c r="J18936"/>
      <c r="K18936"/>
    </row>
    <row r="18937" spans="1:11" ht="15">
      <c r="A18937"/>
      <c r="B18937"/>
      <c r="C18937"/>
      <c r="D18937"/>
      <c r="E18937"/>
      <c r="F18937"/>
      <c r="G18937"/>
      <c r="H18937"/>
      <c r="I18937"/>
      <c r="J18937"/>
      <c r="K18937"/>
    </row>
    <row r="18938" spans="1:11" ht="15">
      <c r="A18938"/>
      <c r="B18938"/>
      <c r="C18938"/>
      <c r="D18938"/>
      <c r="E18938"/>
      <c r="F18938"/>
      <c r="G18938"/>
      <c r="H18938"/>
      <c r="I18938"/>
      <c r="J18938"/>
      <c r="K18938"/>
    </row>
    <row r="18939" spans="1:11" ht="15">
      <c r="A18939"/>
      <c r="B18939"/>
      <c r="C18939"/>
      <c r="D18939"/>
      <c r="E18939"/>
      <c r="F18939"/>
      <c r="G18939"/>
      <c r="H18939"/>
      <c r="I18939"/>
      <c r="J18939"/>
      <c r="K18939"/>
    </row>
    <row r="18940" spans="1:11" ht="15">
      <c r="A18940"/>
      <c r="B18940"/>
      <c r="C18940"/>
      <c r="D18940"/>
      <c r="E18940"/>
      <c r="F18940"/>
      <c r="G18940"/>
      <c r="H18940"/>
      <c r="I18940"/>
      <c r="J18940"/>
      <c r="K18940"/>
    </row>
    <row r="18941" spans="1:11" ht="15">
      <c r="A18941"/>
      <c r="B18941"/>
      <c r="C18941"/>
      <c r="D18941"/>
      <c r="E18941"/>
      <c r="F18941"/>
      <c r="G18941"/>
      <c r="H18941"/>
      <c r="I18941"/>
      <c r="J18941"/>
      <c r="K18941"/>
    </row>
    <row r="18942" spans="1:11" ht="15">
      <c r="A18942"/>
      <c r="B18942"/>
      <c r="C18942"/>
      <c r="D18942"/>
      <c r="E18942"/>
      <c r="F18942"/>
      <c r="G18942"/>
      <c r="H18942"/>
      <c r="I18942"/>
      <c r="J18942"/>
      <c r="K18942"/>
    </row>
    <row r="18943" spans="1:11" ht="15">
      <c r="A18943"/>
      <c r="B18943"/>
      <c r="C18943"/>
      <c r="D18943"/>
      <c r="E18943"/>
      <c r="F18943"/>
      <c r="G18943"/>
      <c r="H18943"/>
      <c r="I18943"/>
      <c r="J18943"/>
      <c r="K18943"/>
    </row>
    <row r="18944" spans="1:11" ht="15">
      <c r="A18944"/>
      <c r="B18944"/>
      <c r="C18944"/>
      <c r="D18944"/>
      <c r="E18944"/>
      <c r="F18944"/>
      <c r="G18944"/>
      <c r="H18944"/>
      <c r="I18944"/>
      <c r="J18944"/>
      <c r="K18944"/>
    </row>
    <row r="18945" spans="1:11" ht="15">
      <c r="A18945"/>
      <c r="B18945"/>
      <c r="C18945"/>
      <c r="D18945"/>
      <c r="E18945"/>
      <c r="F18945"/>
      <c r="G18945"/>
      <c r="H18945"/>
      <c r="I18945"/>
      <c r="J18945"/>
      <c r="K18945"/>
    </row>
    <row r="18946" spans="1:11" ht="15">
      <c r="A18946"/>
      <c r="B18946"/>
      <c r="C18946"/>
      <c r="D18946"/>
      <c r="E18946"/>
      <c r="F18946"/>
      <c r="G18946"/>
      <c r="H18946"/>
      <c r="I18946"/>
      <c r="J18946"/>
      <c r="K18946"/>
    </row>
    <row r="18947" spans="1:11" ht="15">
      <c r="A18947"/>
      <c r="B18947"/>
      <c r="C18947"/>
      <c r="D18947"/>
      <c r="E18947"/>
      <c r="F18947"/>
      <c r="G18947"/>
      <c r="H18947"/>
      <c r="I18947"/>
      <c r="J18947"/>
      <c r="K18947"/>
    </row>
    <row r="18948" spans="1:11" ht="15">
      <c r="A18948"/>
      <c r="B18948"/>
      <c r="C18948"/>
      <c r="D18948"/>
      <c r="E18948"/>
      <c r="F18948"/>
      <c r="G18948"/>
      <c r="H18948"/>
      <c r="I18948"/>
      <c r="J18948"/>
      <c r="K18948"/>
    </row>
    <row r="18949" spans="1:11" ht="15">
      <c r="A18949"/>
      <c r="B18949"/>
      <c r="C18949"/>
      <c r="D18949"/>
      <c r="E18949"/>
      <c r="F18949"/>
      <c r="G18949"/>
      <c r="H18949"/>
      <c r="I18949"/>
      <c r="J18949"/>
      <c r="K18949"/>
    </row>
    <row r="18950" spans="1:11" ht="15">
      <c r="A18950"/>
      <c r="B18950"/>
      <c r="C18950"/>
      <c r="D18950"/>
      <c r="E18950"/>
      <c r="F18950"/>
      <c r="G18950"/>
      <c r="H18950"/>
      <c r="I18950"/>
      <c r="J18950"/>
      <c r="K18950"/>
    </row>
    <row r="18951" spans="1:11" ht="15">
      <c r="A18951"/>
      <c r="B18951"/>
      <c r="C18951"/>
      <c r="D18951"/>
      <c r="E18951"/>
      <c r="F18951"/>
      <c r="G18951"/>
      <c r="H18951"/>
      <c r="I18951"/>
      <c r="J18951"/>
      <c r="K18951"/>
    </row>
    <row r="18952" spans="1:11" ht="15">
      <c r="A18952"/>
      <c r="B18952"/>
      <c r="C18952"/>
      <c r="D18952"/>
      <c r="E18952"/>
      <c r="F18952"/>
      <c r="G18952"/>
      <c r="H18952"/>
      <c r="I18952"/>
      <c r="J18952"/>
      <c r="K18952"/>
    </row>
    <row r="18953" spans="1:11" ht="15">
      <c r="A18953"/>
      <c r="B18953"/>
      <c r="C18953"/>
      <c r="D18953"/>
      <c r="E18953"/>
      <c r="F18953"/>
      <c r="G18953"/>
      <c r="H18953"/>
      <c r="I18953"/>
      <c r="J18953"/>
      <c r="K18953"/>
    </row>
    <row r="18954" spans="1:11" ht="15">
      <c r="A18954"/>
      <c r="B18954"/>
      <c r="C18954"/>
      <c r="D18954"/>
      <c r="E18954"/>
      <c r="F18954"/>
      <c r="G18954"/>
      <c r="H18954"/>
      <c r="I18954"/>
      <c r="J18954"/>
      <c r="K18954"/>
    </row>
    <row r="18955" spans="1:11" ht="15">
      <c r="A18955"/>
      <c r="B18955"/>
      <c r="C18955"/>
      <c r="D18955"/>
      <c r="E18955"/>
      <c r="F18955"/>
      <c r="G18955"/>
      <c r="H18955"/>
      <c r="I18955"/>
      <c r="J18955"/>
      <c r="K18955"/>
    </row>
    <row r="18956" spans="1:11" ht="15">
      <c r="A18956"/>
      <c r="B18956"/>
      <c r="C18956"/>
      <c r="D18956"/>
      <c r="E18956"/>
      <c r="F18956"/>
      <c r="G18956"/>
      <c r="H18956"/>
      <c r="I18956"/>
      <c r="J18956"/>
      <c r="K18956"/>
    </row>
    <row r="18957" spans="1:11" ht="15">
      <c r="A18957"/>
      <c r="B18957"/>
      <c r="C18957"/>
      <c r="D18957"/>
      <c r="E18957"/>
      <c r="F18957"/>
      <c r="G18957"/>
      <c r="H18957"/>
      <c r="I18957"/>
      <c r="J18957"/>
      <c r="K18957"/>
    </row>
    <row r="18958" spans="1:11" ht="15">
      <c r="A18958"/>
      <c r="B18958"/>
      <c r="C18958"/>
      <c r="D18958"/>
      <c r="E18958"/>
      <c r="F18958"/>
      <c r="G18958"/>
      <c r="H18958"/>
      <c r="I18958"/>
      <c r="J18958"/>
      <c r="K18958"/>
    </row>
    <row r="18959" spans="1:11" ht="15">
      <c r="A18959"/>
      <c r="B18959"/>
      <c r="C18959"/>
      <c r="D18959"/>
      <c r="E18959"/>
      <c r="F18959"/>
      <c r="G18959"/>
      <c r="H18959"/>
      <c r="I18959"/>
      <c r="J18959"/>
      <c r="K18959"/>
    </row>
    <row r="18960" spans="1:11" ht="15">
      <c r="A18960"/>
      <c r="B18960"/>
      <c r="C18960"/>
      <c r="D18960"/>
      <c r="E18960"/>
      <c r="F18960"/>
      <c r="G18960"/>
      <c r="H18960"/>
      <c r="I18960"/>
      <c r="J18960"/>
      <c r="K18960"/>
    </row>
    <row r="18961" spans="1:11" ht="15">
      <c r="A18961"/>
      <c r="B18961"/>
      <c r="C18961"/>
      <c r="D18961"/>
      <c r="E18961"/>
      <c r="F18961"/>
      <c r="G18961"/>
      <c r="H18961"/>
      <c r="I18961"/>
      <c r="J18961"/>
      <c r="K18961"/>
    </row>
    <row r="18962" spans="1:11" ht="15">
      <c r="A18962"/>
      <c r="B18962"/>
      <c r="C18962"/>
      <c r="D18962"/>
      <c r="E18962"/>
      <c r="F18962"/>
      <c r="G18962"/>
      <c r="H18962"/>
      <c r="I18962"/>
      <c r="J18962"/>
      <c r="K18962"/>
    </row>
    <row r="18963" spans="1:11" ht="15">
      <c r="A18963"/>
      <c r="B18963"/>
      <c r="C18963"/>
      <c r="D18963"/>
      <c r="E18963"/>
      <c r="F18963"/>
      <c r="G18963"/>
      <c r="H18963"/>
      <c r="I18963"/>
      <c r="J18963"/>
      <c r="K18963"/>
    </row>
    <row r="18964" spans="1:11" ht="15">
      <c r="A18964"/>
      <c r="B18964"/>
      <c r="C18964"/>
      <c r="D18964"/>
      <c r="E18964"/>
      <c r="F18964"/>
      <c r="G18964"/>
      <c r="H18964"/>
      <c r="I18964"/>
      <c r="J18964"/>
      <c r="K18964"/>
    </row>
    <row r="18965" spans="1:11" ht="15">
      <c r="A18965"/>
      <c r="B18965"/>
      <c r="C18965"/>
      <c r="D18965"/>
      <c r="E18965"/>
      <c r="F18965"/>
      <c r="G18965"/>
      <c r="H18965"/>
      <c r="I18965"/>
      <c r="J18965"/>
      <c r="K18965"/>
    </row>
    <row r="18966" spans="1:11" ht="15">
      <c r="A18966"/>
      <c r="B18966"/>
      <c r="C18966"/>
      <c r="D18966"/>
      <c r="E18966"/>
      <c r="F18966"/>
      <c r="G18966"/>
      <c r="H18966"/>
      <c r="I18966"/>
      <c r="J18966"/>
      <c r="K18966"/>
    </row>
    <row r="18967" spans="1:11" ht="15">
      <c r="A18967"/>
      <c r="B18967"/>
      <c r="C18967"/>
      <c r="D18967"/>
      <c r="E18967"/>
      <c r="F18967"/>
      <c r="G18967"/>
      <c r="H18967"/>
      <c r="I18967"/>
      <c r="J18967"/>
      <c r="K18967"/>
    </row>
    <row r="18968" spans="1:11" ht="15">
      <c r="A18968"/>
      <c r="B18968"/>
      <c r="C18968"/>
      <c r="D18968"/>
      <c r="E18968"/>
      <c r="F18968"/>
      <c r="G18968"/>
      <c r="H18968"/>
      <c r="I18968"/>
      <c r="J18968"/>
      <c r="K18968"/>
    </row>
    <row r="18969" spans="1:11" ht="15">
      <c r="A18969"/>
      <c r="B18969"/>
      <c r="C18969"/>
      <c r="D18969"/>
      <c r="E18969"/>
      <c r="F18969"/>
      <c r="G18969"/>
      <c r="H18969"/>
      <c r="I18969"/>
      <c r="J18969"/>
      <c r="K18969"/>
    </row>
    <row r="18970" spans="1:11" ht="15">
      <c r="A18970"/>
      <c r="B18970"/>
      <c r="C18970"/>
      <c r="D18970"/>
      <c r="E18970"/>
      <c r="F18970"/>
      <c r="G18970"/>
      <c r="H18970"/>
      <c r="I18970"/>
      <c r="J18970"/>
      <c r="K18970"/>
    </row>
    <row r="18971" spans="1:11" ht="15">
      <c r="A18971"/>
      <c r="B18971"/>
      <c r="C18971"/>
      <c r="D18971"/>
      <c r="E18971"/>
      <c r="F18971"/>
      <c r="G18971"/>
      <c r="H18971"/>
      <c r="I18971"/>
      <c r="J18971"/>
      <c r="K18971"/>
    </row>
    <row r="18972" spans="1:11" ht="15">
      <c r="A18972"/>
      <c r="B18972"/>
      <c r="C18972"/>
      <c r="D18972"/>
      <c r="E18972"/>
      <c r="F18972"/>
      <c r="G18972"/>
      <c r="H18972"/>
      <c r="I18972"/>
      <c r="J18972"/>
      <c r="K18972"/>
    </row>
    <row r="18973" spans="1:11" ht="15">
      <c r="A18973"/>
      <c r="B18973"/>
      <c r="C18973"/>
      <c r="D18973"/>
      <c r="E18973"/>
      <c r="F18973"/>
      <c r="G18973"/>
      <c r="H18973"/>
      <c r="I18973"/>
      <c r="J18973"/>
      <c r="K18973"/>
    </row>
    <row r="18974" spans="1:11" ht="15">
      <c r="A18974"/>
      <c r="B18974"/>
      <c r="C18974"/>
      <c r="D18974"/>
      <c r="E18974"/>
      <c r="F18974"/>
      <c r="G18974"/>
      <c r="H18974"/>
      <c r="I18974"/>
      <c r="J18974"/>
      <c r="K18974"/>
    </row>
    <row r="18975" spans="1:11" ht="15">
      <c r="A18975"/>
      <c r="B18975"/>
      <c r="C18975"/>
      <c r="D18975"/>
      <c r="E18975"/>
      <c r="F18975"/>
      <c r="G18975"/>
      <c r="H18975"/>
      <c r="I18975"/>
      <c r="J18975"/>
      <c r="K18975"/>
    </row>
    <row r="18976" spans="1:11" ht="15">
      <c r="A18976"/>
      <c r="B18976"/>
      <c r="C18976"/>
      <c r="D18976"/>
      <c r="E18976"/>
      <c r="F18976"/>
      <c r="G18976"/>
      <c r="H18976"/>
      <c r="I18976"/>
      <c r="J18976"/>
      <c r="K18976"/>
    </row>
    <row r="18977" spans="1:11" ht="15">
      <c r="A18977"/>
      <c r="B18977"/>
      <c r="C18977"/>
      <c r="D18977"/>
      <c r="E18977"/>
      <c r="F18977"/>
      <c r="G18977"/>
      <c r="H18977"/>
      <c r="I18977"/>
      <c r="J18977"/>
      <c r="K18977"/>
    </row>
    <row r="18978" spans="1:11" ht="15">
      <c r="A18978"/>
      <c r="B18978"/>
      <c r="C18978"/>
      <c r="D18978"/>
      <c r="E18978"/>
      <c r="F18978"/>
      <c r="G18978"/>
      <c r="H18978"/>
      <c r="I18978"/>
      <c r="J18978"/>
      <c r="K18978"/>
    </row>
    <row r="18979" spans="1:11" ht="15">
      <c r="A18979"/>
      <c r="B18979"/>
      <c r="C18979"/>
      <c r="D18979"/>
      <c r="E18979"/>
      <c r="F18979"/>
      <c r="G18979"/>
      <c r="H18979"/>
      <c r="I18979"/>
      <c r="J18979"/>
      <c r="K18979"/>
    </row>
    <row r="18980" spans="1:11" ht="15">
      <c r="A18980"/>
      <c r="B18980"/>
      <c r="C18980"/>
      <c r="D18980"/>
      <c r="E18980"/>
      <c r="F18980"/>
      <c r="G18980"/>
      <c r="H18980"/>
      <c r="I18980"/>
      <c r="J18980"/>
      <c r="K18980"/>
    </row>
    <row r="18981" spans="1:11" ht="15">
      <c r="A18981"/>
      <c r="B18981"/>
      <c r="C18981"/>
      <c r="D18981"/>
      <c r="E18981"/>
      <c r="F18981"/>
      <c r="G18981"/>
      <c r="H18981"/>
      <c r="I18981"/>
      <c r="J18981"/>
      <c r="K18981"/>
    </row>
    <row r="18982" spans="1:11" ht="15">
      <c r="A18982"/>
      <c r="B18982"/>
      <c r="C18982"/>
      <c r="D18982"/>
      <c r="E18982"/>
      <c r="F18982"/>
      <c r="G18982"/>
      <c r="H18982"/>
      <c r="I18982"/>
      <c r="J18982"/>
      <c r="K18982"/>
    </row>
    <row r="18983" spans="1:11" ht="15">
      <c r="A18983"/>
      <c r="B18983"/>
      <c r="C18983"/>
      <c r="D18983"/>
      <c r="E18983"/>
      <c r="F18983"/>
      <c r="G18983"/>
      <c r="H18983"/>
      <c r="I18983"/>
      <c r="J18983"/>
      <c r="K18983"/>
    </row>
    <row r="18984" spans="1:11" ht="15">
      <c r="A18984"/>
      <c r="B18984"/>
      <c r="C18984"/>
      <c r="D18984"/>
      <c r="E18984"/>
      <c r="F18984"/>
      <c r="G18984"/>
      <c r="H18984"/>
      <c r="I18984"/>
      <c r="J18984"/>
      <c r="K18984"/>
    </row>
    <row r="18985" spans="1:11" ht="15">
      <c r="A18985"/>
      <c r="B18985"/>
      <c r="C18985"/>
      <c r="D18985"/>
      <c r="E18985"/>
      <c r="F18985"/>
      <c r="G18985"/>
      <c r="H18985"/>
      <c r="I18985"/>
      <c r="J18985"/>
      <c r="K18985"/>
    </row>
    <row r="18986" spans="1:11" ht="15">
      <c r="A18986"/>
      <c r="B18986"/>
      <c r="C18986"/>
      <c r="D18986"/>
      <c r="E18986"/>
      <c r="F18986"/>
      <c r="G18986"/>
      <c r="H18986"/>
      <c r="I18986"/>
      <c r="J18986"/>
      <c r="K18986"/>
    </row>
    <row r="18987" spans="1:11" ht="15">
      <c r="A18987"/>
      <c r="B18987"/>
      <c r="C18987"/>
      <c r="D18987"/>
      <c r="E18987"/>
      <c r="F18987"/>
      <c r="G18987"/>
      <c r="H18987"/>
      <c r="I18987"/>
      <c r="J18987"/>
      <c r="K18987"/>
    </row>
    <row r="18988" spans="1:11" ht="15">
      <c r="A18988"/>
      <c r="B18988"/>
      <c r="C18988"/>
      <c r="D18988"/>
      <c r="E18988"/>
      <c r="F18988"/>
      <c r="G18988"/>
      <c r="H18988"/>
      <c r="I18988"/>
      <c r="J18988"/>
      <c r="K18988"/>
    </row>
    <row r="18989" spans="1:11" ht="15">
      <c r="A18989"/>
      <c r="B18989"/>
      <c r="C18989"/>
      <c r="D18989"/>
      <c r="E18989"/>
      <c r="F18989"/>
      <c r="G18989"/>
      <c r="H18989"/>
      <c r="I18989"/>
      <c r="J18989"/>
      <c r="K18989"/>
    </row>
    <row r="18990" spans="1:11" ht="15">
      <c r="A18990"/>
      <c r="B18990"/>
      <c r="C18990"/>
      <c r="D18990"/>
      <c r="E18990"/>
      <c r="F18990"/>
      <c r="G18990"/>
      <c r="H18990"/>
      <c r="I18990"/>
      <c r="J18990"/>
      <c r="K18990"/>
    </row>
    <row r="18991" spans="1:11" ht="15">
      <c r="A18991"/>
      <c r="B18991"/>
      <c r="C18991"/>
      <c r="D18991"/>
      <c r="E18991"/>
      <c r="F18991"/>
      <c r="G18991"/>
      <c r="H18991"/>
      <c r="I18991"/>
      <c r="J18991"/>
      <c r="K18991"/>
    </row>
    <row r="18992" spans="1:11" ht="15">
      <c r="A18992"/>
      <c r="B18992"/>
      <c r="C18992"/>
      <c r="D18992"/>
      <c r="E18992"/>
      <c r="F18992"/>
      <c r="G18992"/>
      <c r="H18992"/>
      <c r="I18992"/>
      <c r="J18992"/>
      <c r="K18992"/>
    </row>
    <row r="18993" spans="1:11" ht="15">
      <c r="A18993"/>
      <c r="B18993"/>
      <c r="C18993"/>
      <c r="D18993"/>
      <c r="E18993"/>
      <c r="F18993"/>
      <c r="G18993"/>
      <c r="H18993"/>
      <c r="I18993"/>
      <c r="J18993"/>
      <c r="K18993"/>
    </row>
    <row r="18994" spans="1:11" ht="15">
      <c r="A18994"/>
      <c r="B18994"/>
      <c r="C18994"/>
      <c r="D18994"/>
      <c r="E18994"/>
      <c r="F18994"/>
      <c r="G18994"/>
      <c r="H18994"/>
      <c r="I18994"/>
      <c r="J18994"/>
      <c r="K18994"/>
    </row>
    <row r="18995" spans="1:11" ht="15">
      <c r="A18995"/>
      <c r="B18995"/>
      <c r="C18995"/>
      <c r="D18995"/>
      <c r="E18995"/>
      <c r="F18995"/>
      <c r="G18995"/>
      <c r="H18995"/>
      <c r="I18995"/>
      <c r="J18995"/>
      <c r="K18995"/>
    </row>
    <row r="18996" spans="1:11" ht="15">
      <c r="A18996"/>
      <c r="B18996"/>
      <c r="C18996"/>
      <c r="D18996"/>
      <c r="E18996"/>
      <c r="F18996"/>
      <c r="G18996"/>
      <c r="H18996"/>
      <c r="I18996"/>
      <c r="J18996"/>
      <c r="K18996"/>
    </row>
    <row r="18997" spans="1:11" ht="15">
      <c r="A18997"/>
      <c r="B18997"/>
      <c r="C18997"/>
      <c r="D18997"/>
      <c r="E18997"/>
      <c r="F18997"/>
      <c r="G18997"/>
      <c r="H18997"/>
      <c r="I18997"/>
      <c r="J18997"/>
      <c r="K18997"/>
    </row>
    <row r="18998" spans="1:11" ht="15">
      <c r="A18998"/>
      <c r="B18998"/>
      <c r="C18998"/>
      <c r="D18998"/>
      <c r="E18998"/>
      <c r="F18998"/>
      <c r="G18998"/>
      <c r="H18998"/>
      <c r="I18998"/>
      <c r="J18998"/>
      <c r="K18998"/>
    </row>
    <row r="18999" spans="1:11" ht="15">
      <c r="A18999"/>
      <c r="B18999"/>
      <c r="C18999"/>
      <c r="D18999"/>
      <c r="E18999"/>
      <c r="F18999"/>
      <c r="G18999"/>
      <c r="H18999"/>
      <c r="I18999"/>
      <c r="J18999"/>
      <c r="K18999"/>
    </row>
    <row r="19000" spans="1:11" ht="15">
      <c r="A19000"/>
      <c r="B19000"/>
      <c r="C19000"/>
      <c r="D19000"/>
      <c r="E19000"/>
      <c r="F19000"/>
      <c r="G19000"/>
      <c r="H19000"/>
      <c r="I19000"/>
      <c r="J19000"/>
      <c r="K19000"/>
    </row>
    <row r="19001" spans="1:11" ht="15">
      <c r="A19001"/>
      <c r="B19001"/>
      <c r="C19001"/>
      <c r="D19001"/>
      <c r="E19001"/>
      <c r="F19001"/>
      <c r="G19001"/>
      <c r="H19001"/>
      <c r="I19001"/>
      <c r="J19001"/>
      <c r="K19001"/>
    </row>
    <row r="19002" spans="1:11" ht="15">
      <c r="A19002"/>
      <c r="B19002"/>
      <c r="C19002"/>
      <c r="D19002"/>
      <c r="E19002"/>
      <c r="F19002"/>
      <c r="G19002"/>
      <c r="H19002"/>
      <c r="I19002"/>
      <c r="J19002"/>
      <c r="K19002"/>
    </row>
    <row r="19003" spans="1:11" ht="15">
      <c r="A19003"/>
      <c r="B19003"/>
      <c r="C19003"/>
      <c r="D19003"/>
      <c r="E19003"/>
      <c r="F19003"/>
      <c r="G19003"/>
      <c r="H19003"/>
      <c r="I19003"/>
      <c r="J19003"/>
      <c r="K19003"/>
    </row>
    <row r="19004" spans="1:11" ht="15">
      <c r="A19004"/>
      <c r="B19004"/>
      <c r="C19004"/>
      <c r="D19004"/>
      <c r="E19004"/>
      <c r="F19004"/>
      <c r="G19004"/>
      <c r="H19004"/>
      <c r="I19004"/>
      <c r="J19004"/>
      <c r="K19004"/>
    </row>
    <row r="19005" spans="1:11" ht="15">
      <c r="A19005"/>
      <c r="B19005"/>
      <c r="C19005"/>
      <c r="D19005"/>
      <c r="E19005"/>
      <c r="F19005"/>
      <c r="G19005"/>
      <c r="H19005"/>
      <c r="I19005"/>
      <c r="J19005"/>
      <c r="K19005"/>
    </row>
    <row r="19006" spans="1:11" ht="15">
      <c r="A19006"/>
      <c r="B19006"/>
      <c r="C19006"/>
      <c r="D19006"/>
      <c r="E19006"/>
      <c r="F19006"/>
      <c r="G19006"/>
      <c r="H19006"/>
      <c r="I19006"/>
      <c r="J19006"/>
      <c r="K19006"/>
    </row>
    <row r="19007" spans="1:11" ht="15">
      <c r="A19007"/>
      <c r="B19007"/>
      <c r="C19007"/>
      <c r="D19007"/>
      <c r="E19007"/>
      <c r="F19007"/>
      <c r="G19007"/>
      <c r="H19007"/>
      <c r="I19007"/>
      <c r="J19007"/>
      <c r="K19007"/>
    </row>
    <row r="19008" spans="1:11" ht="15">
      <c r="A19008"/>
      <c r="B19008"/>
      <c r="C19008"/>
      <c r="D19008"/>
      <c r="E19008"/>
      <c r="F19008"/>
      <c r="G19008"/>
      <c r="H19008"/>
      <c r="I19008"/>
      <c r="J19008"/>
      <c r="K19008"/>
    </row>
    <row r="19009" spans="1:11" ht="15">
      <c r="A19009"/>
      <c r="B19009"/>
      <c r="C19009"/>
      <c r="D19009"/>
      <c r="E19009"/>
      <c r="F19009"/>
      <c r="G19009"/>
      <c r="H19009"/>
      <c r="I19009"/>
      <c r="J19009"/>
      <c r="K19009"/>
    </row>
    <row r="19010" spans="1:11" ht="15">
      <c r="A19010"/>
      <c r="B19010"/>
      <c r="C19010"/>
      <c r="D19010"/>
      <c r="E19010"/>
      <c r="F19010"/>
      <c r="G19010"/>
      <c r="H19010"/>
      <c r="I19010"/>
      <c r="J19010"/>
      <c r="K19010"/>
    </row>
    <row r="19011" spans="1:11" ht="15">
      <c r="A19011"/>
      <c r="B19011"/>
      <c r="C19011"/>
      <c r="D19011"/>
      <c r="E19011"/>
      <c r="F19011"/>
      <c r="G19011"/>
      <c r="H19011"/>
      <c r="I19011"/>
      <c r="J19011"/>
      <c r="K19011"/>
    </row>
    <row r="19012" spans="1:11" ht="15">
      <c r="A19012"/>
      <c r="B19012"/>
      <c r="C19012"/>
      <c r="D19012"/>
      <c r="E19012"/>
      <c r="F19012"/>
      <c r="G19012"/>
      <c r="H19012"/>
      <c r="I19012"/>
      <c r="J19012"/>
      <c r="K19012"/>
    </row>
    <row r="19013" spans="1:11" ht="15">
      <c r="A19013"/>
      <c r="B19013"/>
      <c r="C19013"/>
      <c r="D19013"/>
      <c r="E19013"/>
      <c r="F19013"/>
      <c r="G19013"/>
      <c r="H19013"/>
      <c r="I19013"/>
      <c r="J19013"/>
      <c r="K19013"/>
    </row>
    <row r="19014" spans="1:11" ht="15">
      <c r="A19014"/>
      <c r="B19014"/>
      <c r="C19014"/>
      <c r="D19014"/>
      <c r="E19014"/>
      <c r="F19014"/>
      <c r="G19014"/>
      <c r="H19014"/>
      <c r="I19014"/>
      <c r="J19014"/>
      <c r="K19014"/>
    </row>
    <row r="19015" spans="1:11" ht="15">
      <c r="A19015"/>
      <c r="B19015"/>
      <c r="C19015"/>
      <c r="D19015"/>
      <c r="E19015"/>
      <c r="F19015"/>
      <c r="G19015"/>
      <c r="H19015"/>
      <c r="I19015"/>
      <c r="J19015"/>
      <c r="K19015"/>
    </row>
    <row r="19016" spans="1:11" ht="15">
      <c r="A19016"/>
      <c r="B19016"/>
      <c r="C19016"/>
      <c r="D19016"/>
      <c r="E19016"/>
      <c r="F19016"/>
      <c r="G19016"/>
      <c r="H19016"/>
      <c r="I19016"/>
      <c r="J19016"/>
      <c r="K19016"/>
    </row>
    <row r="19017" spans="1:11" ht="15">
      <c r="A19017"/>
      <c r="B19017"/>
      <c r="C19017"/>
      <c r="D19017"/>
      <c r="E19017"/>
      <c r="F19017"/>
      <c r="G19017"/>
      <c r="H19017"/>
      <c r="I19017"/>
      <c r="J19017"/>
      <c r="K19017"/>
    </row>
    <row r="19018" spans="1:11" ht="15">
      <c r="A19018"/>
      <c r="B19018"/>
      <c r="C19018"/>
      <c r="D19018"/>
      <c r="E19018"/>
      <c r="F19018"/>
      <c r="G19018"/>
      <c r="H19018"/>
      <c r="I19018"/>
      <c r="J19018"/>
      <c r="K19018"/>
    </row>
    <row r="19019" spans="1:11" ht="15">
      <c r="A19019"/>
      <c r="B19019"/>
      <c r="C19019"/>
      <c r="D19019"/>
      <c r="E19019"/>
      <c r="F19019"/>
      <c r="G19019"/>
      <c r="H19019"/>
      <c r="I19019"/>
      <c r="J19019"/>
      <c r="K19019"/>
    </row>
    <row r="19020" spans="1:11" ht="15">
      <c r="A19020"/>
      <c r="B19020"/>
      <c r="C19020"/>
      <c r="D19020"/>
      <c r="E19020"/>
      <c r="F19020"/>
      <c r="G19020"/>
      <c r="H19020"/>
      <c r="I19020"/>
      <c r="J19020"/>
      <c r="K19020"/>
    </row>
    <row r="19021" spans="1:11" ht="15">
      <c r="A19021"/>
      <c r="B19021"/>
      <c r="C19021"/>
      <c r="D19021"/>
      <c r="E19021"/>
      <c r="F19021"/>
      <c r="G19021"/>
      <c r="H19021"/>
      <c r="I19021"/>
      <c r="J19021"/>
      <c r="K19021"/>
    </row>
    <row r="19022" spans="1:11" ht="15">
      <c r="A19022"/>
      <c r="B19022"/>
      <c r="C19022"/>
      <c r="D19022"/>
      <c r="E19022"/>
      <c r="F19022"/>
      <c r="G19022"/>
      <c r="H19022"/>
      <c r="I19022"/>
      <c r="J19022"/>
      <c r="K19022"/>
    </row>
    <row r="19023" spans="1:11" ht="15">
      <c r="A19023"/>
      <c r="B19023"/>
      <c r="C19023"/>
      <c r="D19023"/>
      <c r="E19023"/>
      <c r="F19023"/>
      <c r="G19023"/>
      <c r="H19023"/>
      <c r="I19023"/>
      <c r="J19023"/>
      <c r="K19023"/>
    </row>
    <row r="19024" spans="1:11" ht="15">
      <c r="A19024"/>
      <c r="B19024"/>
      <c r="C19024"/>
      <c r="D19024"/>
      <c r="E19024"/>
      <c r="F19024"/>
      <c r="G19024"/>
      <c r="H19024"/>
      <c r="I19024"/>
      <c r="J19024"/>
      <c r="K19024"/>
    </row>
    <row r="19025" spans="1:11" ht="15">
      <c r="A19025"/>
      <c r="B19025"/>
      <c r="C19025"/>
      <c r="D19025"/>
      <c r="E19025"/>
      <c r="F19025"/>
      <c r="G19025"/>
      <c r="H19025"/>
      <c r="I19025"/>
      <c r="J19025"/>
      <c r="K19025"/>
    </row>
    <row r="19026" spans="1:11" ht="15">
      <c r="A19026"/>
      <c r="B19026"/>
      <c r="C19026"/>
      <c r="D19026"/>
      <c r="E19026"/>
      <c r="F19026"/>
      <c r="G19026"/>
      <c r="H19026"/>
      <c r="I19026"/>
      <c r="J19026"/>
      <c r="K19026"/>
    </row>
    <row r="19027" spans="1:11" ht="15">
      <c r="A19027"/>
      <c r="B19027"/>
      <c r="C19027"/>
      <c r="D19027"/>
      <c r="E19027"/>
      <c r="F19027"/>
      <c r="G19027"/>
      <c r="H19027"/>
      <c r="I19027"/>
      <c r="J19027"/>
      <c r="K19027"/>
    </row>
    <row r="19028" spans="1:11" ht="15">
      <c r="A19028"/>
      <c r="B19028"/>
      <c r="C19028"/>
      <c r="D19028"/>
      <c r="E19028"/>
      <c r="F19028"/>
      <c r="G19028"/>
      <c r="H19028"/>
      <c r="I19028"/>
      <c r="J19028"/>
      <c r="K19028"/>
    </row>
    <row r="19029" spans="1:11" ht="15">
      <c r="A19029"/>
      <c r="B19029"/>
      <c r="C19029"/>
      <c r="D19029"/>
      <c r="E19029"/>
      <c r="F19029"/>
      <c r="G19029"/>
      <c r="H19029"/>
      <c r="I19029"/>
      <c r="J19029"/>
      <c r="K19029"/>
    </row>
    <row r="19030" spans="1:11" ht="15">
      <c r="A19030"/>
      <c r="B19030"/>
      <c r="C19030"/>
      <c r="D19030"/>
      <c r="E19030"/>
      <c r="F19030"/>
      <c r="G19030"/>
      <c r="H19030"/>
      <c r="I19030"/>
      <c r="J19030"/>
      <c r="K19030"/>
    </row>
    <row r="19031" spans="1:11" ht="15">
      <c r="A19031"/>
      <c r="B19031"/>
      <c r="C19031"/>
      <c r="D19031"/>
      <c r="E19031"/>
      <c r="F19031"/>
      <c r="G19031"/>
      <c r="H19031"/>
      <c r="I19031"/>
      <c r="J19031"/>
      <c r="K19031"/>
    </row>
    <row r="19032" spans="1:11" ht="15">
      <c r="A19032"/>
      <c r="B19032"/>
      <c r="C19032"/>
      <c r="D19032"/>
      <c r="E19032"/>
      <c r="F19032"/>
      <c r="G19032"/>
      <c r="H19032"/>
      <c r="I19032"/>
      <c r="J19032"/>
      <c r="K19032"/>
    </row>
    <row r="19033" spans="1:11" ht="15">
      <c r="A19033"/>
      <c r="B19033"/>
      <c r="C19033"/>
      <c r="D19033"/>
      <c r="E19033"/>
      <c r="F19033"/>
      <c r="G19033"/>
      <c r="H19033"/>
      <c r="I19033"/>
      <c r="J19033"/>
      <c r="K19033"/>
    </row>
    <row r="19034" spans="1:11" ht="15">
      <c r="A19034"/>
      <c r="B19034"/>
      <c r="C19034"/>
      <c r="D19034"/>
      <c r="E19034"/>
      <c r="F19034"/>
      <c r="G19034"/>
      <c r="H19034"/>
      <c r="I19034"/>
      <c r="J19034"/>
      <c r="K19034"/>
    </row>
    <row r="19035" spans="1:11" ht="15">
      <c r="A19035"/>
      <c r="B19035"/>
      <c r="C19035"/>
      <c r="D19035"/>
      <c r="E19035"/>
      <c r="F19035"/>
      <c r="G19035"/>
      <c r="H19035"/>
      <c r="I19035"/>
      <c r="J19035"/>
      <c r="K19035"/>
    </row>
    <row r="19036" spans="1:11" ht="15">
      <c r="A19036"/>
      <c r="B19036"/>
      <c r="C19036"/>
      <c r="D19036"/>
      <c r="E19036"/>
      <c r="F19036"/>
      <c r="G19036"/>
      <c r="H19036"/>
      <c r="I19036"/>
      <c r="J19036"/>
      <c r="K19036"/>
    </row>
    <row r="19037" spans="1:11" ht="15">
      <c r="A19037"/>
      <c r="B19037"/>
      <c r="C19037"/>
      <c r="D19037"/>
      <c r="E19037"/>
      <c r="F19037"/>
      <c r="G19037"/>
      <c r="H19037"/>
      <c r="I19037"/>
      <c r="J19037"/>
      <c r="K19037"/>
    </row>
    <row r="19038" spans="1:11" ht="15">
      <c r="A19038"/>
      <c r="B19038"/>
      <c r="C19038"/>
      <c r="D19038"/>
      <c r="E19038"/>
      <c r="F19038"/>
      <c r="G19038"/>
      <c r="H19038"/>
      <c r="I19038"/>
      <c r="J19038"/>
      <c r="K19038"/>
    </row>
    <row r="19039" spans="1:11" ht="15">
      <c r="A19039"/>
      <c r="B19039"/>
      <c r="C19039"/>
      <c r="D19039"/>
      <c r="E19039"/>
      <c r="F19039"/>
      <c r="G19039"/>
      <c r="H19039"/>
      <c r="I19039"/>
      <c r="J19039"/>
      <c r="K19039"/>
    </row>
    <row r="19040" spans="1:11" ht="15">
      <c r="A19040"/>
      <c r="B19040"/>
      <c r="C19040"/>
      <c r="D19040"/>
      <c r="E19040"/>
      <c r="F19040"/>
      <c r="G19040"/>
      <c r="H19040"/>
      <c r="I19040"/>
      <c r="J19040"/>
      <c r="K19040"/>
    </row>
    <row r="19041" spans="1:11" ht="15">
      <c r="A19041"/>
      <c r="B19041"/>
      <c r="C19041"/>
      <c r="D19041"/>
      <c r="E19041"/>
      <c r="F19041"/>
      <c r="G19041"/>
      <c r="H19041"/>
      <c r="I19041"/>
      <c r="J19041"/>
      <c r="K19041"/>
    </row>
    <row r="19042" spans="1:11" ht="15">
      <c r="A19042"/>
      <c r="B19042"/>
      <c r="C19042"/>
      <c r="D19042"/>
      <c r="E19042"/>
      <c r="F19042"/>
      <c r="G19042"/>
      <c r="H19042"/>
      <c r="I19042"/>
      <c r="J19042"/>
      <c r="K19042"/>
    </row>
    <row r="19043" spans="1:11" ht="15">
      <c r="A19043"/>
      <c r="B19043"/>
      <c r="C19043"/>
      <c r="D19043"/>
      <c r="E19043"/>
      <c r="F19043"/>
      <c r="G19043"/>
      <c r="H19043"/>
      <c r="I19043"/>
      <c r="J19043"/>
      <c r="K19043"/>
    </row>
    <row r="19044" spans="1:11" ht="15">
      <c r="A19044"/>
      <c r="B19044"/>
      <c r="C19044"/>
      <c r="D19044"/>
      <c r="E19044"/>
      <c r="F19044"/>
      <c r="G19044"/>
      <c r="H19044"/>
      <c r="I19044"/>
      <c r="J19044"/>
      <c r="K19044"/>
    </row>
    <row r="19045" spans="1:11" ht="15">
      <c r="A19045"/>
      <c r="B19045"/>
      <c r="C19045"/>
      <c r="D19045"/>
      <c r="E19045"/>
      <c r="F19045"/>
      <c r="G19045"/>
      <c r="H19045"/>
      <c r="I19045"/>
      <c r="J19045"/>
      <c r="K19045"/>
    </row>
    <row r="19046" spans="1:11" ht="15">
      <c r="A19046"/>
      <c r="B19046"/>
      <c r="C19046"/>
      <c r="D19046"/>
      <c r="E19046"/>
      <c r="F19046"/>
      <c r="G19046"/>
      <c r="H19046"/>
      <c r="I19046"/>
      <c r="J19046"/>
      <c r="K19046"/>
    </row>
    <row r="19047" spans="1:11" ht="15">
      <c r="A19047"/>
      <c r="B19047"/>
      <c r="C19047"/>
      <c r="D19047"/>
      <c r="E19047"/>
      <c r="F19047"/>
      <c r="G19047"/>
      <c r="H19047"/>
      <c r="I19047"/>
      <c r="J19047"/>
      <c r="K19047"/>
    </row>
    <row r="19048" spans="1:11" ht="15">
      <c r="A19048"/>
      <c r="B19048"/>
      <c r="C19048"/>
      <c r="D19048"/>
      <c r="E19048"/>
      <c r="F19048"/>
      <c r="G19048"/>
      <c r="H19048"/>
      <c r="I19048"/>
      <c r="J19048"/>
      <c r="K19048"/>
    </row>
    <row r="19049" spans="1:11" ht="15">
      <c r="A19049"/>
      <c r="B19049"/>
      <c r="C19049"/>
      <c r="D19049"/>
      <c r="E19049"/>
      <c r="F19049"/>
      <c r="G19049"/>
      <c r="H19049"/>
      <c r="I19049"/>
      <c r="J19049"/>
      <c r="K19049"/>
    </row>
    <row r="19050" spans="1:11" ht="15">
      <c r="A19050"/>
      <c r="B19050"/>
      <c r="C19050"/>
      <c r="D19050"/>
      <c r="E19050"/>
      <c r="F19050"/>
      <c r="G19050"/>
      <c r="H19050"/>
      <c r="I19050"/>
      <c r="J19050"/>
      <c r="K19050"/>
    </row>
    <row r="19051" spans="1:11" ht="15">
      <c r="A19051"/>
      <c r="B19051"/>
      <c r="C19051"/>
      <c r="D19051"/>
      <c r="E19051"/>
      <c r="F19051"/>
      <c r="G19051"/>
      <c r="H19051"/>
      <c r="I19051"/>
      <c r="J19051"/>
      <c r="K19051"/>
    </row>
    <row r="19052" spans="1:11" ht="15">
      <c r="A19052"/>
      <c r="B19052"/>
      <c r="C19052"/>
      <c r="D19052"/>
      <c r="E19052"/>
      <c r="F19052"/>
      <c r="G19052"/>
      <c r="H19052"/>
      <c r="I19052"/>
      <c r="J19052"/>
      <c r="K19052"/>
    </row>
    <row r="19053" spans="1:11" ht="15">
      <c r="A19053"/>
      <c r="B19053"/>
      <c r="C19053"/>
      <c r="D19053"/>
      <c r="E19053"/>
      <c r="F19053"/>
      <c r="G19053"/>
      <c r="H19053"/>
      <c r="I19053"/>
      <c r="J19053"/>
      <c r="K19053"/>
    </row>
    <row r="19054" spans="1:11" ht="15">
      <c r="A19054"/>
      <c r="B19054"/>
      <c r="C19054"/>
      <c r="D19054"/>
      <c r="E19054"/>
      <c r="F19054"/>
      <c r="G19054"/>
      <c r="H19054"/>
      <c r="I19054"/>
      <c r="J19054"/>
      <c r="K19054"/>
    </row>
    <row r="19055" spans="1:11" ht="15">
      <c r="A19055"/>
      <c r="B19055"/>
      <c r="C19055"/>
      <c r="D19055"/>
      <c r="E19055"/>
      <c r="F19055"/>
      <c r="G19055"/>
      <c r="H19055"/>
      <c r="I19055"/>
      <c r="J19055"/>
      <c r="K19055"/>
    </row>
    <row r="19056" spans="1:11" ht="15">
      <c r="A19056"/>
      <c r="B19056"/>
      <c r="C19056"/>
      <c r="D19056"/>
      <c r="E19056"/>
      <c r="F19056"/>
      <c r="G19056"/>
      <c r="H19056"/>
      <c r="I19056"/>
      <c r="J19056"/>
      <c r="K19056"/>
    </row>
    <row r="19057" spans="1:11" ht="15">
      <c r="A19057"/>
      <c r="B19057"/>
      <c r="C19057"/>
      <c r="D19057"/>
      <c r="E19057"/>
      <c r="F19057"/>
      <c r="G19057"/>
      <c r="H19057"/>
      <c r="I19057"/>
      <c r="J19057"/>
      <c r="K19057"/>
    </row>
    <row r="19058" spans="1:11" ht="15">
      <c r="A19058"/>
      <c r="B19058"/>
      <c r="C19058"/>
      <c r="D19058"/>
      <c r="E19058"/>
      <c r="F19058"/>
      <c r="G19058"/>
      <c r="H19058"/>
      <c r="I19058"/>
      <c r="J19058"/>
      <c r="K19058"/>
    </row>
    <row r="19059" spans="1:11" ht="15">
      <c r="A19059"/>
      <c r="B19059"/>
      <c r="C19059"/>
      <c r="D19059"/>
      <c r="E19059"/>
      <c r="F19059"/>
      <c r="G19059"/>
      <c r="H19059"/>
      <c r="I19059"/>
      <c r="J19059"/>
      <c r="K19059"/>
    </row>
    <row r="19060" spans="1:11" ht="15">
      <c r="A19060"/>
      <c r="B19060"/>
      <c r="C19060"/>
      <c r="D19060"/>
      <c r="E19060"/>
      <c r="F19060"/>
      <c r="G19060"/>
      <c r="H19060"/>
      <c r="I19060"/>
      <c r="J19060"/>
      <c r="K19060"/>
    </row>
    <row r="19061" spans="1:11" ht="15">
      <c r="A19061"/>
      <c r="B19061"/>
      <c r="C19061"/>
      <c r="D19061"/>
      <c r="E19061"/>
      <c r="F19061"/>
      <c r="G19061"/>
      <c r="H19061"/>
      <c r="I19061"/>
      <c r="J19061"/>
      <c r="K19061"/>
    </row>
    <row r="19062" spans="1:11" ht="15">
      <c r="A19062"/>
      <c r="B19062"/>
      <c r="C19062"/>
      <c r="D19062"/>
      <c r="E19062"/>
      <c r="F19062"/>
      <c r="G19062"/>
      <c r="H19062"/>
      <c r="I19062"/>
      <c r="J19062"/>
      <c r="K19062"/>
    </row>
    <row r="19063" spans="1:11" ht="15">
      <c r="A19063"/>
      <c r="B19063"/>
      <c r="C19063"/>
      <c r="D19063"/>
      <c r="E19063"/>
      <c r="F19063"/>
      <c r="G19063"/>
      <c r="H19063"/>
      <c r="I19063"/>
      <c r="J19063"/>
      <c r="K19063"/>
    </row>
    <row r="19064" spans="1:11" ht="15">
      <c r="A19064"/>
      <c r="B19064"/>
      <c r="C19064"/>
      <c r="D19064"/>
      <c r="E19064"/>
      <c r="F19064"/>
      <c r="G19064"/>
      <c r="H19064"/>
      <c r="I19064"/>
      <c r="J19064"/>
      <c r="K19064"/>
    </row>
    <row r="19065" spans="1:11" ht="15">
      <c r="A19065"/>
      <c r="B19065"/>
      <c r="C19065"/>
      <c r="D19065"/>
      <c r="E19065"/>
      <c r="F19065"/>
      <c r="G19065"/>
      <c r="H19065"/>
      <c r="I19065"/>
      <c r="J19065"/>
      <c r="K19065"/>
    </row>
    <row r="19066" spans="1:11" ht="15">
      <c r="A19066"/>
      <c r="B19066"/>
      <c r="C19066"/>
      <c r="D19066"/>
      <c r="E19066"/>
      <c r="F19066"/>
      <c r="G19066"/>
      <c r="H19066"/>
      <c r="I19066"/>
      <c r="J19066"/>
      <c r="K19066"/>
    </row>
    <row r="19067" spans="1:11" ht="15">
      <c r="A19067"/>
      <c r="B19067"/>
      <c r="C19067"/>
      <c r="D19067"/>
      <c r="E19067"/>
      <c r="F19067"/>
      <c r="G19067"/>
      <c r="H19067"/>
      <c r="I19067"/>
      <c r="J19067"/>
      <c r="K19067"/>
    </row>
    <row r="19068" spans="1:11" ht="15">
      <c r="A19068"/>
      <c r="B19068"/>
      <c r="C19068"/>
      <c r="D19068"/>
      <c r="E19068"/>
      <c r="F19068"/>
      <c r="G19068"/>
      <c r="H19068"/>
      <c r="I19068"/>
      <c r="J19068"/>
      <c r="K19068"/>
    </row>
    <row r="19069" spans="1:11" ht="15">
      <c r="A19069"/>
      <c r="B19069"/>
      <c r="C19069"/>
      <c r="D19069"/>
      <c r="E19069"/>
      <c r="F19069"/>
      <c r="G19069"/>
      <c r="H19069"/>
      <c r="I19069"/>
      <c r="J19069"/>
      <c r="K19069"/>
    </row>
    <row r="19070" spans="1:11" ht="15">
      <c r="A19070"/>
      <c r="B19070"/>
      <c r="C19070"/>
      <c r="D19070"/>
      <c r="E19070"/>
      <c r="F19070"/>
      <c r="G19070"/>
      <c r="H19070"/>
      <c r="I19070"/>
      <c r="J19070"/>
      <c r="K19070"/>
    </row>
    <row r="19071" spans="1:11" ht="15">
      <c r="A19071"/>
      <c r="B19071"/>
      <c r="C19071"/>
      <c r="D19071"/>
      <c r="E19071"/>
      <c r="F19071"/>
      <c r="G19071"/>
      <c r="H19071"/>
      <c r="I19071"/>
      <c r="J19071"/>
      <c r="K19071"/>
    </row>
    <row r="19072" spans="1:11" ht="15">
      <c r="A19072"/>
      <c r="B19072"/>
      <c r="C19072"/>
      <c r="D19072"/>
      <c r="E19072"/>
      <c r="F19072"/>
      <c r="G19072"/>
      <c r="H19072"/>
      <c r="I19072"/>
      <c r="J19072"/>
      <c r="K19072"/>
    </row>
    <row r="19073" spans="1:11" ht="15">
      <c r="A19073"/>
      <c r="B19073"/>
      <c r="C19073"/>
      <c r="D19073"/>
      <c r="E19073"/>
      <c r="F19073"/>
      <c r="G19073"/>
      <c r="H19073"/>
      <c r="I19073"/>
      <c r="J19073"/>
      <c r="K19073"/>
    </row>
    <row r="19074" spans="1:11" ht="15">
      <c r="A19074"/>
      <c r="B19074"/>
      <c r="C19074"/>
      <c r="D19074"/>
      <c r="E19074"/>
      <c r="F19074"/>
      <c r="G19074"/>
      <c r="H19074"/>
      <c r="I19074"/>
      <c r="J19074"/>
      <c r="K19074"/>
    </row>
    <row r="19075" spans="1:11" ht="15">
      <c r="A19075"/>
      <c r="B19075"/>
      <c r="C19075"/>
      <c r="D19075"/>
      <c r="E19075"/>
      <c r="F19075"/>
      <c r="G19075"/>
      <c r="H19075"/>
      <c r="I19075"/>
      <c r="J19075"/>
      <c r="K19075"/>
    </row>
    <row r="19076" spans="1:11" ht="15">
      <c r="A19076"/>
      <c r="B19076"/>
      <c r="C19076"/>
      <c r="D19076"/>
      <c r="E19076"/>
      <c r="F19076"/>
      <c r="G19076"/>
      <c r="H19076"/>
      <c r="I19076"/>
      <c r="J19076"/>
      <c r="K19076"/>
    </row>
    <row r="19077" spans="1:11" ht="15">
      <c r="A19077"/>
      <c r="B19077"/>
      <c r="C19077"/>
      <c r="D19077"/>
      <c r="E19077"/>
      <c r="F19077"/>
      <c r="G19077"/>
      <c r="H19077"/>
      <c r="I19077"/>
      <c r="J19077"/>
      <c r="K19077"/>
    </row>
    <row r="19078" spans="1:11" ht="15">
      <c r="A19078"/>
      <c r="B19078"/>
      <c r="C19078"/>
      <c r="D19078"/>
      <c r="E19078"/>
      <c r="F19078"/>
      <c r="G19078"/>
      <c r="H19078"/>
      <c r="I19078"/>
      <c r="J19078"/>
      <c r="K19078"/>
    </row>
    <row r="19079" spans="1:11" ht="15">
      <c r="A19079"/>
      <c r="B19079"/>
      <c r="C19079"/>
      <c r="D19079"/>
      <c r="E19079"/>
      <c r="F19079"/>
      <c r="G19079"/>
      <c r="H19079"/>
      <c r="I19079"/>
      <c r="J19079"/>
      <c r="K19079"/>
    </row>
    <row r="19080" spans="1:11" ht="15">
      <c r="A19080"/>
      <c r="B19080"/>
      <c r="C19080"/>
      <c r="D19080"/>
      <c r="E19080"/>
      <c r="F19080"/>
      <c r="G19080"/>
      <c r="H19080"/>
      <c r="I19080"/>
      <c r="J19080"/>
      <c r="K19080"/>
    </row>
    <row r="19081" spans="1:11" ht="15">
      <c r="A19081"/>
      <c r="B19081"/>
      <c r="C19081"/>
      <c r="D19081"/>
      <c r="E19081"/>
      <c r="F19081"/>
      <c r="G19081"/>
      <c r="H19081"/>
      <c r="I19081"/>
      <c r="J19081"/>
      <c r="K19081"/>
    </row>
    <row r="19082" spans="1:11" ht="15">
      <c r="A19082"/>
      <c r="B19082"/>
      <c r="C19082"/>
      <c r="D19082"/>
      <c r="E19082"/>
      <c r="F19082"/>
      <c r="G19082"/>
      <c r="H19082"/>
      <c r="I19082"/>
      <c r="J19082"/>
      <c r="K19082"/>
    </row>
    <row r="19083" spans="1:11" ht="15">
      <c r="A19083"/>
      <c r="B19083"/>
      <c r="C19083"/>
      <c r="D19083"/>
      <c r="E19083"/>
      <c r="F19083"/>
      <c r="G19083"/>
      <c r="H19083"/>
      <c r="I19083"/>
      <c r="J19083"/>
      <c r="K19083"/>
    </row>
    <row r="19084" spans="1:11" ht="15">
      <c r="A19084"/>
      <c r="B19084"/>
      <c r="C19084"/>
      <c r="D19084"/>
      <c r="E19084"/>
      <c r="F19084"/>
      <c r="G19084"/>
      <c r="H19084"/>
      <c r="I19084"/>
      <c r="J19084"/>
      <c r="K19084"/>
    </row>
    <row r="19085" spans="1:11" ht="15">
      <c r="A19085"/>
      <c r="B19085"/>
      <c r="C19085"/>
      <c r="D19085"/>
      <c r="E19085"/>
      <c r="F19085"/>
      <c r="G19085"/>
      <c r="H19085"/>
      <c r="I19085"/>
      <c r="J19085"/>
      <c r="K19085"/>
    </row>
    <row r="19086" spans="1:11" ht="15">
      <c r="A19086"/>
      <c r="B19086"/>
      <c r="C19086"/>
      <c r="D19086"/>
      <c r="E19086"/>
      <c r="F19086"/>
      <c r="G19086"/>
      <c r="H19086"/>
      <c r="I19086"/>
      <c r="J19086"/>
      <c r="K19086"/>
    </row>
    <row r="19087" spans="1:11" ht="15">
      <c r="A19087"/>
      <c r="B19087"/>
      <c r="C19087"/>
      <c r="D19087"/>
      <c r="E19087"/>
      <c r="F19087"/>
      <c r="G19087"/>
      <c r="H19087"/>
      <c r="I19087"/>
      <c r="J19087"/>
      <c r="K19087"/>
    </row>
    <row r="19088" spans="1:11" ht="15">
      <c r="A19088"/>
      <c r="B19088"/>
      <c r="C19088"/>
      <c r="D19088"/>
      <c r="E19088"/>
      <c r="F19088"/>
      <c r="G19088"/>
      <c r="H19088"/>
      <c r="I19088"/>
      <c r="J19088"/>
      <c r="K19088"/>
    </row>
    <row r="19089" spans="1:11" ht="15">
      <c r="A19089"/>
      <c r="B19089"/>
      <c r="C19089"/>
      <c r="D19089"/>
      <c r="E19089"/>
      <c r="F19089"/>
      <c r="G19089"/>
      <c r="H19089"/>
      <c r="I19089"/>
      <c r="J19089"/>
      <c r="K19089"/>
    </row>
    <row r="19090" spans="1:11" ht="15">
      <c r="A19090"/>
      <c r="B19090"/>
      <c r="C19090"/>
      <c r="D19090"/>
      <c r="E19090"/>
      <c r="F19090"/>
      <c r="G19090"/>
      <c r="H19090"/>
      <c r="I19090"/>
      <c r="J19090"/>
      <c r="K19090"/>
    </row>
    <row r="19091" spans="1:11" ht="15">
      <c r="A19091"/>
      <c r="B19091"/>
      <c r="C19091"/>
      <c r="D19091"/>
      <c r="E19091"/>
      <c r="F19091"/>
      <c r="G19091"/>
      <c r="H19091"/>
      <c r="I19091"/>
      <c r="J19091"/>
      <c r="K19091"/>
    </row>
    <row r="19092" spans="1:11" ht="15">
      <c r="A19092"/>
      <c r="B19092"/>
      <c r="C19092"/>
      <c r="D19092"/>
      <c r="E19092"/>
      <c r="F19092"/>
      <c r="G19092"/>
      <c r="H19092"/>
      <c r="I19092"/>
      <c r="J19092"/>
      <c r="K19092"/>
    </row>
    <row r="19093" spans="1:11" ht="15">
      <c r="A19093"/>
      <c r="B19093"/>
      <c r="C19093"/>
      <c r="D19093"/>
      <c r="E19093"/>
      <c r="F19093"/>
      <c r="G19093"/>
      <c r="H19093"/>
      <c r="I19093"/>
      <c r="J19093"/>
      <c r="K19093"/>
    </row>
    <row r="19094" spans="1:11" ht="15">
      <c r="A19094"/>
      <c r="B19094"/>
      <c r="C19094"/>
      <c r="D19094"/>
      <c r="E19094"/>
      <c r="F19094"/>
      <c r="G19094"/>
      <c r="H19094"/>
      <c r="I19094"/>
      <c r="J19094"/>
      <c r="K19094"/>
    </row>
    <row r="19095" spans="1:11" ht="15">
      <c r="A19095"/>
      <c r="B19095"/>
      <c r="C19095"/>
      <c r="D19095"/>
      <c r="E19095"/>
      <c r="F19095"/>
      <c r="G19095"/>
      <c r="H19095"/>
      <c r="I19095"/>
      <c r="J19095"/>
      <c r="K19095"/>
    </row>
    <row r="19096" spans="1:11" ht="15">
      <c r="A19096"/>
      <c r="B19096"/>
      <c r="C19096"/>
      <c r="D19096"/>
      <c r="E19096"/>
      <c r="F19096"/>
      <c r="G19096"/>
      <c r="H19096"/>
      <c r="I19096"/>
      <c r="J19096"/>
      <c r="K19096"/>
    </row>
    <row r="19097" spans="1:11" ht="15">
      <c r="A19097"/>
      <c r="B19097"/>
      <c r="C19097"/>
      <c r="D19097"/>
      <c r="E19097"/>
      <c r="F19097"/>
      <c r="G19097"/>
      <c r="H19097"/>
      <c r="I19097"/>
      <c r="J19097"/>
      <c r="K19097"/>
    </row>
    <row r="19098" spans="1:11" ht="15">
      <c r="A19098"/>
      <c r="B19098"/>
      <c r="C19098"/>
      <c r="D19098"/>
      <c r="E19098"/>
      <c r="F19098"/>
      <c r="G19098"/>
      <c r="H19098"/>
      <c r="I19098"/>
      <c r="J19098"/>
      <c r="K19098"/>
    </row>
    <row r="19099" spans="1:11" ht="15">
      <c r="A19099"/>
      <c r="B19099"/>
      <c r="C19099"/>
      <c r="D19099"/>
      <c r="E19099"/>
      <c r="F19099"/>
      <c r="G19099"/>
      <c r="H19099"/>
      <c r="I19099"/>
      <c r="J19099"/>
      <c r="K19099"/>
    </row>
    <row r="19100" spans="1:11" ht="15">
      <c r="A19100"/>
      <c r="B19100"/>
      <c r="C19100"/>
      <c r="D19100"/>
      <c r="E19100"/>
      <c r="F19100"/>
      <c r="G19100"/>
      <c r="H19100"/>
      <c r="I19100"/>
      <c r="J19100"/>
      <c r="K19100"/>
    </row>
    <row r="19101" spans="1:11" ht="15">
      <c r="A19101"/>
      <c r="B19101"/>
      <c r="C19101"/>
      <c r="D19101"/>
      <c r="E19101"/>
      <c r="F19101"/>
      <c r="G19101"/>
      <c r="H19101"/>
      <c r="I19101"/>
      <c r="J19101"/>
      <c r="K19101"/>
    </row>
    <row r="19102" spans="1:11" ht="15">
      <c r="A19102"/>
      <c r="B19102"/>
      <c r="C19102"/>
      <c r="D19102"/>
      <c r="E19102"/>
      <c r="F19102"/>
      <c r="G19102"/>
      <c r="H19102"/>
      <c r="I19102"/>
      <c r="J19102"/>
      <c r="K19102"/>
    </row>
    <row r="19103" spans="1:11" ht="15">
      <c r="A19103"/>
      <c r="B19103"/>
      <c r="C19103"/>
      <c r="D19103"/>
      <c r="E19103"/>
      <c r="F19103"/>
      <c r="G19103"/>
      <c r="H19103"/>
      <c r="I19103"/>
      <c r="J19103"/>
      <c r="K19103"/>
    </row>
    <row r="19104" spans="1:11" ht="15">
      <c r="A19104"/>
      <c r="B19104"/>
      <c r="C19104"/>
      <c r="D19104"/>
      <c r="E19104"/>
      <c r="F19104"/>
      <c r="G19104"/>
      <c r="H19104"/>
      <c r="I19104"/>
      <c r="J19104"/>
      <c r="K19104"/>
    </row>
    <row r="19105" spans="1:11" ht="15">
      <c r="A19105"/>
      <c r="B19105"/>
      <c r="C19105"/>
      <c r="D19105"/>
      <c r="E19105"/>
      <c r="F19105"/>
      <c r="G19105"/>
      <c r="H19105"/>
      <c r="I19105"/>
      <c r="J19105"/>
      <c r="K19105"/>
    </row>
    <row r="19106" spans="1:11" ht="15">
      <c r="A19106"/>
      <c r="B19106"/>
      <c r="C19106"/>
      <c r="D19106"/>
      <c r="E19106"/>
      <c r="F19106"/>
      <c r="G19106"/>
      <c r="H19106"/>
      <c r="I19106"/>
      <c r="J19106"/>
      <c r="K19106"/>
    </row>
    <row r="19107" spans="1:11" ht="15">
      <c r="A19107"/>
      <c r="B19107"/>
      <c r="C19107"/>
      <c r="D19107"/>
      <c r="E19107"/>
      <c r="F19107"/>
      <c r="G19107"/>
      <c r="H19107"/>
      <c r="I19107"/>
      <c r="J19107"/>
      <c r="K19107"/>
    </row>
    <row r="19108" spans="1:11" ht="15">
      <c r="A19108"/>
      <c r="B19108"/>
      <c r="C19108"/>
      <c r="D19108"/>
      <c r="E19108"/>
      <c r="F19108"/>
      <c r="G19108"/>
      <c r="H19108"/>
      <c r="I19108"/>
      <c r="J19108"/>
      <c r="K19108"/>
    </row>
    <row r="19109" spans="1:11" ht="15">
      <c r="A19109"/>
      <c r="B19109"/>
      <c r="C19109"/>
      <c r="D19109"/>
      <c r="E19109"/>
      <c r="F19109"/>
      <c r="G19109"/>
      <c r="H19109"/>
      <c r="I19109"/>
      <c r="J19109"/>
      <c r="K19109"/>
    </row>
    <row r="19110" spans="1:11" ht="15">
      <c r="A19110"/>
      <c r="B19110"/>
      <c r="C19110"/>
      <c r="D19110"/>
      <c r="E19110"/>
      <c r="F19110"/>
      <c r="G19110"/>
      <c r="H19110"/>
      <c r="I19110"/>
      <c r="J19110"/>
      <c r="K19110"/>
    </row>
    <row r="19111" spans="1:11" ht="15">
      <c r="A19111"/>
      <c r="B19111"/>
      <c r="C19111"/>
      <c r="D19111"/>
      <c r="E19111"/>
      <c r="F19111"/>
      <c r="G19111"/>
      <c r="H19111"/>
      <c r="I19111"/>
      <c r="J19111"/>
      <c r="K19111"/>
    </row>
    <row r="19112" spans="1:11" ht="15">
      <c r="A19112"/>
      <c r="B19112"/>
      <c r="C19112"/>
      <c r="D19112"/>
      <c r="E19112"/>
      <c r="F19112"/>
      <c r="G19112"/>
      <c r="H19112"/>
      <c r="I19112"/>
      <c r="J19112"/>
      <c r="K19112"/>
    </row>
    <row r="19113" spans="1:11" ht="15">
      <c r="A19113"/>
      <c r="B19113"/>
      <c r="C19113"/>
      <c r="D19113"/>
      <c r="E19113"/>
      <c r="F19113"/>
      <c r="G19113"/>
      <c r="H19113"/>
      <c r="I19113"/>
      <c r="J19113"/>
      <c r="K19113"/>
    </row>
    <row r="19114" spans="1:11" ht="15">
      <c r="A19114"/>
      <c r="B19114"/>
      <c r="C19114"/>
      <c r="D19114"/>
      <c r="E19114"/>
      <c r="F19114"/>
      <c r="G19114"/>
      <c r="H19114"/>
      <c r="I19114"/>
      <c r="J19114"/>
      <c r="K19114"/>
    </row>
    <row r="19115" spans="1:11" ht="15">
      <c r="A19115"/>
      <c r="B19115"/>
      <c r="C19115"/>
      <c r="D19115"/>
      <c r="E19115"/>
      <c r="F19115"/>
      <c r="G19115"/>
      <c r="H19115"/>
      <c r="I19115"/>
      <c r="J19115"/>
      <c r="K19115"/>
    </row>
    <row r="19116" spans="1:11" ht="15">
      <c r="A19116"/>
      <c r="B19116"/>
      <c r="C19116"/>
      <c r="D19116"/>
      <c r="E19116"/>
      <c r="F19116"/>
      <c r="G19116"/>
      <c r="H19116"/>
      <c r="I19116"/>
      <c r="J19116"/>
      <c r="K19116"/>
    </row>
    <row r="19117" spans="1:11" ht="15">
      <c r="A19117"/>
      <c r="B19117"/>
      <c r="C19117"/>
      <c r="D19117"/>
      <c r="E19117"/>
      <c r="F19117"/>
      <c r="G19117"/>
      <c r="H19117"/>
      <c r="I19117"/>
      <c r="J19117"/>
      <c r="K19117"/>
    </row>
    <row r="19118" spans="1:11" ht="15">
      <c r="A19118"/>
      <c r="B19118"/>
      <c r="C19118"/>
      <c r="D19118"/>
      <c r="E19118"/>
      <c r="F19118"/>
      <c r="G19118"/>
      <c r="H19118"/>
      <c r="I19118"/>
      <c r="J19118"/>
      <c r="K19118"/>
    </row>
    <row r="19119" spans="1:11" ht="15">
      <c r="A19119"/>
      <c r="B19119"/>
      <c r="C19119"/>
      <c r="D19119"/>
      <c r="E19119"/>
      <c r="F19119"/>
      <c r="G19119"/>
      <c r="H19119"/>
      <c r="I19119"/>
      <c r="J19119"/>
      <c r="K19119"/>
    </row>
    <row r="19120" spans="1:11" ht="15">
      <c r="A19120"/>
      <c r="B19120"/>
      <c r="C19120"/>
      <c r="D19120"/>
      <c r="E19120"/>
      <c r="F19120"/>
      <c r="G19120"/>
      <c r="H19120"/>
      <c r="I19120"/>
      <c r="J19120"/>
      <c r="K19120"/>
    </row>
    <row r="19121" spans="1:11" ht="15">
      <c r="A19121"/>
      <c r="B19121"/>
      <c r="C19121"/>
      <c r="D19121"/>
      <c r="E19121"/>
      <c r="F19121"/>
      <c r="G19121"/>
      <c r="H19121"/>
      <c r="I19121"/>
      <c r="J19121"/>
      <c r="K19121"/>
    </row>
    <row r="19122" spans="1:11" ht="15">
      <c r="A19122"/>
      <c r="B19122"/>
      <c r="C19122"/>
      <c r="D19122"/>
      <c r="E19122"/>
      <c r="F19122"/>
      <c r="G19122"/>
      <c r="H19122"/>
      <c r="I19122"/>
      <c r="J19122"/>
      <c r="K19122"/>
    </row>
    <row r="19123" spans="1:11" ht="15">
      <c r="A19123"/>
      <c r="B19123"/>
      <c r="C19123"/>
      <c r="D19123"/>
      <c r="E19123"/>
      <c r="F19123"/>
      <c r="G19123"/>
      <c r="H19123"/>
      <c r="I19123"/>
      <c r="J19123"/>
      <c r="K19123"/>
    </row>
    <row r="19124" spans="1:11" ht="15">
      <c r="A19124"/>
      <c r="B19124"/>
      <c r="C19124"/>
      <c r="D19124"/>
      <c r="E19124"/>
      <c r="F19124"/>
      <c r="G19124"/>
      <c r="H19124"/>
      <c r="I19124"/>
      <c r="J19124"/>
      <c r="K19124"/>
    </row>
    <row r="19125" spans="1:11" ht="15">
      <c r="A19125"/>
      <c r="B19125"/>
      <c r="C19125"/>
      <c r="D19125"/>
      <c r="E19125"/>
      <c r="F19125"/>
      <c r="G19125"/>
      <c r="H19125"/>
      <c r="I19125"/>
      <c r="J19125"/>
      <c r="K19125"/>
    </row>
    <row r="19126" spans="1:11" ht="15">
      <c r="A19126"/>
      <c r="B19126"/>
      <c r="C19126"/>
      <c r="D19126"/>
      <c r="E19126"/>
      <c r="F19126"/>
      <c r="G19126"/>
      <c r="H19126"/>
      <c r="I19126"/>
      <c r="J19126"/>
      <c r="K19126"/>
    </row>
    <row r="19127" spans="1:11" ht="15">
      <c r="A19127"/>
      <c r="B19127"/>
      <c r="C19127"/>
      <c r="D19127"/>
      <c r="E19127"/>
      <c r="F19127"/>
      <c r="G19127"/>
      <c r="H19127"/>
      <c r="I19127"/>
      <c r="J19127"/>
      <c r="K19127"/>
    </row>
    <row r="19128" spans="1:11" ht="15">
      <c r="A19128"/>
      <c r="B19128"/>
      <c r="C19128"/>
      <c r="D19128"/>
      <c r="E19128"/>
      <c r="F19128"/>
      <c r="G19128"/>
      <c r="H19128"/>
      <c r="I19128"/>
      <c r="J19128"/>
      <c r="K19128"/>
    </row>
    <row r="19129" spans="1:11" ht="15">
      <c r="A19129"/>
      <c r="B19129"/>
      <c r="C19129"/>
      <c r="D19129"/>
      <c r="E19129"/>
      <c r="F19129"/>
      <c r="G19129"/>
      <c r="H19129"/>
      <c r="I19129"/>
      <c r="J19129"/>
      <c r="K19129"/>
    </row>
    <row r="19130" spans="1:11" ht="15">
      <c r="A19130"/>
      <c r="B19130"/>
      <c r="C19130"/>
      <c r="D19130"/>
      <c r="E19130"/>
      <c r="F19130"/>
      <c r="G19130"/>
      <c r="H19130"/>
      <c r="I19130"/>
      <c r="J19130"/>
      <c r="K19130"/>
    </row>
    <row r="19131" spans="1:11" ht="15">
      <c r="A19131"/>
      <c r="B19131"/>
      <c r="C19131"/>
      <c r="D19131"/>
      <c r="E19131"/>
      <c r="F19131"/>
      <c r="G19131"/>
      <c r="H19131"/>
      <c r="I19131"/>
      <c r="J19131"/>
      <c r="K19131"/>
    </row>
    <row r="19132" spans="1:11" ht="15">
      <c r="A19132"/>
      <c r="B19132"/>
      <c r="C19132"/>
      <c r="D19132"/>
      <c r="E19132"/>
      <c r="F19132"/>
      <c r="G19132"/>
      <c r="H19132"/>
      <c r="I19132"/>
      <c r="J19132"/>
      <c r="K19132"/>
    </row>
    <row r="19133" spans="1:11" ht="15">
      <c r="A19133"/>
      <c r="B19133"/>
      <c r="C19133"/>
      <c r="D19133"/>
      <c r="E19133"/>
      <c r="F19133"/>
      <c r="G19133"/>
      <c r="H19133"/>
      <c r="I19133"/>
      <c r="J19133"/>
      <c r="K19133"/>
    </row>
    <row r="19134" spans="1:11" ht="15">
      <c r="A19134"/>
      <c r="B19134"/>
      <c r="C19134"/>
      <c r="D19134"/>
      <c r="E19134"/>
      <c r="F19134"/>
      <c r="G19134"/>
      <c r="H19134"/>
      <c r="I19134"/>
      <c r="J19134"/>
      <c r="K19134"/>
    </row>
    <row r="19135" spans="1:11" ht="15">
      <c r="A19135"/>
      <c r="B19135"/>
      <c r="C19135"/>
      <c r="D19135"/>
      <c r="E19135"/>
      <c r="F19135"/>
      <c r="G19135"/>
      <c r="H19135"/>
      <c r="I19135"/>
      <c r="J19135"/>
      <c r="K19135"/>
    </row>
    <row r="19136" spans="1:11" ht="15">
      <c r="A19136"/>
      <c r="B19136"/>
      <c r="C19136"/>
      <c r="D19136"/>
      <c r="E19136"/>
      <c r="F19136"/>
      <c r="G19136"/>
      <c r="H19136"/>
      <c r="I19136"/>
      <c r="J19136"/>
      <c r="K19136"/>
    </row>
    <row r="19137" spans="1:11" ht="15">
      <c r="A19137"/>
      <c r="B19137"/>
      <c r="C19137"/>
      <c r="D19137"/>
      <c r="E19137"/>
      <c r="F19137"/>
      <c r="G19137"/>
      <c r="H19137"/>
      <c r="I19137"/>
      <c r="J19137"/>
      <c r="K19137"/>
    </row>
    <row r="19138" spans="1:11" ht="15">
      <c r="A19138"/>
      <c r="B19138"/>
      <c r="C19138"/>
      <c r="D19138"/>
      <c r="E19138"/>
      <c r="F19138"/>
      <c r="G19138"/>
      <c r="H19138"/>
      <c r="I19138"/>
      <c r="J19138"/>
      <c r="K19138"/>
    </row>
    <row r="19139" spans="1:11" ht="15">
      <c r="A19139"/>
      <c r="B19139"/>
      <c r="C19139"/>
      <c r="D19139"/>
      <c r="E19139"/>
      <c r="F19139"/>
      <c r="G19139"/>
      <c r="H19139"/>
      <c r="I19139"/>
      <c r="J19139"/>
      <c r="K19139"/>
    </row>
    <row r="19140" spans="1:11" ht="15">
      <c r="A19140"/>
      <c r="B19140"/>
      <c r="C19140"/>
      <c r="D19140"/>
      <c r="E19140"/>
      <c r="F19140"/>
      <c r="G19140"/>
      <c r="H19140"/>
      <c r="I19140"/>
      <c r="J19140"/>
      <c r="K19140"/>
    </row>
    <row r="19141" spans="1:11" ht="15">
      <c r="A19141"/>
      <c r="B19141"/>
      <c r="C19141"/>
      <c r="D19141"/>
      <c r="E19141"/>
      <c r="F19141"/>
      <c r="G19141"/>
      <c r="H19141"/>
      <c r="I19141"/>
      <c r="J19141"/>
      <c r="K19141"/>
    </row>
    <row r="19142" spans="1:11" ht="15">
      <c r="A19142"/>
      <c r="B19142"/>
      <c r="C19142"/>
      <c r="D19142"/>
      <c r="E19142"/>
      <c r="F19142"/>
      <c r="G19142"/>
      <c r="H19142"/>
      <c r="I19142"/>
      <c r="J19142"/>
      <c r="K19142"/>
    </row>
    <row r="19143" spans="1:11" ht="15">
      <c r="A19143"/>
      <c r="B19143"/>
      <c r="C19143"/>
      <c r="D19143"/>
      <c r="E19143"/>
      <c r="F19143"/>
      <c r="G19143"/>
      <c r="H19143"/>
      <c r="I19143"/>
      <c r="J19143"/>
      <c r="K19143"/>
    </row>
    <row r="19144" spans="1:11" ht="15">
      <c r="A19144"/>
      <c r="B19144"/>
      <c r="C19144"/>
      <c r="D19144"/>
      <c r="E19144"/>
      <c r="F19144"/>
      <c r="G19144"/>
      <c r="H19144"/>
      <c r="I19144"/>
      <c r="J19144"/>
      <c r="K19144"/>
    </row>
    <row r="19145" spans="1:11" ht="15">
      <c r="A19145"/>
      <c r="B19145"/>
      <c r="C19145"/>
      <c r="D19145"/>
      <c r="E19145"/>
      <c r="F19145"/>
      <c r="G19145"/>
      <c r="H19145"/>
      <c r="I19145"/>
      <c r="J19145"/>
      <c r="K19145"/>
    </row>
    <row r="19146" spans="1:11" ht="15">
      <c r="A19146"/>
      <c r="B19146"/>
      <c r="C19146"/>
      <c r="D19146"/>
      <c r="E19146"/>
      <c r="F19146"/>
      <c r="G19146"/>
      <c r="H19146"/>
      <c r="I19146"/>
      <c r="J19146"/>
      <c r="K19146"/>
    </row>
    <row r="19147" spans="1:11" ht="15">
      <c r="A19147"/>
      <c r="B19147"/>
      <c r="C19147"/>
      <c r="D19147"/>
      <c r="E19147"/>
      <c r="F19147"/>
      <c r="G19147"/>
      <c r="H19147"/>
      <c r="I19147"/>
      <c r="J19147"/>
      <c r="K19147"/>
    </row>
    <row r="19148" spans="1:11" ht="15">
      <c r="A19148"/>
      <c r="B19148"/>
      <c r="C19148"/>
      <c r="D19148"/>
      <c r="E19148"/>
      <c r="F19148"/>
      <c r="G19148"/>
      <c r="H19148"/>
      <c r="I19148"/>
      <c r="J19148"/>
      <c r="K19148"/>
    </row>
    <row r="19149" spans="1:11" ht="15">
      <c r="A19149"/>
      <c r="B19149"/>
      <c r="C19149"/>
      <c r="D19149"/>
      <c r="E19149"/>
      <c r="F19149"/>
      <c r="G19149"/>
      <c r="H19149"/>
      <c r="I19149"/>
      <c r="J19149"/>
      <c r="K19149"/>
    </row>
    <row r="19150" spans="1:11" ht="15">
      <c r="A19150"/>
      <c r="B19150"/>
      <c r="C19150"/>
      <c r="D19150"/>
      <c r="E19150"/>
      <c r="F19150"/>
      <c r="G19150"/>
      <c r="H19150"/>
      <c r="I19150"/>
      <c r="J19150"/>
      <c r="K19150"/>
    </row>
    <row r="19151" spans="1:11" ht="15">
      <c r="A19151"/>
      <c r="B19151"/>
      <c r="C19151"/>
      <c r="D19151"/>
      <c r="E19151"/>
      <c r="F19151"/>
      <c r="G19151"/>
      <c r="H19151"/>
      <c r="I19151"/>
      <c r="J19151"/>
      <c r="K19151"/>
    </row>
    <row r="19152" spans="1:11" ht="15">
      <c r="A19152"/>
      <c r="B19152"/>
      <c r="C19152"/>
      <c r="D19152"/>
      <c r="E19152"/>
      <c r="F19152"/>
      <c r="G19152"/>
      <c r="H19152"/>
      <c r="I19152"/>
      <c r="J19152"/>
      <c r="K19152"/>
    </row>
    <row r="19153" spans="1:11" ht="15">
      <c r="A19153"/>
      <c r="B19153"/>
      <c r="C19153"/>
      <c r="D19153"/>
      <c r="E19153"/>
      <c r="F19153"/>
      <c r="G19153"/>
      <c r="H19153"/>
      <c r="I19153"/>
      <c r="J19153"/>
      <c r="K19153"/>
    </row>
    <row r="19154" spans="1:11" ht="15">
      <c r="A19154"/>
      <c r="B19154"/>
      <c r="C19154"/>
      <c r="D19154"/>
      <c r="E19154"/>
      <c r="F19154"/>
      <c r="G19154"/>
      <c r="H19154"/>
      <c r="I19154"/>
      <c r="J19154"/>
      <c r="K19154"/>
    </row>
    <row r="19155" spans="1:11" ht="15">
      <c r="A19155"/>
      <c r="B19155"/>
      <c r="C19155"/>
      <c r="D19155"/>
      <c r="E19155"/>
      <c r="F19155"/>
      <c r="G19155"/>
      <c r="H19155"/>
      <c r="I19155"/>
      <c r="J19155"/>
      <c r="K19155"/>
    </row>
    <row r="19156" spans="1:11" ht="15">
      <c r="A19156"/>
      <c r="B19156"/>
      <c r="C19156"/>
      <c r="D19156"/>
      <c r="E19156"/>
      <c r="F19156"/>
      <c r="G19156"/>
      <c r="H19156"/>
      <c r="I19156"/>
      <c r="J19156"/>
      <c r="K19156"/>
    </row>
    <row r="19157" spans="1:11" ht="15">
      <c r="A19157"/>
      <c r="B19157"/>
      <c r="C19157"/>
      <c r="D19157"/>
      <c r="E19157"/>
      <c r="F19157"/>
      <c r="G19157"/>
      <c r="H19157"/>
      <c r="I19157"/>
      <c r="J19157"/>
      <c r="K19157"/>
    </row>
    <row r="19158" spans="1:11" ht="15">
      <c r="A19158"/>
      <c r="B19158"/>
      <c r="C19158"/>
      <c r="D19158"/>
      <c r="E19158"/>
      <c r="F19158"/>
      <c r="G19158"/>
      <c r="H19158"/>
      <c r="I19158"/>
      <c r="J19158"/>
      <c r="K19158"/>
    </row>
    <row r="19159" spans="1:11" ht="15">
      <c r="A19159"/>
      <c r="B19159"/>
      <c r="C19159"/>
      <c r="D19159"/>
      <c r="E19159"/>
      <c r="F19159"/>
      <c r="G19159"/>
      <c r="H19159"/>
      <c r="I19159"/>
      <c r="J19159"/>
      <c r="K19159"/>
    </row>
    <row r="19160" spans="1:11" ht="15">
      <c r="A19160"/>
      <c r="B19160"/>
      <c r="C19160"/>
      <c r="D19160"/>
      <c r="E19160"/>
      <c r="F19160"/>
      <c r="G19160"/>
      <c r="H19160"/>
      <c r="I19160"/>
      <c r="J19160"/>
      <c r="K19160"/>
    </row>
    <row r="19161" spans="1:11" ht="15">
      <c r="A19161"/>
      <c r="B19161"/>
      <c r="C19161"/>
      <c r="D19161"/>
      <c r="E19161"/>
      <c r="F19161"/>
      <c r="G19161"/>
      <c r="H19161"/>
      <c r="I19161"/>
      <c r="J19161"/>
      <c r="K19161"/>
    </row>
    <row r="19162" spans="1:11" ht="15">
      <c r="A19162"/>
      <c r="B19162"/>
      <c r="C19162"/>
      <c r="D19162"/>
      <c r="E19162"/>
      <c r="F19162"/>
      <c r="G19162"/>
      <c r="H19162"/>
      <c r="I19162"/>
      <c r="J19162"/>
      <c r="K19162"/>
    </row>
    <row r="19163" spans="1:11" ht="15">
      <c r="A19163"/>
      <c r="B19163"/>
      <c r="C19163"/>
      <c r="D19163"/>
      <c r="E19163"/>
      <c r="F19163"/>
      <c r="G19163"/>
      <c r="H19163"/>
      <c r="I19163"/>
      <c r="J19163"/>
      <c r="K19163"/>
    </row>
    <row r="19164" spans="1:11" ht="15">
      <c r="A19164"/>
      <c r="B19164"/>
      <c r="C19164"/>
      <c r="D19164"/>
      <c r="E19164"/>
      <c r="F19164"/>
      <c r="G19164"/>
      <c r="H19164"/>
      <c r="I19164"/>
      <c r="J19164"/>
      <c r="K19164"/>
    </row>
    <row r="19165" spans="1:11" ht="15">
      <c r="A19165"/>
      <c r="B19165"/>
      <c r="C19165"/>
      <c r="D19165"/>
      <c r="E19165"/>
      <c r="F19165"/>
      <c r="G19165"/>
      <c r="H19165"/>
      <c r="I19165"/>
      <c r="J19165"/>
      <c r="K19165"/>
    </row>
    <row r="19166" spans="1:11" ht="15">
      <c r="A19166"/>
      <c r="B19166"/>
      <c r="C19166"/>
      <c r="D19166"/>
      <c r="E19166"/>
      <c r="F19166"/>
      <c r="G19166"/>
      <c r="H19166"/>
      <c r="I19166"/>
      <c r="J19166"/>
      <c r="K19166"/>
    </row>
    <row r="19167" spans="1:11" ht="15">
      <c r="A19167"/>
      <c r="B19167"/>
      <c r="C19167"/>
      <c r="D19167"/>
      <c r="E19167"/>
      <c r="F19167"/>
      <c r="G19167"/>
      <c r="H19167"/>
      <c r="I19167"/>
      <c r="J19167"/>
      <c r="K19167"/>
    </row>
    <row r="19168" spans="1:11" ht="15">
      <c r="A19168"/>
      <c r="B19168"/>
      <c r="C19168"/>
      <c r="D19168"/>
      <c r="E19168"/>
      <c r="F19168"/>
      <c r="G19168"/>
      <c r="H19168"/>
      <c r="I19168"/>
      <c r="J19168"/>
      <c r="K19168"/>
    </row>
    <row r="19169" spans="1:11" ht="15">
      <c r="A19169"/>
      <c r="B19169"/>
      <c r="C19169"/>
      <c r="D19169"/>
      <c r="E19169"/>
      <c r="F19169"/>
      <c r="G19169"/>
      <c r="H19169"/>
      <c r="I19169"/>
      <c r="J19169"/>
      <c r="K19169"/>
    </row>
    <row r="19170" spans="1:11" ht="15">
      <c r="A19170"/>
      <c r="B19170"/>
      <c r="C19170"/>
      <c r="D19170"/>
      <c r="E19170"/>
      <c r="F19170"/>
      <c r="G19170"/>
      <c r="H19170"/>
      <c r="I19170"/>
      <c r="J19170"/>
      <c r="K19170"/>
    </row>
    <row r="19171" spans="1:11" ht="15">
      <c r="A19171"/>
      <c r="B19171"/>
      <c r="C19171"/>
      <c r="D19171"/>
      <c r="E19171"/>
      <c r="F19171"/>
      <c r="G19171"/>
      <c r="H19171"/>
      <c r="I19171"/>
      <c r="J19171"/>
      <c r="K19171"/>
    </row>
    <row r="19172" spans="1:11" ht="15">
      <c r="A19172"/>
      <c r="B19172"/>
      <c r="C19172"/>
      <c r="D19172"/>
      <c r="E19172"/>
      <c r="F19172"/>
      <c r="G19172"/>
      <c r="H19172"/>
      <c r="I19172"/>
      <c r="J19172"/>
      <c r="K19172"/>
    </row>
    <row r="19173" spans="1:11" ht="15">
      <c r="A19173"/>
      <c r="B19173"/>
      <c r="C19173"/>
      <c r="D19173"/>
      <c r="E19173"/>
      <c r="F19173"/>
      <c r="G19173"/>
      <c r="H19173"/>
      <c r="I19173"/>
      <c r="J19173"/>
      <c r="K19173"/>
    </row>
    <row r="19174" spans="1:11" ht="15">
      <c r="A19174"/>
      <c r="B19174"/>
      <c r="C19174"/>
      <c r="D19174"/>
      <c r="E19174"/>
      <c r="F19174"/>
      <c r="G19174"/>
      <c r="H19174"/>
      <c r="I19174"/>
      <c r="J19174"/>
      <c r="K19174"/>
    </row>
    <row r="19175" spans="1:11" ht="15">
      <c r="A19175"/>
      <c r="B19175"/>
      <c r="C19175"/>
      <c r="D19175"/>
      <c r="E19175"/>
      <c r="F19175"/>
      <c r="G19175"/>
      <c r="H19175"/>
      <c r="I19175"/>
      <c r="J19175"/>
      <c r="K19175"/>
    </row>
    <row r="19176" spans="1:11" ht="15">
      <c r="A19176"/>
      <c r="B19176"/>
      <c r="C19176"/>
      <c r="D19176"/>
      <c r="E19176"/>
      <c r="F19176"/>
      <c r="G19176"/>
      <c r="H19176"/>
      <c r="I19176"/>
      <c r="J19176"/>
      <c r="K19176"/>
    </row>
    <row r="19177" spans="1:11" ht="15">
      <c r="A19177"/>
      <c r="B19177"/>
      <c r="C19177"/>
      <c r="D19177"/>
      <c r="E19177"/>
      <c r="F19177"/>
      <c r="G19177"/>
      <c r="H19177"/>
      <c r="I19177"/>
      <c r="J19177"/>
      <c r="K19177"/>
    </row>
    <row r="19178" spans="1:11" ht="15">
      <c r="A19178"/>
      <c r="B19178"/>
      <c r="C19178"/>
      <c r="D19178"/>
      <c r="E19178"/>
      <c r="F19178"/>
      <c r="G19178"/>
      <c r="H19178"/>
      <c r="I19178"/>
      <c r="J19178"/>
      <c r="K19178"/>
    </row>
    <row r="19179" spans="1:11" ht="15">
      <c r="A19179"/>
      <c r="B19179"/>
      <c r="C19179"/>
      <c r="D19179"/>
      <c r="E19179"/>
      <c r="F19179"/>
      <c r="G19179"/>
      <c r="H19179"/>
      <c r="I19179"/>
      <c r="J19179"/>
      <c r="K19179"/>
    </row>
    <row r="19180" spans="1:11" ht="15">
      <c r="A19180"/>
      <c r="B19180"/>
      <c r="C19180"/>
      <c r="D19180"/>
      <c r="E19180"/>
      <c r="F19180"/>
      <c r="G19180"/>
      <c r="H19180"/>
      <c r="I19180"/>
      <c r="J19180"/>
      <c r="K19180"/>
    </row>
    <row r="19181" spans="1:11" ht="15">
      <c r="A19181"/>
      <c r="B19181"/>
      <c r="C19181"/>
      <c r="D19181"/>
      <c r="E19181"/>
      <c r="F19181"/>
      <c r="G19181"/>
      <c r="H19181"/>
      <c r="I19181"/>
      <c r="J19181"/>
      <c r="K19181"/>
    </row>
    <row r="19182" spans="1:11" ht="15">
      <c r="A19182"/>
      <c r="B19182"/>
      <c r="C19182"/>
      <c r="D19182"/>
      <c r="E19182"/>
      <c r="F19182"/>
      <c r="G19182"/>
      <c r="H19182"/>
      <c r="I19182"/>
      <c r="J19182"/>
      <c r="K19182"/>
    </row>
    <row r="19183" spans="1:11" ht="15">
      <c r="A19183"/>
      <c r="B19183"/>
      <c r="C19183"/>
      <c r="D19183"/>
      <c r="E19183"/>
      <c r="F19183"/>
      <c r="G19183"/>
      <c r="H19183"/>
      <c r="I19183"/>
      <c r="J19183"/>
      <c r="K19183"/>
    </row>
    <row r="19184" spans="1:11" ht="15">
      <c r="A19184"/>
      <c r="B19184"/>
      <c r="C19184"/>
      <c r="D19184"/>
      <c r="E19184"/>
      <c r="F19184"/>
      <c r="G19184"/>
      <c r="H19184"/>
      <c r="I19184"/>
      <c r="J19184"/>
      <c r="K19184"/>
    </row>
    <row r="19185" spans="1:11" ht="15">
      <c r="A19185"/>
      <c r="B19185"/>
      <c r="C19185"/>
      <c r="D19185"/>
      <c r="E19185"/>
      <c r="F19185"/>
      <c r="G19185"/>
      <c r="H19185"/>
      <c r="I19185"/>
      <c r="J19185"/>
      <c r="K19185"/>
    </row>
    <row r="19186" spans="1:11" ht="15">
      <c r="A19186"/>
      <c r="B19186"/>
      <c r="C19186"/>
      <c r="D19186"/>
      <c r="E19186"/>
      <c r="F19186"/>
      <c r="G19186"/>
      <c r="H19186"/>
      <c r="I19186"/>
      <c r="J19186"/>
      <c r="K19186"/>
    </row>
    <row r="19187" spans="1:11" ht="15">
      <c r="A19187"/>
      <c r="B19187"/>
      <c r="C19187"/>
      <c r="D19187"/>
      <c r="E19187"/>
      <c r="F19187"/>
      <c r="G19187"/>
      <c r="H19187"/>
      <c r="I19187"/>
      <c r="J19187"/>
      <c r="K19187"/>
    </row>
    <row r="19188" spans="1:11" ht="15">
      <c r="A19188"/>
      <c r="B19188"/>
      <c r="C19188"/>
      <c r="D19188"/>
      <c r="E19188"/>
      <c r="F19188"/>
      <c r="G19188"/>
      <c r="H19188"/>
      <c r="I19188"/>
      <c r="J19188"/>
      <c r="K19188"/>
    </row>
    <row r="19189" spans="1:11" ht="15">
      <c r="A19189"/>
      <c r="B19189"/>
      <c r="C19189"/>
      <c r="D19189"/>
      <c r="E19189"/>
      <c r="F19189"/>
      <c r="G19189"/>
      <c r="H19189"/>
      <c r="I19189"/>
      <c r="J19189"/>
      <c r="K19189"/>
    </row>
    <row r="19190" spans="1:11" ht="15">
      <c r="A19190"/>
      <c r="B19190"/>
      <c r="C19190"/>
      <c r="D19190"/>
      <c r="E19190"/>
      <c r="F19190"/>
      <c r="G19190"/>
      <c r="H19190"/>
      <c r="I19190"/>
      <c r="J19190"/>
      <c r="K19190"/>
    </row>
    <row r="19191" spans="1:11" ht="15">
      <c r="A19191"/>
      <c r="B19191"/>
      <c r="C19191"/>
      <c r="D19191"/>
      <c r="E19191"/>
      <c r="F19191"/>
      <c r="G19191"/>
      <c r="H19191"/>
      <c r="I19191"/>
      <c r="J19191"/>
      <c r="K19191"/>
    </row>
    <row r="19192" spans="1:11" ht="15">
      <c r="A19192"/>
      <c r="B19192"/>
      <c r="C19192"/>
      <c r="D19192"/>
      <c r="E19192"/>
      <c r="F19192"/>
      <c r="G19192"/>
      <c r="H19192"/>
      <c r="I19192"/>
      <c r="J19192"/>
      <c r="K19192"/>
    </row>
    <row r="19193" spans="1:11" ht="15">
      <c r="A19193"/>
      <c r="B19193"/>
      <c r="C19193"/>
      <c r="D19193"/>
      <c r="E19193"/>
      <c r="F19193"/>
      <c r="G19193"/>
      <c r="H19193"/>
      <c r="I19193"/>
      <c r="J19193"/>
      <c r="K19193"/>
    </row>
    <row r="19194" spans="1:11" ht="15">
      <c r="A19194"/>
      <c r="B19194"/>
      <c r="C19194"/>
      <c r="D19194"/>
      <c r="E19194"/>
      <c r="F19194"/>
      <c r="G19194"/>
      <c r="H19194"/>
      <c r="I19194"/>
      <c r="J19194"/>
      <c r="K19194"/>
    </row>
    <row r="19195" spans="1:11" ht="15">
      <c r="A19195"/>
      <c r="B19195"/>
      <c r="C19195"/>
      <c r="D19195"/>
      <c r="E19195"/>
      <c r="F19195"/>
      <c r="G19195"/>
      <c r="H19195"/>
      <c r="I19195"/>
      <c r="J19195"/>
      <c r="K19195"/>
    </row>
    <row r="19196" spans="1:11" ht="15">
      <c r="A19196"/>
      <c r="B19196"/>
      <c r="C19196"/>
      <c r="D19196"/>
      <c r="E19196"/>
      <c r="F19196"/>
      <c r="G19196"/>
      <c r="H19196"/>
      <c r="I19196"/>
      <c r="J19196"/>
      <c r="K19196"/>
    </row>
    <row r="19197" spans="1:11" ht="15">
      <c r="A19197"/>
      <c r="B19197"/>
      <c r="C19197"/>
      <c r="D19197"/>
      <c r="E19197"/>
      <c r="F19197"/>
      <c r="G19197"/>
      <c r="H19197"/>
      <c r="I19197"/>
      <c r="J19197"/>
      <c r="K19197"/>
    </row>
    <row r="19198" spans="1:11" ht="15">
      <c r="A19198"/>
      <c r="B19198"/>
      <c r="C19198"/>
      <c r="D19198"/>
      <c r="E19198"/>
      <c r="F19198"/>
      <c r="G19198"/>
      <c r="H19198"/>
      <c r="I19198"/>
      <c r="J19198"/>
      <c r="K19198"/>
    </row>
    <row r="19199" spans="1:11" ht="15">
      <c r="A19199"/>
      <c r="B19199"/>
      <c r="C19199"/>
      <c r="D19199"/>
      <c r="E19199"/>
      <c r="F19199"/>
      <c r="G19199"/>
      <c r="H19199"/>
      <c r="I19199"/>
      <c r="J19199"/>
      <c r="K19199"/>
    </row>
    <row r="19200" spans="1:11" ht="15">
      <c r="A19200"/>
      <c r="B19200"/>
      <c r="C19200"/>
      <c r="D19200"/>
      <c r="E19200"/>
      <c r="F19200"/>
      <c r="G19200"/>
      <c r="H19200"/>
      <c r="I19200"/>
      <c r="J19200"/>
      <c r="K19200"/>
    </row>
    <row r="19201" spans="1:11" ht="15">
      <c r="A19201"/>
      <c r="B19201"/>
      <c r="C19201"/>
      <c r="D19201"/>
      <c r="E19201"/>
      <c r="F19201"/>
      <c r="G19201"/>
      <c r="H19201"/>
      <c r="I19201"/>
      <c r="J19201"/>
      <c r="K19201"/>
    </row>
    <row r="19202" spans="1:11" ht="15">
      <c r="A19202"/>
      <c r="B19202"/>
      <c r="C19202"/>
      <c r="D19202"/>
      <c r="E19202"/>
      <c r="F19202"/>
      <c r="G19202"/>
      <c r="H19202"/>
      <c r="I19202"/>
      <c r="J19202"/>
      <c r="K19202"/>
    </row>
    <row r="19203" spans="1:11" ht="15">
      <c r="A19203"/>
      <c r="B19203"/>
      <c r="C19203"/>
      <c r="D19203"/>
      <c r="E19203"/>
      <c r="F19203"/>
      <c r="G19203"/>
      <c r="H19203"/>
      <c r="I19203"/>
      <c r="J19203"/>
      <c r="K19203"/>
    </row>
    <row r="19204" spans="1:11" ht="15">
      <c r="A19204"/>
      <c r="B19204"/>
      <c r="C19204"/>
      <c r="D19204"/>
      <c r="E19204"/>
      <c r="F19204"/>
      <c r="G19204"/>
      <c r="H19204"/>
      <c r="I19204"/>
      <c r="J19204"/>
      <c r="K19204"/>
    </row>
    <row r="19205" spans="1:11" ht="15">
      <c r="A19205"/>
      <c r="B19205"/>
      <c r="C19205"/>
      <c r="D19205"/>
      <c r="E19205"/>
      <c r="F19205"/>
      <c r="G19205"/>
      <c r="H19205"/>
      <c r="I19205"/>
      <c r="J19205"/>
      <c r="K19205"/>
    </row>
    <row r="19206" spans="1:11" ht="15">
      <c r="A19206"/>
      <c r="B19206"/>
      <c r="C19206"/>
      <c r="D19206"/>
      <c r="E19206"/>
      <c r="F19206"/>
      <c r="G19206"/>
      <c r="H19206"/>
      <c r="I19206"/>
      <c r="J19206"/>
      <c r="K19206"/>
    </row>
    <row r="19207" spans="1:11" ht="15">
      <c r="A19207"/>
      <c r="B19207"/>
      <c r="C19207"/>
      <c r="D19207"/>
      <c r="E19207"/>
      <c r="F19207"/>
      <c r="G19207"/>
      <c r="H19207"/>
      <c r="I19207"/>
      <c r="J19207"/>
      <c r="K19207"/>
    </row>
    <row r="19208" spans="1:11" ht="15">
      <c r="A19208"/>
      <c r="B19208"/>
      <c r="C19208"/>
      <c r="D19208"/>
      <c r="E19208"/>
      <c r="F19208"/>
      <c r="G19208"/>
      <c r="H19208"/>
      <c r="I19208"/>
      <c r="J19208"/>
      <c r="K19208"/>
    </row>
    <row r="19209" spans="1:11" ht="15">
      <c r="A19209"/>
      <c r="B19209"/>
      <c r="C19209"/>
      <c r="D19209"/>
      <c r="E19209"/>
      <c r="F19209"/>
      <c r="G19209"/>
      <c r="H19209"/>
      <c r="I19209"/>
      <c r="J19209"/>
      <c r="K19209"/>
    </row>
    <row r="19210" spans="1:11" ht="15">
      <c r="A19210"/>
      <c r="B19210"/>
      <c r="C19210"/>
      <c r="D19210"/>
      <c r="E19210"/>
      <c r="F19210"/>
      <c r="G19210"/>
      <c r="H19210"/>
      <c r="I19210"/>
      <c r="J19210"/>
      <c r="K19210"/>
    </row>
    <row r="19211" spans="1:11" ht="15">
      <c r="A19211"/>
      <c r="B19211"/>
      <c r="C19211"/>
      <c r="D19211"/>
      <c r="E19211"/>
      <c r="F19211"/>
      <c r="G19211"/>
      <c r="H19211"/>
      <c r="I19211"/>
      <c r="J19211"/>
      <c r="K19211"/>
    </row>
    <row r="19212" spans="1:11" ht="15">
      <c r="A19212"/>
      <c r="B19212"/>
      <c r="C19212"/>
      <c r="D19212"/>
      <c r="E19212"/>
      <c r="F19212"/>
      <c r="G19212"/>
      <c r="H19212"/>
      <c r="I19212"/>
      <c r="J19212"/>
      <c r="K19212"/>
    </row>
    <row r="19213" spans="1:11" ht="15">
      <c r="A19213"/>
      <c r="B19213"/>
      <c r="C19213"/>
      <c r="D19213"/>
      <c r="E19213"/>
      <c r="F19213"/>
      <c r="G19213"/>
      <c r="H19213"/>
      <c r="I19213"/>
      <c r="J19213"/>
      <c r="K19213"/>
    </row>
    <row r="19214" spans="1:11" ht="15">
      <c r="A19214"/>
      <c r="B19214"/>
      <c r="C19214"/>
      <c r="D19214"/>
      <c r="E19214"/>
      <c r="F19214"/>
      <c r="G19214"/>
      <c r="H19214"/>
      <c r="I19214"/>
      <c r="J19214"/>
      <c r="K19214"/>
    </row>
    <row r="19215" spans="1:11" ht="15">
      <c r="A19215"/>
      <c r="B19215"/>
      <c r="C19215"/>
      <c r="D19215"/>
      <c r="E19215"/>
      <c r="F19215"/>
      <c r="G19215"/>
      <c r="H19215"/>
      <c r="I19215"/>
      <c r="J19215"/>
      <c r="K19215"/>
    </row>
    <row r="19216" spans="1:11" ht="15">
      <c r="A19216"/>
      <c r="B19216"/>
      <c r="C19216"/>
      <c r="D19216"/>
      <c r="E19216"/>
      <c r="F19216"/>
      <c r="G19216"/>
      <c r="H19216"/>
      <c r="I19216"/>
      <c r="J19216"/>
      <c r="K19216"/>
    </row>
    <row r="19217" spans="1:11" ht="15">
      <c r="A19217"/>
      <c r="B19217"/>
      <c r="C19217"/>
      <c r="D19217"/>
      <c r="E19217"/>
      <c r="F19217"/>
      <c r="G19217"/>
      <c r="H19217"/>
      <c r="I19217"/>
      <c r="J19217"/>
      <c r="K19217"/>
    </row>
    <row r="19218" spans="1:11" ht="15">
      <c r="A19218"/>
      <c r="B19218"/>
      <c r="C19218"/>
      <c r="D19218"/>
      <c r="E19218"/>
      <c r="F19218"/>
      <c r="G19218"/>
      <c r="H19218"/>
      <c r="I19218"/>
      <c r="J19218"/>
      <c r="K19218"/>
    </row>
    <row r="19219" spans="1:11" ht="15">
      <c r="A19219"/>
      <c r="B19219"/>
      <c r="C19219"/>
      <c r="D19219"/>
      <c r="E19219"/>
      <c r="F19219"/>
      <c r="G19219"/>
      <c r="H19219"/>
      <c r="I19219"/>
      <c r="J19219"/>
      <c r="K19219"/>
    </row>
    <row r="19220" spans="1:11" ht="15">
      <c r="A19220"/>
      <c r="B19220"/>
      <c r="C19220"/>
      <c r="D19220"/>
      <c r="E19220"/>
      <c r="F19220"/>
      <c r="G19220"/>
      <c r="H19220"/>
      <c r="I19220"/>
      <c r="J19220"/>
      <c r="K19220"/>
    </row>
    <row r="19221" spans="1:11" ht="15">
      <c r="A19221"/>
      <c r="B19221"/>
      <c r="C19221"/>
      <c r="D19221"/>
      <c r="E19221"/>
      <c r="F19221"/>
      <c r="G19221"/>
      <c r="H19221"/>
      <c r="I19221"/>
      <c r="J19221"/>
      <c r="K19221"/>
    </row>
    <row r="19222" spans="1:11" ht="15">
      <c r="A19222"/>
      <c r="B19222"/>
      <c r="C19222"/>
      <c r="D19222"/>
      <c r="E19222"/>
      <c r="F19222"/>
      <c r="G19222"/>
      <c r="H19222"/>
      <c r="I19222"/>
      <c r="J19222"/>
      <c r="K19222"/>
    </row>
    <row r="19223" spans="1:11" ht="15">
      <c r="A19223"/>
      <c r="B19223"/>
      <c r="C19223"/>
      <c r="D19223"/>
      <c r="E19223"/>
      <c r="F19223"/>
      <c r="G19223"/>
      <c r="H19223"/>
      <c r="I19223"/>
      <c r="J19223"/>
      <c r="K19223"/>
    </row>
    <row r="19224" spans="1:11" ht="15">
      <c r="A19224"/>
      <c r="B19224"/>
      <c r="C19224"/>
      <c r="D19224"/>
      <c r="E19224"/>
      <c r="F19224"/>
      <c r="G19224"/>
      <c r="H19224"/>
      <c r="I19224"/>
      <c r="J19224"/>
      <c r="K19224"/>
    </row>
    <row r="19225" spans="1:11" ht="15">
      <c r="A19225"/>
      <c r="B19225"/>
      <c r="C19225"/>
      <c r="D19225"/>
      <c r="E19225"/>
      <c r="F19225"/>
      <c r="G19225"/>
      <c r="H19225"/>
      <c r="I19225"/>
      <c r="J19225"/>
      <c r="K19225"/>
    </row>
    <row r="19226" spans="1:11" ht="15">
      <c r="A19226"/>
      <c r="B19226"/>
      <c r="C19226"/>
      <c r="D19226"/>
      <c r="E19226"/>
      <c r="F19226"/>
      <c r="G19226"/>
      <c r="H19226"/>
      <c r="I19226"/>
      <c r="J19226"/>
      <c r="K19226"/>
    </row>
    <row r="19227" spans="1:11" ht="15">
      <c r="A19227"/>
      <c r="B19227"/>
      <c r="C19227"/>
      <c r="D19227"/>
      <c r="E19227"/>
      <c r="F19227"/>
      <c r="G19227"/>
      <c r="H19227"/>
      <c r="I19227"/>
      <c r="J19227"/>
      <c r="K19227"/>
    </row>
    <row r="19228" spans="1:11" ht="15">
      <c r="A19228"/>
      <c r="B19228"/>
      <c r="C19228"/>
      <c r="D19228"/>
      <c r="E19228"/>
      <c r="F19228"/>
      <c r="G19228"/>
      <c r="H19228"/>
      <c r="I19228"/>
      <c r="J19228"/>
      <c r="K19228"/>
    </row>
    <row r="19229" spans="1:11" ht="15">
      <c r="A19229"/>
      <c r="B19229"/>
      <c r="C19229"/>
      <c r="D19229"/>
      <c r="E19229"/>
      <c r="F19229"/>
      <c r="G19229"/>
      <c r="H19229"/>
      <c r="I19229"/>
      <c r="J19229"/>
      <c r="K19229"/>
    </row>
    <row r="19230" spans="1:11" ht="15">
      <c r="A19230"/>
      <c r="B19230"/>
      <c r="C19230"/>
      <c r="D19230"/>
      <c r="E19230"/>
      <c r="F19230"/>
      <c r="G19230"/>
      <c r="H19230"/>
      <c r="I19230"/>
      <c r="J19230"/>
      <c r="K19230"/>
    </row>
    <row r="19231" spans="1:11" ht="15">
      <c r="A19231"/>
      <c r="B19231"/>
      <c r="C19231"/>
      <c r="D19231"/>
      <c r="E19231"/>
      <c r="F19231"/>
      <c r="G19231"/>
      <c r="H19231"/>
      <c r="I19231"/>
      <c r="J19231"/>
      <c r="K19231"/>
    </row>
    <row r="19232" spans="1:11" ht="15">
      <c r="A19232"/>
      <c r="B19232"/>
      <c r="C19232"/>
      <c r="D19232"/>
      <c r="E19232"/>
      <c r="F19232"/>
      <c r="G19232"/>
      <c r="H19232"/>
      <c r="I19232"/>
      <c r="J19232"/>
      <c r="K19232"/>
    </row>
    <row r="19233" spans="1:11" ht="15">
      <c r="A19233"/>
      <c r="B19233"/>
      <c r="C19233"/>
      <c r="D19233"/>
      <c r="E19233"/>
      <c r="F19233"/>
      <c r="G19233"/>
      <c r="H19233"/>
      <c r="I19233"/>
      <c r="J19233"/>
      <c r="K19233"/>
    </row>
    <row r="19234" spans="1:11" ht="15">
      <c r="A19234"/>
      <c r="B19234"/>
      <c r="C19234"/>
      <c r="D19234"/>
      <c r="E19234"/>
      <c r="F19234"/>
      <c r="G19234"/>
      <c r="H19234"/>
      <c r="I19234"/>
      <c r="J19234"/>
      <c r="K19234"/>
    </row>
    <row r="19235" spans="1:11" ht="15">
      <c r="A19235"/>
      <c r="B19235"/>
      <c r="C19235"/>
      <c r="D19235"/>
      <c r="E19235"/>
      <c r="F19235"/>
      <c r="G19235"/>
      <c r="H19235"/>
      <c r="I19235"/>
      <c r="J19235"/>
      <c r="K19235"/>
    </row>
    <row r="19236" spans="1:11" ht="15">
      <c r="A19236"/>
      <c r="B19236"/>
      <c r="C19236"/>
      <c r="D19236"/>
      <c r="E19236"/>
      <c r="F19236"/>
      <c r="G19236"/>
      <c r="H19236"/>
      <c r="I19236"/>
      <c r="J19236"/>
      <c r="K19236"/>
    </row>
    <row r="19237" spans="1:11" ht="15">
      <c r="A19237"/>
      <c r="B19237"/>
      <c r="C19237"/>
      <c r="D19237"/>
      <c r="E19237"/>
      <c r="F19237"/>
      <c r="G19237"/>
      <c r="H19237"/>
      <c r="I19237"/>
      <c r="J19237"/>
      <c r="K19237"/>
    </row>
    <row r="19238" spans="1:11" ht="15">
      <c r="A19238"/>
      <c r="B19238"/>
      <c r="C19238"/>
      <c r="D19238"/>
      <c r="E19238"/>
      <c r="F19238"/>
      <c r="G19238"/>
      <c r="H19238"/>
      <c r="I19238"/>
      <c r="J19238"/>
      <c r="K19238"/>
    </row>
    <row r="19239" spans="1:11" ht="15">
      <c r="A19239"/>
      <c r="B19239"/>
      <c r="C19239"/>
      <c r="D19239"/>
      <c r="E19239"/>
      <c r="F19239"/>
      <c r="G19239"/>
      <c r="H19239"/>
      <c r="I19239"/>
      <c r="J19239"/>
      <c r="K19239"/>
    </row>
    <row r="19240" spans="1:11" ht="15">
      <c r="A19240"/>
      <c r="B19240"/>
      <c r="C19240"/>
      <c r="D19240"/>
      <c r="E19240"/>
      <c r="F19240"/>
      <c r="G19240"/>
      <c r="H19240"/>
      <c r="I19240"/>
      <c r="J19240"/>
      <c r="K19240"/>
    </row>
    <row r="19241" spans="1:11" ht="15">
      <c r="A19241"/>
      <c r="B19241"/>
      <c r="C19241"/>
      <c r="D19241"/>
      <c r="E19241"/>
      <c r="F19241"/>
      <c r="G19241"/>
      <c r="H19241"/>
      <c r="I19241"/>
      <c r="J19241"/>
      <c r="K19241"/>
    </row>
    <row r="19242" spans="1:11" ht="15">
      <c r="A19242"/>
      <c r="B19242"/>
      <c r="C19242"/>
      <c r="D19242"/>
      <c r="E19242"/>
      <c r="F19242"/>
      <c r="G19242"/>
      <c r="H19242"/>
      <c r="I19242"/>
      <c r="J19242"/>
      <c r="K19242"/>
    </row>
    <row r="19243" spans="1:11" ht="15">
      <c r="A19243"/>
      <c r="B19243"/>
      <c r="C19243"/>
      <c r="D19243"/>
      <c r="E19243"/>
      <c r="F19243"/>
      <c r="G19243"/>
      <c r="H19243"/>
      <c r="I19243"/>
      <c r="J19243"/>
      <c r="K19243"/>
    </row>
    <row r="19244" spans="1:11" ht="15">
      <c r="A19244"/>
      <c r="B19244"/>
      <c r="C19244"/>
      <c r="D19244"/>
      <c r="E19244"/>
      <c r="F19244"/>
      <c r="G19244"/>
      <c r="H19244"/>
      <c r="I19244"/>
      <c r="J19244"/>
      <c r="K19244"/>
    </row>
    <row r="19245" spans="1:11" ht="15">
      <c r="A19245"/>
      <c r="B19245"/>
      <c r="C19245"/>
      <c r="D19245"/>
      <c r="E19245"/>
      <c r="F19245"/>
      <c r="G19245"/>
      <c r="H19245"/>
      <c r="I19245"/>
      <c r="J19245"/>
      <c r="K19245"/>
    </row>
    <row r="19246" spans="1:11" ht="15">
      <c r="A19246"/>
      <c r="B19246"/>
      <c r="C19246"/>
      <c r="D19246"/>
      <c r="E19246"/>
      <c r="F19246"/>
      <c r="G19246"/>
      <c r="H19246"/>
      <c r="I19246"/>
      <c r="J19246"/>
      <c r="K19246"/>
    </row>
    <row r="19247" spans="1:11" ht="15">
      <c r="A19247"/>
      <c r="B19247"/>
      <c r="C19247"/>
      <c r="D19247"/>
      <c r="E19247"/>
      <c r="F19247"/>
      <c r="G19247"/>
      <c r="H19247"/>
      <c r="I19247"/>
      <c r="J19247"/>
      <c r="K19247"/>
    </row>
    <row r="19248" spans="1:11" ht="15">
      <c r="A19248"/>
      <c r="B19248"/>
      <c r="C19248"/>
      <c r="D19248"/>
      <c r="E19248"/>
      <c r="F19248"/>
      <c r="G19248"/>
      <c r="H19248"/>
      <c r="I19248"/>
      <c r="J19248"/>
      <c r="K19248"/>
    </row>
    <row r="19249" spans="1:11" ht="15">
      <c r="A19249"/>
      <c r="B19249"/>
      <c r="C19249"/>
      <c r="D19249"/>
      <c r="E19249"/>
      <c r="F19249"/>
      <c r="G19249"/>
      <c r="H19249"/>
      <c r="I19249"/>
      <c r="J19249"/>
      <c r="K19249"/>
    </row>
    <row r="19250" spans="1:11" ht="15">
      <c r="A19250"/>
      <c r="B19250"/>
      <c r="C19250"/>
      <c r="D19250"/>
      <c r="E19250"/>
      <c r="F19250"/>
      <c r="G19250"/>
      <c r="H19250"/>
      <c r="I19250"/>
      <c r="J19250"/>
      <c r="K19250"/>
    </row>
    <row r="19251" spans="1:11" ht="15">
      <c r="A19251"/>
      <c r="B19251"/>
      <c r="C19251"/>
      <c r="D19251"/>
      <c r="E19251"/>
      <c r="F19251"/>
      <c r="G19251"/>
      <c r="H19251"/>
      <c r="I19251"/>
      <c r="J19251"/>
      <c r="K19251"/>
    </row>
    <row r="19252" spans="1:11" ht="15">
      <c r="A19252"/>
      <c r="B19252"/>
      <c r="C19252"/>
      <c r="D19252"/>
      <c r="E19252"/>
      <c r="F19252"/>
      <c r="G19252"/>
      <c r="H19252"/>
      <c r="I19252"/>
      <c r="J19252"/>
      <c r="K19252"/>
    </row>
    <row r="19253" spans="1:11" ht="15">
      <c r="A19253"/>
      <c r="B19253"/>
      <c r="C19253"/>
      <c r="D19253"/>
      <c r="E19253"/>
      <c r="F19253"/>
      <c r="G19253"/>
      <c r="H19253"/>
      <c r="I19253"/>
      <c r="J19253"/>
      <c r="K19253"/>
    </row>
    <row r="19254" spans="1:11" ht="15">
      <c r="A19254"/>
      <c r="B19254"/>
      <c r="C19254"/>
      <c r="D19254"/>
      <c r="E19254"/>
      <c r="F19254"/>
      <c r="G19254"/>
      <c r="H19254"/>
      <c r="I19254"/>
      <c r="J19254"/>
      <c r="K19254"/>
    </row>
    <row r="19255" spans="1:11" ht="15">
      <c r="A19255"/>
      <c r="B19255"/>
      <c r="C19255"/>
      <c r="D19255"/>
      <c r="E19255"/>
      <c r="F19255"/>
      <c r="G19255"/>
      <c r="H19255"/>
      <c r="I19255"/>
      <c r="J19255"/>
      <c r="K19255"/>
    </row>
    <row r="19256" spans="1:11" ht="15">
      <c r="A19256"/>
      <c r="B19256"/>
      <c r="C19256"/>
      <c r="D19256"/>
      <c r="E19256"/>
      <c r="F19256"/>
      <c r="G19256"/>
      <c r="H19256"/>
      <c r="I19256"/>
      <c r="J19256"/>
      <c r="K19256"/>
    </row>
    <row r="19257" spans="1:11" ht="15">
      <c r="A19257"/>
      <c r="B19257"/>
      <c r="C19257"/>
      <c r="D19257"/>
      <c r="E19257"/>
      <c r="F19257"/>
      <c r="G19257"/>
      <c r="H19257"/>
      <c r="I19257"/>
      <c r="J19257"/>
      <c r="K19257"/>
    </row>
    <row r="19258" spans="1:11" ht="15">
      <c r="A19258"/>
      <c r="B19258"/>
      <c r="C19258"/>
      <c r="D19258"/>
      <c r="E19258"/>
      <c r="F19258"/>
      <c r="G19258"/>
      <c r="H19258"/>
      <c r="I19258"/>
      <c r="J19258"/>
      <c r="K19258"/>
    </row>
    <row r="19259" spans="1:11" ht="15">
      <c r="A19259"/>
      <c r="B19259"/>
      <c r="C19259"/>
      <c r="D19259"/>
      <c r="E19259"/>
      <c r="F19259"/>
      <c r="G19259"/>
      <c r="H19259"/>
      <c r="I19259"/>
      <c r="J19259"/>
      <c r="K19259"/>
    </row>
    <row r="19260" spans="1:11" ht="15">
      <c r="A19260"/>
      <c r="B19260"/>
      <c r="C19260"/>
      <c r="D19260"/>
      <c r="E19260"/>
      <c r="F19260"/>
      <c r="G19260"/>
      <c r="H19260"/>
      <c r="I19260"/>
      <c r="J19260"/>
      <c r="K19260"/>
    </row>
    <row r="19261" spans="1:11" ht="15">
      <c r="A19261"/>
      <c r="B19261"/>
      <c r="C19261"/>
      <c r="D19261"/>
      <c r="E19261"/>
      <c r="F19261"/>
      <c r="G19261"/>
      <c r="H19261"/>
      <c r="I19261"/>
      <c r="J19261"/>
      <c r="K19261"/>
    </row>
    <row r="19262" spans="1:11" ht="15">
      <c r="A19262"/>
      <c r="B19262"/>
      <c r="C19262"/>
      <c r="D19262"/>
      <c r="E19262"/>
      <c r="F19262"/>
      <c r="G19262"/>
      <c r="H19262"/>
      <c r="I19262"/>
      <c r="J19262"/>
      <c r="K19262"/>
    </row>
    <row r="19263" spans="1:11" ht="15">
      <c r="A19263"/>
      <c r="B19263"/>
      <c r="C19263"/>
      <c r="D19263"/>
      <c r="E19263"/>
      <c r="F19263"/>
      <c r="G19263"/>
      <c r="H19263"/>
      <c r="I19263"/>
      <c r="J19263"/>
      <c r="K19263"/>
    </row>
    <row r="19264" spans="1:11" ht="15">
      <c r="A19264"/>
      <c r="B19264"/>
      <c r="C19264"/>
      <c r="D19264"/>
      <c r="E19264"/>
      <c r="F19264"/>
      <c r="G19264"/>
      <c r="H19264"/>
      <c r="I19264"/>
      <c r="J19264"/>
      <c r="K19264"/>
    </row>
    <row r="19265" spans="1:11" ht="15">
      <c r="A19265"/>
      <c r="B19265"/>
      <c r="C19265"/>
      <c r="D19265"/>
      <c r="E19265"/>
      <c r="F19265"/>
      <c r="G19265"/>
      <c r="H19265"/>
      <c r="I19265"/>
      <c r="J19265"/>
      <c r="K19265"/>
    </row>
    <row r="19266" spans="1:11" ht="15">
      <c r="A19266"/>
      <c r="B19266"/>
      <c r="C19266"/>
      <c r="D19266"/>
      <c r="E19266"/>
      <c r="F19266"/>
      <c r="G19266"/>
      <c r="H19266"/>
      <c r="I19266"/>
      <c r="J19266"/>
      <c r="K19266"/>
    </row>
    <row r="19267" spans="1:11" ht="15">
      <c r="A19267"/>
      <c r="B19267"/>
      <c r="C19267"/>
      <c r="D19267"/>
      <c r="E19267"/>
      <c r="F19267"/>
      <c r="G19267"/>
      <c r="H19267"/>
      <c r="I19267"/>
      <c r="J19267"/>
      <c r="K19267"/>
    </row>
    <row r="19268" spans="1:11" ht="15">
      <c r="A19268"/>
      <c r="B19268"/>
      <c r="C19268"/>
      <c r="D19268"/>
      <c r="E19268"/>
      <c r="F19268"/>
      <c r="G19268"/>
      <c r="H19268"/>
      <c r="I19268"/>
      <c r="J19268"/>
      <c r="K19268"/>
    </row>
    <row r="19269" spans="1:11" ht="15">
      <c r="A19269"/>
      <c r="B19269"/>
      <c r="C19269"/>
      <c r="D19269"/>
      <c r="E19269"/>
      <c r="F19269"/>
      <c r="G19269"/>
      <c r="H19269"/>
      <c r="I19269"/>
      <c r="J19269"/>
      <c r="K19269"/>
    </row>
    <row r="19270" spans="1:11" ht="15">
      <c r="A19270"/>
      <c r="B19270"/>
      <c r="C19270"/>
      <c r="D19270"/>
      <c r="E19270"/>
      <c r="F19270"/>
      <c r="G19270"/>
      <c r="H19270"/>
      <c r="I19270"/>
      <c r="J19270"/>
      <c r="K19270"/>
    </row>
    <row r="19271" spans="1:11" ht="15">
      <c r="A19271"/>
      <c r="B19271"/>
      <c r="C19271"/>
      <c r="D19271"/>
      <c r="E19271"/>
      <c r="F19271"/>
      <c r="G19271"/>
      <c r="H19271"/>
      <c r="I19271"/>
      <c r="J19271"/>
      <c r="K19271"/>
    </row>
    <row r="19272" spans="1:11" ht="15">
      <c r="A19272"/>
      <c r="B19272"/>
      <c r="C19272"/>
      <c r="D19272"/>
      <c r="E19272"/>
      <c r="F19272"/>
      <c r="G19272"/>
      <c r="H19272"/>
      <c r="I19272"/>
      <c r="J19272"/>
      <c r="K19272"/>
    </row>
    <row r="19273" spans="1:11" ht="15">
      <c r="A19273"/>
      <c r="B19273"/>
      <c r="C19273"/>
      <c r="D19273"/>
      <c r="E19273"/>
      <c r="F19273"/>
      <c r="G19273"/>
      <c r="H19273"/>
      <c r="I19273"/>
      <c r="J19273"/>
      <c r="K19273"/>
    </row>
    <row r="19274" spans="1:11" ht="15">
      <c r="A19274"/>
      <c r="B19274"/>
      <c r="C19274"/>
      <c r="D19274"/>
      <c r="E19274"/>
      <c r="F19274"/>
      <c r="G19274"/>
      <c r="H19274"/>
      <c r="I19274"/>
      <c r="J19274"/>
      <c r="K19274"/>
    </row>
    <row r="19275" spans="1:11" ht="15">
      <c r="A19275"/>
      <c r="B19275"/>
      <c r="C19275"/>
      <c r="D19275"/>
      <c r="E19275"/>
      <c r="F19275"/>
      <c r="G19275"/>
      <c r="H19275"/>
      <c r="I19275"/>
      <c r="J19275"/>
      <c r="K19275"/>
    </row>
    <row r="19276" spans="1:11" ht="15">
      <c r="A19276"/>
      <c r="B19276"/>
      <c r="C19276"/>
      <c r="D19276"/>
      <c r="E19276"/>
      <c r="F19276"/>
      <c r="G19276"/>
      <c r="H19276"/>
      <c r="I19276"/>
      <c r="J19276"/>
      <c r="K19276"/>
    </row>
    <row r="19277" spans="1:11" ht="15">
      <c r="A19277"/>
      <c r="B19277"/>
      <c r="C19277"/>
      <c r="D19277"/>
      <c r="E19277"/>
      <c r="F19277"/>
      <c r="G19277"/>
      <c r="H19277"/>
      <c r="I19277"/>
      <c r="J19277"/>
      <c r="K19277"/>
    </row>
    <row r="19278" spans="1:11" ht="15">
      <c r="A19278"/>
      <c r="B19278"/>
      <c r="C19278"/>
      <c r="D19278"/>
      <c r="E19278"/>
      <c r="F19278"/>
      <c r="G19278"/>
      <c r="H19278"/>
      <c r="I19278"/>
      <c r="J19278"/>
      <c r="K19278"/>
    </row>
    <row r="19279" spans="1:11" ht="15">
      <c r="A19279"/>
      <c r="B19279"/>
      <c r="C19279"/>
      <c r="D19279"/>
      <c r="E19279"/>
      <c r="F19279"/>
      <c r="G19279"/>
      <c r="H19279"/>
      <c r="I19279"/>
      <c r="J19279"/>
      <c r="K19279"/>
    </row>
    <row r="19280" spans="1:11" ht="15">
      <c r="A19280"/>
      <c r="B19280"/>
      <c r="C19280"/>
      <c r="D19280"/>
      <c r="E19280"/>
      <c r="F19280"/>
      <c r="G19280"/>
      <c r="H19280"/>
      <c r="I19280"/>
      <c r="J19280"/>
      <c r="K19280"/>
    </row>
    <row r="19281" spans="1:11" ht="15">
      <c r="A19281"/>
      <c r="B19281"/>
      <c r="C19281"/>
      <c r="D19281"/>
      <c r="E19281"/>
      <c r="F19281"/>
      <c r="G19281"/>
      <c r="H19281"/>
      <c r="I19281"/>
      <c r="J19281"/>
      <c r="K19281"/>
    </row>
    <row r="19282" spans="1:11" ht="15">
      <c r="A19282"/>
      <c r="B19282"/>
      <c r="C19282"/>
      <c r="D19282"/>
      <c r="E19282"/>
      <c r="F19282"/>
      <c r="G19282"/>
      <c r="H19282"/>
      <c r="I19282"/>
      <c r="J19282"/>
      <c r="K19282"/>
    </row>
    <row r="19283" spans="1:11" ht="15">
      <c r="A19283"/>
      <c r="B19283"/>
      <c r="C19283"/>
      <c r="D19283"/>
      <c r="E19283"/>
      <c r="F19283"/>
      <c r="G19283"/>
      <c r="H19283"/>
      <c r="I19283"/>
      <c r="J19283"/>
      <c r="K19283"/>
    </row>
    <row r="19284" spans="1:11" ht="15">
      <c r="A19284"/>
      <c r="B19284"/>
      <c r="C19284"/>
      <c r="D19284"/>
      <c r="E19284"/>
      <c r="F19284"/>
      <c r="G19284"/>
      <c r="H19284"/>
      <c r="I19284"/>
      <c r="J19284"/>
      <c r="K19284"/>
    </row>
    <row r="19285" spans="1:11" ht="15">
      <c r="A19285"/>
      <c r="B19285"/>
      <c r="C19285"/>
      <c r="D19285"/>
      <c r="E19285"/>
      <c r="F19285"/>
      <c r="G19285"/>
      <c r="H19285"/>
      <c r="I19285"/>
      <c r="J19285"/>
      <c r="K19285"/>
    </row>
    <row r="19286" spans="1:11" ht="15">
      <c r="A19286"/>
      <c r="B19286"/>
      <c r="C19286"/>
      <c r="D19286"/>
      <c r="E19286"/>
      <c r="F19286"/>
      <c r="G19286"/>
      <c r="H19286"/>
      <c r="I19286"/>
      <c r="J19286"/>
      <c r="K1928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223</v>
      </c>
      <c r="B1" s="13" t="s">
        <v>224</v>
      </c>
      <c r="C1" s="13" t="s">
        <v>703</v>
      </c>
      <c r="D1" s="13" t="s">
        <v>705</v>
      </c>
      <c r="E1" s="63" t="s">
        <v>704</v>
      </c>
      <c r="F1" s="63" t="s">
        <v>706</v>
      </c>
    </row>
    <row r="2" spans="1:6" ht="15">
      <c r="A2" s="66" t="s">
        <v>836</v>
      </c>
      <c r="B2" s="63">
        <v>3</v>
      </c>
      <c r="C2" s="66" t="s">
        <v>836</v>
      </c>
      <c r="D2" s="63">
        <v>3</v>
      </c>
      <c r="E2" s="63"/>
      <c r="F2" s="63"/>
    </row>
    <row r="4" ht="15" customHeight="1"/>
    <row r="5" spans="1:6" ht="15" customHeight="1">
      <c r="A5" s="13" t="s">
        <v>226</v>
      </c>
      <c r="B5" s="13" t="s">
        <v>224</v>
      </c>
      <c r="C5" s="13" t="s">
        <v>707</v>
      </c>
      <c r="D5" s="13" t="s">
        <v>705</v>
      </c>
      <c r="E5" s="63" t="s">
        <v>708</v>
      </c>
      <c r="F5" s="63" t="s">
        <v>706</v>
      </c>
    </row>
    <row r="6" spans="1:6" ht="15" customHeight="1">
      <c r="A6" s="63" t="s">
        <v>729</v>
      </c>
      <c r="B6" s="63">
        <v>3</v>
      </c>
      <c r="C6" s="63" t="s">
        <v>729</v>
      </c>
      <c r="D6" s="63">
        <v>3</v>
      </c>
      <c r="E6" s="63"/>
      <c r="F6" s="63"/>
    </row>
    <row r="7" ht="15" customHeight="1"/>
    <row r="8" ht="15" customHeight="1"/>
    <row r="9" spans="1:6" ht="15" customHeight="1">
      <c r="A9" s="13" t="s">
        <v>228</v>
      </c>
      <c r="B9" s="13" t="s">
        <v>224</v>
      </c>
      <c r="C9" s="13" t="s">
        <v>709</v>
      </c>
      <c r="D9" s="13" t="s">
        <v>705</v>
      </c>
      <c r="E9" s="13" t="s">
        <v>710</v>
      </c>
      <c r="F9" s="13" t="s">
        <v>706</v>
      </c>
    </row>
    <row r="10" spans="1:6" ht="15" customHeight="1">
      <c r="A10" s="63" t="s">
        <v>762</v>
      </c>
      <c r="B10" s="63">
        <v>11</v>
      </c>
      <c r="C10" s="63" t="s">
        <v>762</v>
      </c>
      <c r="D10" s="63">
        <v>7</v>
      </c>
      <c r="E10" s="63" t="s">
        <v>762</v>
      </c>
      <c r="F10" s="63">
        <v>4</v>
      </c>
    </row>
    <row r="11" ht="15" customHeight="1"/>
    <row r="12" ht="15" customHeight="1"/>
    <row r="13" spans="1:6" ht="15" customHeight="1">
      <c r="A13" s="13" t="s">
        <v>230</v>
      </c>
      <c r="B13" s="13" t="s">
        <v>224</v>
      </c>
      <c r="C13" s="13" t="s">
        <v>711</v>
      </c>
      <c r="D13" s="13" t="s">
        <v>705</v>
      </c>
      <c r="E13" s="13" t="s">
        <v>712</v>
      </c>
      <c r="F13" s="13" t="s">
        <v>706</v>
      </c>
    </row>
    <row r="14" spans="1:6" ht="15" customHeight="1">
      <c r="A14" s="67" t="s">
        <v>837</v>
      </c>
      <c r="B14" s="67">
        <v>11</v>
      </c>
      <c r="C14" s="67" t="s">
        <v>837</v>
      </c>
      <c r="D14" s="67">
        <v>7</v>
      </c>
      <c r="E14" s="67" t="s">
        <v>837</v>
      </c>
      <c r="F14" s="67">
        <v>4</v>
      </c>
    </row>
    <row r="15" spans="1:6" ht="15" customHeight="1">
      <c r="A15" s="121" t="s">
        <v>748</v>
      </c>
      <c r="B15" s="67">
        <v>4</v>
      </c>
      <c r="C15" s="67" t="s">
        <v>748</v>
      </c>
      <c r="D15" s="67">
        <v>4</v>
      </c>
      <c r="E15" s="67" t="s">
        <v>839</v>
      </c>
      <c r="F15" s="67">
        <v>4</v>
      </c>
    </row>
    <row r="16" spans="1:6" ht="15" customHeight="1">
      <c r="A16" s="121" t="s">
        <v>747</v>
      </c>
      <c r="B16" s="67">
        <v>4</v>
      </c>
      <c r="C16" s="67" t="s">
        <v>747</v>
      </c>
      <c r="D16" s="67">
        <v>4</v>
      </c>
      <c r="E16" s="67" t="s">
        <v>838</v>
      </c>
      <c r="F16" s="67">
        <v>4</v>
      </c>
    </row>
    <row r="17" spans="1:6" ht="15" customHeight="1">
      <c r="A17" s="121" t="s">
        <v>753</v>
      </c>
      <c r="B17" s="67">
        <v>4</v>
      </c>
      <c r="C17" s="67" t="s">
        <v>753</v>
      </c>
      <c r="D17" s="67">
        <v>4</v>
      </c>
      <c r="E17" s="67" t="s">
        <v>737</v>
      </c>
      <c r="F17" s="67">
        <v>2</v>
      </c>
    </row>
    <row r="18" spans="1:6" ht="15" customHeight="1">
      <c r="A18" s="121" t="s">
        <v>838</v>
      </c>
      <c r="B18" s="67">
        <v>4</v>
      </c>
      <c r="C18" s="67" t="s">
        <v>752</v>
      </c>
      <c r="D18" s="67">
        <v>2</v>
      </c>
      <c r="E18" s="67" t="s">
        <v>734</v>
      </c>
      <c r="F18" s="67">
        <v>2</v>
      </c>
    </row>
    <row r="19" spans="1:6" ht="15" customHeight="1">
      <c r="A19" s="121" t="s">
        <v>839</v>
      </c>
      <c r="B19" s="67">
        <v>4</v>
      </c>
      <c r="C19" s="67" t="s">
        <v>739</v>
      </c>
      <c r="D19" s="67">
        <v>2</v>
      </c>
      <c r="E19" s="67" t="s">
        <v>735</v>
      </c>
      <c r="F19" s="67">
        <v>2</v>
      </c>
    </row>
    <row r="20" spans="1:6" ht="15" customHeight="1">
      <c r="A20" s="121" t="s">
        <v>737</v>
      </c>
      <c r="B20" s="67">
        <v>2</v>
      </c>
      <c r="C20" s="67" t="s">
        <v>751</v>
      </c>
      <c r="D20" s="67">
        <v>2</v>
      </c>
      <c r="E20" s="67" t="s">
        <v>313</v>
      </c>
      <c r="F20" s="67">
        <v>2</v>
      </c>
    </row>
    <row r="21" spans="1:6" ht="15" customHeight="1">
      <c r="A21" s="121" t="s">
        <v>752</v>
      </c>
      <c r="B21" s="67">
        <v>2</v>
      </c>
      <c r="C21" s="67" t="s">
        <v>750</v>
      </c>
      <c r="D21" s="67">
        <v>2</v>
      </c>
      <c r="E21" s="67" t="s">
        <v>840</v>
      </c>
      <c r="F21" s="67">
        <v>2</v>
      </c>
    </row>
    <row r="22" spans="1:6" ht="15" customHeight="1">
      <c r="A22" s="121" t="s">
        <v>739</v>
      </c>
      <c r="B22" s="67">
        <v>2</v>
      </c>
      <c r="C22" s="67"/>
      <c r="D22" s="67"/>
      <c r="E22" s="67" t="s">
        <v>741</v>
      </c>
      <c r="F22" s="67">
        <v>2</v>
      </c>
    </row>
    <row r="23" spans="1:6" ht="15">
      <c r="A23" s="121" t="s">
        <v>751</v>
      </c>
      <c r="B23" s="67">
        <v>2</v>
      </c>
      <c r="C23" s="67"/>
      <c r="D23" s="67"/>
      <c r="E23" s="67" t="s">
        <v>744</v>
      </c>
      <c r="F23" s="67">
        <v>2</v>
      </c>
    </row>
    <row r="24" ht="15" customHeight="1"/>
    <row r="25" ht="15" customHeight="1"/>
    <row r="26" spans="1:6" ht="15" customHeight="1">
      <c r="A26" s="13" t="s">
        <v>232</v>
      </c>
      <c r="B26" s="13" t="s">
        <v>224</v>
      </c>
      <c r="C26" s="13" t="s">
        <v>713</v>
      </c>
      <c r="D26" s="13" t="s">
        <v>705</v>
      </c>
      <c r="E26" s="13" t="s">
        <v>714</v>
      </c>
      <c r="F26" s="13" t="s">
        <v>706</v>
      </c>
    </row>
    <row r="27" spans="1:6" ht="15" customHeight="1">
      <c r="A27" s="67" t="s">
        <v>843</v>
      </c>
      <c r="B27" s="67">
        <v>4</v>
      </c>
      <c r="C27" s="67" t="s">
        <v>843</v>
      </c>
      <c r="D27" s="67">
        <v>4</v>
      </c>
      <c r="E27" s="67" t="s">
        <v>851</v>
      </c>
      <c r="F27" s="67">
        <v>2</v>
      </c>
    </row>
    <row r="28" spans="1:6" ht="15" customHeight="1">
      <c r="A28" s="121" t="s">
        <v>844</v>
      </c>
      <c r="B28" s="67">
        <v>4</v>
      </c>
      <c r="C28" s="67" t="s">
        <v>844</v>
      </c>
      <c r="D28" s="67">
        <v>4</v>
      </c>
      <c r="E28" s="67" t="s">
        <v>852</v>
      </c>
      <c r="F28" s="67">
        <v>2</v>
      </c>
    </row>
    <row r="29" spans="1:6" ht="15" customHeight="1">
      <c r="A29" s="121" t="s">
        <v>845</v>
      </c>
      <c r="B29" s="67">
        <v>2</v>
      </c>
      <c r="C29" s="67" t="s">
        <v>845</v>
      </c>
      <c r="D29" s="67">
        <v>2</v>
      </c>
      <c r="E29" s="67" t="s">
        <v>853</v>
      </c>
      <c r="F29" s="67">
        <v>2</v>
      </c>
    </row>
    <row r="30" spans="1:6" ht="15" customHeight="1">
      <c r="A30" s="121" t="s">
        <v>846</v>
      </c>
      <c r="B30" s="67">
        <v>2</v>
      </c>
      <c r="C30" s="67" t="s">
        <v>846</v>
      </c>
      <c r="D30" s="67">
        <v>2</v>
      </c>
      <c r="E30" s="67" t="s">
        <v>854</v>
      </c>
      <c r="F30" s="67">
        <v>2</v>
      </c>
    </row>
    <row r="31" spans="1:6" ht="15">
      <c r="A31" s="121" t="s">
        <v>847</v>
      </c>
      <c r="B31" s="67">
        <v>2</v>
      </c>
      <c r="C31" s="67" t="s">
        <v>847</v>
      </c>
      <c r="D31" s="67">
        <v>2</v>
      </c>
      <c r="E31" s="67" t="s">
        <v>855</v>
      </c>
      <c r="F31" s="67">
        <v>2</v>
      </c>
    </row>
    <row r="32" spans="1:6" ht="15" customHeight="1">
      <c r="A32" s="121" t="s">
        <v>848</v>
      </c>
      <c r="B32" s="67">
        <v>2</v>
      </c>
      <c r="C32" s="67" t="s">
        <v>848</v>
      </c>
      <c r="D32" s="67">
        <v>2</v>
      </c>
      <c r="E32" s="67" t="s">
        <v>856</v>
      </c>
      <c r="F32" s="67">
        <v>2</v>
      </c>
    </row>
    <row r="33" spans="1:6" ht="15" customHeight="1">
      <c r="A33" s="121" t="s">
        <v>849</v>
      </c>
      <c r="B33" s="67">
        <v>2</v>
      </c>
      <c r="C33" s="67" t="s">
        <v>849</v>
      </c>
      <c r="D33" s="67">
        <v>2</v>
      </c>
      <c r="E33" s="67" t="s">
        <v>857</v>
      </c>
      <c r="F33" s="67">
        <v>2</v>
      </c>
    </row>
    <row r="34" spans="1:6" ht="15" customHeight="1">
      <c r="A34" s="121" t="s">
        <v>850</v>
      </c>
      <c r="B34" s="67">
        <v>2</v>
      </c>
      <c r="C34" s="67" t="s">
        <v>850</v>
      </c>
      <c r="D34" s="67">
        <v>2</v>
      </c>
      <c r="E34" s="67" t="s">
        <v>858</v>
      </c>
      <c r="F34" s="67">
        <v>2</v>
      </c>
    </row>
    <row r="35" spans="1:6" ht="15" customHeight="1">
      <c r="A35" s="121" t="s">
        <v>851</v>
      </c>
      <c r="B35" s="67">
        <v>2</v>
      </c>
      <c r="C35" s="67"/>
      <c r="D35" s="67"/>
      <c r="E35" s="67" t="s">
        <v>859</v>
      </c>
      <c r="F35" s="67">
        <v>2</v>
      </c>
    </row>
    <row r="36" spans="1:6" ht="15">
      <c r="A36" s="121" t="s">
        <v>852</v>
      </c>
      <c r="B36" s="67">
        <v>2</v>
      </c>
      <c r="C36" s="67"/>
      <c r="D36" s="67"/>
      <c r="E36" s="67" t="s">
        <v>860</v>
      </c>
      <c r="F36" s="67">
        <v>2</v>
      </c>
    </row>
    <row r="37" ht="15" customHeight="1"/>
    <row r="38" ht="15" customHeight="1"/>
    <row r="39" spans="1:6" ht="15" customHeight="1">
      <c r="A39" s="13" t="s">
        <v>234</v>
      </c>
      <c r="B39" s="13" t="s">
        <v>224</v>
      </c>
      <c r="C39" s="63" t="s">
        <v>715</v>
      </c>
      <c r="D39" s="63" t="s">
        <v>705</v>
      </c>
      <c r="E39" s="13" t="s">
        <v>716</v>
      </c>
      <c r="F39" s="13" t="s">
        <v>706</v>
      </c>
    </row>
    <row r="40" spans="1:6" ht="15" customHeight="1">
      <c r="A40" s="63" t="s">
        <v>755</v>
      </c>
      <c r="B40" s="63">
        <v>1</v>
      </c>
      <c r="C40" s="63"/>
      <c r="D40" s="63"/>
      <c r="E40" s="63" t="s">
        <v>755</v>
      </c>
      <c r="F40" s="63">
        <v>1</v>
      </c>
    </row>
    <row r="41" ht="15" customHeight="1"/>
    <row r="42" ht="15" customHeight="1"/>
    <row r="43" spans="1:6" ht="15" customHeight="1">
      <c r="A43" s="13" t="s">
        <v>235</v>
      </c>
      <c r="B43" s="13" t="s">
        <v>224</v>
      </c>
      <c r="C43" s="13" t="s">
        <v>717</v>
      </c>
      <c r="D43" s="13" t="s">
        <v>705</v>
      </c>
      <c r="E43" s="13" t="s">
        <v>718</v>
      </c>
      <c r="F43" s="13" t="s">
        <v>706</v>
      </c>
    </row>
    <row r="44" spans="1:6" ht="15" customHeight="1">
      <c r="A44" s="63" t="s">
        <v>748</v>
      </c>
      <c r="B44" s="63">
        <v>4</v>
      </c>
      <c r="C44" s="63" t="s">
        <v>748</v>
      </c>
      <c r="D44" s="63">
        <v>4</v>
      </c>
      <c r="E44" s="63" t="s">
        <v>754</v>
      </c>
      <c r="F44" s="63">
        <v>1</v>
      </c>
    </row>
    <row r="45" spans="1:6" ht="15" customHeight="1">
      <c r="A45" s="64" t="s">
        <v>747</v>
      </c>
      <c r="B45" s="63">
        <v>4</v>
      </c>
      <c r="C45" s="63" t="s">
        <v>747</v>
      </c>
      <c r="D45" s="63">
        <v>4</v>
      </c>
      <c r="E45" s="63"/>
      <c r="F45" s="63"/>
    </row>
    <row r="46" spans="1:6" ht="15" customHeight="1">
      <c r="A46" s="64" t="s">
        <v>753</v>
      </c>
      <c r="B46" s="63">
        <v>4</v>
      </c>
      <c r="C46" s="63" t="s">
        <v>753</v>
      </c>
      <c r="D46" s="63">
        <v>4</v>
      </c>
      <c r="E46" s="63"/>
      <c r="F46" s="63"/>
    </row>
    <row r="47" spans="1:6" ht="15" customHeight="1">
      <c r="A47" s="64" t="s">
        <v>752</v>
      </c>
      <c r="B47" s="63">
        <v>2</v>
      </c>
      <c r="C47" s="63" t="s">
        <v>752</v>
      </c>
      <c r="D47" s="63">
        <v>2</v>
      </c>
      <c r="E47" s="63"/>
      <c r="F47" s="63"/>
    </row>
    <row r="48" spans="1:6" ht="15" customHeight="1">
      <c r="A48" s="64" t="s">
        <v>751</v>
      </c>
      <c r="B48" s="63">
        <v>2</v>
      </c>
      <c r="C48" s="63" t="s">
        <v>751</v>
      </c>
      <c r="D48" s="63">
        <v>2</v>
      </c>
      <c r="E48" s="63"/>
      <c r="F48" s="63"/>
    </row>
    <row r="49" spans="1:6" ht="15" customHeight="1">
      <c r="A49" s="64" t="s">
        <v>750</v>
      </c>
      <c r="B49" s="63">
        <v>2</v>
      </c>
      <c r="C49" s="63" t="s">
        <v>750</v>
      </c>
      <c r="D49" s="63">
        <v>2</v>
      </c>
      <c r="E49" s="63"/>
      <c r="F49" s="63"/>
    </row>
    <row r="50" spans="1:6" ht="15" customHeight="1">
      <c r="A50" s="64" t="s">
        <v>754</v>
      </c>
      <c r="B50" s="63">
        <v>1</v>
      </c>
      <c r="C50" s="63"/>
      <c r="D50" s="63"/>
      <c r="E50" s="63"/>
      <c r="F50" s="63"/>
    </row>
    <row r="51" ht="15" customHeight="1"/>
    <row r="52" ht="15" customHeight="1"/>
    <row r="53" spans="1:6" ht="15" customHeight="1">
      <c r="A53" s="13" t="s">
        <v>238</v>
      </c>
      <c r="B53" s="13" t="s">
        <v>224</v>
      </c>
      <c r="C53" s="13" t="s">
        <v>719</v>
      </c>
      <c r="D53" s="13" t="s">
        <v>705</v>
      </c>
      <c r="E53" s="13" t="s">
        <v>720</v>
      </c>
      <c r="F53" s="13" t="s">
        <v>706</v>
      </c>
    </row>
    <row r="54" spans="1:6" ht="15" customHeight="1">
      <c r="A54" s="95" t="s">
        <v>334</v>
      </c>
      <c r="B54" s="63">
        <v>164872</v>
      </c>
      <c r="C54" s="95" t="s">
        <v>334</v>
      </c>
      <c r="D54" s="63">
        <v>164872</v>
      </c>
      <c r="E54" s="95" t="s">
        <v>754</v>
      </c>
      <c r="F54" s="63">
        <v>20251</v>
      </c>
    </row>
    <row r="55" spans="1:6" ht="15" customHeight="1">
      <c r="A55" s="143" t="s">
        <v>745</v>
      </c>
      <c r="B55" s="63">
        <v>68862</v>
      </c>
      <c r="C55" s="95" t="s">
        <v>745</v>
      </c>
      <c r="D55" s="63">
        <v>68862</v>
      </c>
      <c r="E55" s="95" t="s">
        <v>755</v>
      </c>
      <c r="F55" s="63">
        <v>16511</v>
      </c>
    </row>
    <row r="56" spans="1:6" ht="15" customHeight="1">
      <c r="A56" s="143" t="s">
        <v>752</v>
      </c>
      <c r="B56" s="63">
        <v>26415</v>
      </c>
      <c r="C56" s="95" t="s">
        <v>752</v>
      </c>
      <c r="D56" s="63">
        <v>26415</v>
      </c>
      <c r="E56" s="95" t="s">
        <v>746</v>
      </c>
      <c r="F56" s="63">
        <v>7573</v>
      </c>
    </row>
    <row r="57" spans="1:6" ht="15" customHeight="1">
      <c r="A57" s="143" t="s">
        <v>754</v>
      </c>
      <c r="B57" s="63">
        <v>20251</v>
      </c>
      <c r="C57" s="95" t="s">
        <v>753</v>
      </c>
      <c r="D57" s="63">
        <v>13913</v>
      </c>
      <c r="E57" s="95" t="s">
        <v>748</v>
      </c>
      <c r="F57" s="63">
        <v>1578</v>
      </c>
    </row>
    <row r="58" spans="1:6" ht="15" customHeight="1">
      <c r="A58" s="143" t="s">
        <v>755</v>
      </c>
      <c r="B58" s="63">
        <v>16511</v>
      </c>
      <c r="C58" s="95" t="s">
        <v>749</v>
      </c>
      <c r="D58" s="63">
        <v>10148</v>
      </c>
      <c r="E58" s="95"/>
      <c r="F58" s="63"/>
    </row>
    <row r="59" spans="1:6" ht="15" customHeight="1">
      <c r="A59" s="143" t="s">
        <v>753</v>
      </c>
      <c r="B59" s="63">
        <v>13913</v>
      </c>
      <c r="C59" s="95" t="s">
        <v>750</v>
      </c>
      <c r="D59" s="63">
        <v>3188</v>
      </c>
      <c r="E59" s="95"/>
      <c r="F59" s="63"/>
    </row>
    <row r="60" spans="1:6" ht="15" customHeight="1">
      <c r="A60" s="143" t="s">
        <v>749</v>
      </c>
      <c r="B60" s="63">
        <v>10148</v>
      </c>
      <c r="C60" s="95" t="s">
        <v>751</v>
      </c>
      <c r="D60" s="63">
        <v>1207</v>
      </c>
      <c r="E60" s="95"/>
      <c r="F60" s="63"/>
    </row>
    <row r="61" spans="1:6" ht="15" customHeight="1">
      <c r="A61" s="143" t="s">
        <v>746</v>
      </c>
      <c r="B61" s="63">
        <v>7573</v>
      </c>
      <c r="C61" s="95" t="s">
        <v>747</v>
      </c>
      <c r="D61" s="63">
        <v>842</v>
      </c>
      <c r="E61" s="95"/>
      <c r="F61" s="63"/>
    </row>
    <row r="62" spans="1:6" ht="15">
      <c r="A62" s="143" t="s">
        <v>750</v>
      </c>
      <c r="B62" s="63">
        <v>3188</v>
      </c>
      <c r="C62" s="95"/>
      <c r="D62" s="63"/>
      <c r="E62" s="95"/>
      <c r="F62" s="63"/>
    </row>
    <row r="63" spans="1:6" ht="15" customHeight="1">
      <c r="A63" s="143" t="s">
        <v>748</v>
      </c>
      <c r="B63" s="63">
        <v>1578</v>
      </c>
      <c r="C63" s="95"/>
      <c r="D63" s="63"/>
      <c r="E63" s="95"/>
      <c r="F63" s="6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hyperlinks>
    <hyperlink ref="A2" r:id="rId1" display="https://twitter.com/uno_prssa/status/1369036305666088967"/>
    <hyperlink ref="C2" r:id="rId2" display="https://twitter.com/uno_prssa/status/1369036305666088967"/>
  </hyperlinks>
  <printOptions/>
  <pageMargins left="0.7" right="0.7" top="0.75" bottom="0.75" header="0.3" footer="0.3"/>
  <pageSetup orientation="portrait" paperSize="9"/>
  <tableParts>
    <tablePart r:id="rId5"/>
    <tablePart r:id="rId7"/>
    <tablePart r:id="rId8"/>
    <tablePart r:id="rId4"/>
    <tablePart r:id="rId10"/>
    <tablePart r:id="rId3"/>
    <tablePart r:id="rId9"/>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250</v>
      </c>
      <c r="B1" s="13" t="s">
        <v>251</v>
      </c>
      <c r="C1" s="13" t="s">
        <v>252</v>
      </c>
      <c r="D1" s="13" t="s">
        <v>144</v>
      </c>
      <c r="E1" s="13" t="s">
        <v>676</v>
      </c>
      <c r="F1" s="13" t="s">
        <v>677</v>
      </c>
      <c r="G1" s="13" t="s">
        <v>678</v>
      </c>
    </row>
    <row r="2" spans="1:7" ht="15">
      <c r="A2" s="63" t="s">
        <v>667</v>
      </c>
      <c r="B2" s="63" t="s">
        <v>673</v>
      </c>
      <c r="C2" s="93"/>
      <c r="D2" s="63"/>
      <c r="E2" s="63"/>
      <c r="F2" s="63"/>
      <c r="G2" s="63"/>
    </row>
    <row r="3" spans="1:7" ht="15">
      <c r="A3" s="64" t="s">
        <v>668</v>
      </c>
      <c r="B3" s="63" t="s">
        <v>674</v>
      </c>
      <c r="C3" s="93"/>
      <c r="D3" s="63"/>
      <c r="E3" s="63"/>
      <c r="F3" s="63"/>
      <c r="G3" s="63"/>
    </row>
    <row r="4" spans="1:7" ht="15">
      <c r="A4" s="64" t="s">
        <v>669</v>
      </c>
      <c r="B4" s="63" t="s">
        <v>675</v>
      </c>
      <c r="C4" s="93"/>
      <c r="D4" s="63"/>
      <c r="E4" s="63"/>
      <c r="F4" s="63"/>
      <c r="G4" s="63"/>
    </row>
    <row r="5" spans="1:7" ht="15">
      <c r="A5" s="64" t="s">
        <v>670</v>
      </c>
      <c r="B5" s="63">
        <v>0</v>
      </c>
      <c r="C5" s="93">
        <v>0</v>
      </c>
      <c r="D5" s="63"/>
      <c r="E5" s="63"/>
      <c r="F5" s="63"/>
      <c r="G5" s="63"/>
    </row>
    <row r="6" spans="1:7" ht="15">
      <c r="A6" s="64" t="s">
        <v>671</v>
      </c>
      <c r="B6" s="63">
        <v>0</v>
      </c>
      <c r="C6" s="93">
        <v>0</v>
      </c>
      <c r="D6" s="63"/>
      <c r="E6" s="63"/>
      <c r="F6" s="63"/>
      <c r="G6" s="63"/>
    </row>
    <row r="7" spans="1:7" ht="15">
      <c r="A7" s="64" t="s">
        <v>672</v>
      </c>
      <c r="B7" s="63">
        <v>0</v>
      </c>
      <c r="C7" s="93">
        <v>0</v>
      </c>
      <c r="D7" s="63"/>
      <c r="E7" s="63"/>
      <c r="F7" s="63"/>
      <c r="G7" s="63"/>
    </row>
    <row r="8" spans="1:7" ht="15">
      <c r="A8" s="64" t="s">
        <v>258</v>
      </c>
      <c r="B8" s="63">
        <v>166</v>
      </c>
      <c r="C8" s="93">
        <v>1</v>
      </c>
      <c r="D8" s="63"/>
      <c r="E8" s="63"/>
      <c r="F8" s="63"/>
      <c r="G8" s="63"/>
    </row>
    <row r="9" spans="1:7" ht="15">
      <c r="A9" s="64" t="s">
        <v>259</v>
      </c>
      <c r="B9" s="63">
        <v>166</v>
      </c>
      <c r="C9" s="93">
        <v>1</v>
      </c>
      <c r="D9" s="63"/>
      <c r="E9" s="63"/>
      <c r="F9" s="63"/>
      <c r="G9" s="63"/>
    </row>
    <row r="10" spans="1:7" ht="15">
      <c r="A10" s="121" t="s">
        <v>837</v>
      </c>
      <c r="B10" s="67">
        <v>11</v>
      </c>
      <c r="C10" s="144">
        <v>0</v>
      </c>
      <c r="D10" s="67" t="s">
        <v>721</v>
      </c>
      <c r="E10" s="67" t="b">
        <v>0</v>
      </c>
      <c r="F10" s="67" t="b">
        <v>0</v>
      </c>
      <c r="G10" s="67" t="b">
        <v>0</v>
      </c>
    </row>
    <row r="11" spans="1:7" ht="15">
      <c r="A11" s="121" t="s">
        <v>748</v>
      </c>
      <c r="B11" s="67">
        <v>4</v>
      </c>
      <c r="C11" s="144">
        <v>0.016122300691018814</v>
      </c>
      <c r="D11" s="67" t="s">
        <v>721</v>
      </c>
      <c r="E11" s="67" t="b">
        <v>0</v>
      </c>
      <c r="F11" s="67" t="b">
        <v>0</v>
      </c>
      <c r="G11" s="67" t="b">
        <v>0</v>
      </c>
    </row>
    <row r="12" spans="1:7" ht="15">
      <c r="A12" s="121" t="s">
        <v>747</v>
      </c>
      <c r="B12" s="67">
        <v>4</v>
      </c>
      <c r="C12" s="144">
        <v>0.016122300691018814</v>
      </c>
      <c r="D12" s="67" t="s">
        <v>721</v>
      </c>
      <c r="E12" s="67" t="b">
        <v>0</v>
      </c>
      <c r="F12" s="67" t="b">
        <v>0</v>
      </c>
      <c r="G12" s="67" t="b">
        <v>0</v>
      </c>
    </row>
    <row r="13" spans="1:7" ht="15">
      <c r="A13" s="121" t="s">
        <v>753</v>
      </c>
      <c r="B13" s="67">
        <v>4</v>
      </c>
      <c r="C13" s="144">
        <v>0.016122300691018814</v>
      </c>
      <c r="D13" s="67" t="s">
        <v>721</v>
      </c>
      <c r="E13" s="67" t="b">
        <v>0</v>
      </c>
      <c r="F13" s="67" t="b">
        <v>0</v>
      </c>
      <c r="G13" s="67" t="b">
        <v>0</v>
      </c>
    </row>
    <row r="14" spans="1:7" ht="15">
      <c r="A14" s="121" t="s">
        <v>838</v>
      </c>
      <c r="B14" s="67">
        <v>4</v>
      </c>
      <c r="C14" s="144">
        <v>0.02716927300896308</v>
      </c>
      <c r="D14" s="67" t="s">
        <v>721</v>
      </c>
      <c r="E14" s="67" t="b">
        <v>0</v>
      </c>
      <c r="F14" s="67" t="b">
        <v>0</v>
      </c>
      <c r="G14" s="67" t="b">
        <v>0</v>
      </c>
    </row>
    <row r="15" spans="1:7" ht="15">
      <c r="A15" s="121" t="s">
        <v>839</v>
      </c>
      <c r="B15" s="67">
        <v>4</v>
      </c>
      <c r="C15" s="144">
        <v>0.020707208456461013</v>
      </c>
      <c r="D15" s="67" t="s">
        <v>721</v>
      </c>
      <c r="E15" s="67" t="b">
        <v>0</v>
      </c>
      <c r="F15" s="67" t="b">
        <v>0</v>
      </c>
      <c r="G15" s="67" t="b">
        <v>0</v>
      </c>
    </row>
    <row r="16" spans="1:7" ht="15">
      <c r="A16" s="121" t="s">
        <v>737</v>
      </c>
      <c r="B16" s="67">
        <v>2</v>
      </c>
      <c r="C16" s="144">
        <v>0.01358463650448154</v>
      </c>
      <c r="D16" s="67" t="s">
        <v>721</v>
      </c>
      <c r="E16" s="67" t="b">
        <v>0</v>
      </c>
      <c r="F16" s="67" t="b">
        <v>0</v>
      </c>
      <c r="G16" s="67" t="b">
        <v>0</v>
      </c>
    </row>
    <row r="17" spans="1:7" ht="15">
      <c r="A17" s="121" t="s">
        <v>752</v>
      </c>
      <c r="B17" s="67">
        <v>2</v>
      </c>
      <c r="C17" s="144">
        <v>0.01358463650448154</v>
      </c>
      <c r="D17" s="67" t="s">
        <v>721</v>
      </c>
      <c r="E17" s="67" t="b">
        <v>0</v>
      </c>
      <c r="F17" s="67" t="b">
        <v>0</v>
      </c>
      <c r="G17" s="67" t="b">
        <v>0</v>
      </c>
    </row>
    <row r="18" spans="1:7" ht="15">
      <c r="A18" s="121" t="s">
        <v>739</v>
      </c>
      <c r="B18" s="67">
        <v>2</v>
      </c>
      <c r="C18" s="144">
        <v>0.01358463650448154</v>
      </c>
      <c r="D18" s="67" t="s">
        <v>721</v>
      </c>
      <c r="E18" s="67" t="b">
        <v>0</v>
      </c>
      <c r="F18" s="67" t="b">
        <v>0</v>
      </c>
      <c r="G18" s="67" t="b">
        <v>0</v>
      </c>
    </row>
    <row r="19" spans="1:7" ht="15">
      <c r="A19" s="121" t="s">
        <v>751</v>
      </c>
      <c r="B19" s="67">
        <v>2</v>
      </c>
      <c r="C19" s="144">
        <v>0.01358463650448154</v>
      </c>
      <c r="D19" s="67" t="s">
        <v>721</v>
      </c>
      <c r="E19" s="67" t="b">
        <v>0</v>
      </c>
      <c r="F19" s="67" t="b">
        <v>0</v>
      </c>
      <c r="G19" s="67" t="b">
        <v>0</v>
      </c>
    </row>
    <row r="20" spans="1:7" ht="15">
      <c r="A20" s="121" t="s">
        <v>750</v>
      </c>
      <c r="B20" s="67">
        <v>2</v>
      </c>
      <c r="C20" s="144">
        <v>0.01358463650448154</v>
      </c>
      <c r="D20" s="67" t="s">
        <v>721</v>
      </c>
      <c r="E20" s="67" t="b">
        <v>0</v>
      </c>
      <c r="F20" s="67" t="b">
        <v>0</v>
      </c>
      <c r="G20" s="67" t="b">
        <v>0</v>
      </c>
    </row>
    <row r="21" spans="1:7" ht="15">
      <c r="A21" s="121" t="s">
        <v>313</v>
      </c>
      <c r="B21" s="67">
        <v>2</v>
      </c>
      <c r="C21" s="144">
        <v>0.01358463650448154</v>
      </c>
      <c r="D21" s="67" t="s">
        <v>721</v>
      </c>
      <c r="E21" s="67" t="b">
        <v>0</v>
      </c>
      <c r="F21" s="67" t="b">
        <v>0</v>
      </c>
      <c r="G21" s="67" t="b">
        <v>0</v>
      </c>
    </row>
    <row r="22" spans="1:7" ht="15">
      <c r="A22" s="121" t="s">
        <v>840</v>
      </c>
      <c r="B22" s="67">
        <v>2</v>
      </c>
      <c r="C22" s="144">
        <v>0.01358463650448154</v>
      </c>
      <c r="D22" s="67" t="s">
        <v>721</v>
      </c>
      <c r="E22" s="67" t="b">
        <v>0</v>
      </c>
      <c r="F22" s="67" t="b">
        <v>0</v>
      </c>
      <c r="G22" s="67" t="b">
        <v>0</v>
      </c>
    </row>
    <row r="23" spans="1:7" ht="15">
      <c r="A23" s="121" t="s">
        <v>741</v>
      </c>
      <c r="B23" s="67">
        <v>2</v>
      </c>
      <c r="C23" s="144">
        <v>0.01358463650448154</v>
      </c>
      <c r="D23" s="67" t="s">
        <v>721</v>
      </c>
      <c r="E23" s="67" t="b">
        <v>0</v>
      </c>
      <c r="F23" s="67" t="b">
        <v>0</v>
      </c>
      <c r="G23" s="67" t="b">
        <v>0</v>
      </c>
    </row>
    <row r="24" spans="1:7" ht="15">
      <c r="A24" s="121" t="s">
        <v>744</v>
      </c>
      <c r="B24" s="67">
        <v>2</v>
      </c>
      <c r="C24" s="144">
        <v>0.01358463650448154</v>
      </c>
      <c r="D24" s="67" t="s">
        <v>721</v>
      </c>
      <c r="E24" s="67" t="b">
        <v>0</v>
      </c>
      <c r="F24" s="67" t="b">
        <v>0</v>
      </c>
      <c r="G24" s="67" t="b">
        <v>0</v>
      </c>
    </row>
    <row r="25" spans="1:7" ht="15">
      <c r="A25" s="121" t="s">
        <v>873</v>
      </c>
      <c r="B25" s="67">
        <v>2</v>
      </c>
      <c r="C25" s="144">
        <v>0.01358463650448154</v>
      </c>
      <c r="D25" s="67" t="s">
        <v>721</v>
      </c>
      <c r="E25" s="67" t="b">
        <v>0</v>
      </c>
      <c r="F25" s="67" t="b">
        <v>0</v>
      </c>
      <c r="G25" s="67" t="b">
        <v>0</v>
      </c>
    </row>
    <row r="26" spans="1:7" ht="15">
      <c r="A26" s="121" t="s">
        <v>874</v>
      </c>
      <c r="B26" s="67">
        <v>2</v>
      </c>
      <c r="C26" s="144">
        <v>0.01358463650448154</v>
      </c>
      <c r="D26" s="67" t="s">
        <v>721</v>
      </c>
      <c r="E26" s="67" t="b">
        <v>0</v>
      </c>
      <c r="F26" s="67" t="b">
        <v>0</v>
      </c>
      <c r="G26" s="67" t="b">
        <v>0</v>
      </c>
    </row>
    <row r="27" spans="1:7" ht="15">
      <c r="A27" s="121" t="s">
        <v>736</v>
      </c>
      <c r="B27" s="67">
        <v>2</v>
      </c>
      <c r="C27" s="144">
        <v>0.01358463650448154</v>
      </c>
      <c r="D27" s="67" t="s">
        <v>721</v>
      </c>
      <c r="E27" s="67" t="b">
        <v>0</v>
      </c>
      <c r="F27" s="67" t="b">
        <v>0</v>
      </c>
      <c r="G27" s="67" t="b">
        <v>0</v>
      </c>
    </row>
    <row r="28" spans="1:7" ht="15">
      <c r="A28" s="121" t="s">
        <v>742</v>
      </c>
      <c r="B28" s="67">
        <v>2</v>
      </c>
      <c r="C28" s="144">
        <v>0.01358463650448154</v>
      </c>
      <c r="D28" s="67" t="s">
        <v>721</v>
      </c>
      <c r="E28" s="67" t="b">
        <v>0</v>
      </c>
      <c r="F28" s="67" t="b">
        <v>0</v>
      </c>
      <c r="G28" s="67" t="b">
        <v>0</v>
      </c>
    </row>
    <row r="29" spans="1:7" ht="15">
      <c r="A29" s="121" t="s">
        <v>740</v>
      </c>
      <c r="B29" s="67">
        <v>2</v>
      </c>
      <c r="C29" s="144">
        <v>0.01358463650448154</v>
      </c>
      <c r="D29" s="67" t="s">
        <v>721</v>
      </c>
      <c r="E29" s="67" t="b">
        <v>0</v>
      </c>
      <c r="F29" s="67" t="b">
        <v>0</v>
      </c>
      <c r="G29" s="67" t="b">
        <v>0</v>
      </c>
    </row>
    <row r="30" spans="1:7" ht="15">
      <c r="A30" s="121" t="s">
        <v>875</v>
      </c>
      <c r="B30" s="67">
        <v>2</v>
      </c>
      <c r="C30" s="144">
        <v>0.01358463650448154</v>
      </c>
      <c r="D30" s="67" t="s">
        <v>721</v>
      </c>
      <c r="E30" s="67" t="b">
        <v>0</v>
      </c>
      <c r="F30" s="67" t="b">
        <v>0</v>
      </c>
      <c r="G30" s="67" t="b">
        <v>0</v>
      </c>
    </row>
    <row r="31" spans="1:7" ht="15">
      <c r="A31" s="121" t="s">
        <v>876</v>
      </c>
      <c r="B31" s="67">
        <v>2</v>
      </c>
      <c r="C31" s="144">
        <v>0.01358463650448154</v>
      </c>
      <c r="D31" s="67" t="s">
        <v>721</v>
      </c>
      <c r="E31" s="67" t="b">
        <v>0</v>
      </c>
      <c r="F31" s="67" t="b">
        <v>0</v>
      </c>
      <c r="G31" s="67" t="b">
        <v>0</v>
      </c>
    </row>
    <row r="32" spans="1:7" ht="15">
      <c r="A32" s="121" t="s">
        <v>384</v>
      </c>
      <c r="B32" s="67">
        <v>2</v>
      </c>
      <c r="C32" s="144">
        <v>0.01358463650448154</v>
      </c>
      <c r="D32" s="67" t="s">
        <v>721</v>
      </c>
      <c r="E32" s="67" t="b">
        <v>0</v>
      </c>
      <c r="F32" s="67" t="b">
        <v>0</v>
      </c>
      <c r="G32" s="67" t="b">
        <v>0</v>
      </c>
    </row>
    <row r="33" spans="1:7" ht="15">
      <c r="A33" s="121" t="s">
        <v>877</v>
      </c>
      <c r="B33" s="67">
        <v>2</v>
      </c>
      <c r="C33" s="144">
        <v>0.01358463650448154</v>
      </c>
      <c r="D33" s="67" t="s">
        <v>721</v>
      </c>
      <c r="E33" s="67" t="b">
        <v>0</v>
      </c>
      <c r="F33" s="67" t="b">
        <v>0</v>
      </c>
      <c r="G33" s="67" t="b">
        <v>0</v>
      </c>
    </row>
    <row r="34" spans="1:7" ht="15">
      <c r="A34" s="121" t="s">
        <v>743</v>
      </c>
      <c r="B34" s="67">
        <v>2</v>
      </c>
      <c r="C34" s="144">
        <v>0.01358463650448154</v>
      </c>
      <c r="D34" s="67" t="s">
        <v>721</v>
      </c>
      <c r="E34" s="67" t="b">
        <v>0</v>
      </c>
      <c r="F34" s="67" t="b">
        <v>0</v>
      </c>
      <c r="G34" s="67" t="b">
        <v>0</v>
      </c>
    </row>
    <row r="35" spans="1:7" ht="15">
      <c r="A35" s="121" t="s">
        <v>878</v>
      </c>
      <c r="B35" s="67">
        <v>2</v>
      </c>
      <c r="C35" s="144">
        <v>0.01358463650448154</v>
      </c>
      <c r="D35" s="67" t="s">
        <v>721</v>
      </c>
      <c r="E35" s="67" t="b">
        <v>0</v>
      </c>
      <c r="F35" s="67" t="b">
        <v>0</v>
      </c>
      <c r="G35" s="67" t="b">
        <v>0</v>
      </c>
    </row>
    <row r="36" spans="1:7" ht="15">
      <c r="A36" s="121" t="s">
        <v>879</v>
      </c>
      <c r="B36" s="67">
        <v>2</v>
      </c>
      <c r="C36" s="144">
        <v>0.01358463650448154</v>
      </c>
      <c r="D36" s="67" t="s">
        <v>721</v>
      </c>
      <c r="E36" s="67" t="b">
        <v>0</v>
      </c>
      <c r="F36" s="67" t="b">
        <v>0</v>
      </c>
      <c r="G36" s="67" t="b">
        <v>0</v>
      </c>
    </row>
    <row r="37" spans="1:7" ht="15">
      <c r="A37" s="121" t="s">
        <v>738</v>
      </c>
      <c r="B37" s="67">
        <v>2</v>
      </c>
      <c r="C37" s="144">
        <v>0.01358463650448154</v>
      </c>
      <c r="D37" s="67" t="s">
        <v>721</v>
      </c>
      <c r="E37" s="67" t="b">
        <v>0</v>
      </c>
      <c r="F37" s="67" t="b">
        <v>0</v>
      </c>
      <c r="G37" s="67" t="b">
        <v>0</v>
      </c>
    </row>
    <row r="38" spans="1:7" ht="15">
      <c r="A38" s="121" t="s">
        <v>734</v>
      </c>
      <c r="B38" s="67">
        <v>2</v>
      </c>
      <c r="C38" s="144">
        <v>0.019108122663453672</v>
      </c>
      <c r="D38" s="67" t="s">
        <v>721</v>
      </c>
      <c r="E38" s="67" t="b">
        <v>0</v>
      </c>
      <c r="F38" s="67" t="b">
        <v>0</v>
      </c>
      <c r="G38" s="67" t="b">
        <v>0</v>
      </c>
    </row>
    <row r="39" spans="1:7" ht="15">
      <c r="A39" s="121" t="s">
        <v>735</v>
      </c>
      <c r="B39" s="67">
        <v>2</v>
      </c>
      <c r="C39" s="144">
        <v>0.019108122663453672</v>
      </c>
      <c r="D39" s="67" t="s">
        <v>721</v>
      </c>
      <c r="E39" s="67" t="b">
        <v>0</v>
      </c>
      <c r="F39" s="67" t="b">
        <v>0</v>
      </c>
      <c r="G39" s="67" t="b">
        <v>0</v>
      </c>
    </row>
    <row r="40" spans="1:7" ht="15">
      <c r="A40" s="121" t="s">
        <v>837</v>
      </c>
      <c r="B40" s="67">
        <v>7</v>
      </c>
      <c r="C40" s="144">
        <v>0</v>
      </c>
      <c r="D40" s="67" t="s">
        <v>699</v>
      </c>
      <c r="E40" s="67" t="b">
        <v>0</v>
      </c>
      <c r="F40" s="67" t="b">
        <v>0</v>
      </c>
      <c r="G40" s="67" t="b">
        <v>0</v>
      </c>
    </row>
    <row r="41" spans="1:7" ht="15">
      <c r="A41" s="121" t="s">
        <v>748</v>
      </c>
      <c r="B41" s="67">
        <v>4</v>
      </c>
      <c r="C41" s="144">
        <v>0.036005636842413986</v>
      </c>
      <c r="D41" s="67" t="s">
        <v>699</v>
      </c>
      <c r="E41" s="67" t="b">
        <v>0</v>
      </c>
      <c r="F41" s="67" t="b">
        <v>0</v>
      </c>
      <c r="G41" s="67" t="b">
        <v>0</v>
      </c>
    </row>
    <row r="42" spans="1:7" ht="15">
      <c r="A42" s="121" t="s">
        <v>747</v>
      </c>
      <c r="B42" s="67">
        <v>4</v>
      </c>
      <c r="C42" s="144">
        <v>0.036005636842413986</v>
      </c>
      <c r="D42" s="67" t="s">
        <v>699</v>
      </c>
      <c r="E42" s="67" t="b">
        <v>0</v>
      </c>
      <c r="F42" s="67" t="b">
        <v>0</v>
      </c>
      <c r="G42" s="67" t="b">
        <v>0</v>
      </c>
    </row>
    <row r="43" spans="1:7" ht="15">
      <c r="A43" s="121" t="s">
        <v>753</v>
      </c>
      <c r="B43" s="67">
        <v>4</v>
      </c>
      <c r="C43" s="144">
        <v>0.036005636842413986</v>
      </c>
      <c r="D43" s="67" t="s">
        <v>699</v>
      </c>
      <c r="E43" s="67" t="b">
        <v>0</v>
      </c>
      <c r="F43" s="67" t="b">
        <v>0</v>
      </c>
      <c r="G43" s="67" t="b">
        <v>0</v>
      </c>
    </row>
    <row r="44" spans="1:7" ht="15">
      <c r="A44" s="121" t="s">
        <v>752</v>
      </c>
      <c r="B44" s="67">
        <v>2</v>
      </c>
      <c r="C44" s="144">
        <v>0.040301336618538935</v>
      </c>
      <c r="D44" s="67" t="s">
        <v>699</v>
      </c>
      <c r="E44" s="67" t="b">
        <v>0</v>
      </c>
      <c r="F44" s="67" t="b">
        <v>0</v>
      </c>
      <c r="G44" s="67" t="b">
        <v>0</v>
      </c>
    </row>
    <row r="45" spans="1:7" ht="15">
      <c r="A45" s="121" t="s">
        <v>739</v>
      </c>
      <c r="B45" s="67">
        <v>2</v>
      </c>
      <c r="C45" s="144">
        <v>0.040301336618538935</v>
      </c>
      <c r="D45" s="67" t="s">
        <v>699</v>
      </c>
      <c r="E45" s="67" t="b">
        <v>0</v>
      </c>
      <c r="F45" s="67" t="b">
        <v>0</v>
      </c>
      <c r="G45" s="67" t="b">
        <v>0</v>
      </c>
    </row>
    <row r="46" spans="1:7" ht="15">
      <c r="A46" s="121" t="s">
        <v>751</v>
      </c>
      <c r="B46" s="67">
        <v>2</v>
      </c>
      <c r="C46" s="144">
        <v>0.040301336618538935</v>
      </c>
      <c r="D46" s="67" t="s">
        <v>699</v>
      </c>
      <c r="E46" s="67" t="b">
        <v>0</v>
      </c>
      <c r="F46" s="67" t="b">
        <v>0</v>
      </c>
      <c r="G46" s="67" t="b">
        <v>0</v>
      </c>
    </row>
    <row r="47" spans="1:7" ht="15">
      <c r="A47" s="121" t="s">
        <v>750</v>
      </c>
      <c r="B47" s="67">
        <v>2</v>
      </c>
      <c r="C47" s="144">
        <v>0.040301336618538935</v>
      </c>
      <c r="D47" s="67" t="s">
        <v>699</v>
      </c>
      <c r="E47" s="67" t="b">
        <v>0</v>
      </c>
      <c r="F47" s="67" t="b">
        <v>0</v>
      </c>
      <c r="G47" s="67" t="b">
        <v>0</v>
      </c>
    </row>
    <row r="48" spans="1:7" ht="15">
      <c r="A48" s="121" t="s">
        <v>837</v>
      </c>
      <c r="B48" s="67">
        <v>4</v>
      </c>
      <c r="C48" s="144">
        <v>0</v>
      </c>
      <c r="D48" s="67" t="s">
        <v>700</v>
      </c>
      <c r="E48" s="67" t="b">
        <v>0</v>
      </c>
      <c r="F48" s="67" t="b">
        <v>0</v>
      </c>
      <c r="G48" s="67" t="b">
        <v>0</v>
      </c>
    </row>
    <row r="49" spans="1:7" ht="15">
      <c r="A49" s="121" t="s">
        <v>839</v>
      </c>
      <c r="B49" s="67">
        <v>4</v>
      </c>
      <c r="C49" s="144">
        <v>0.006094572517478046</v>
      </c>
      <c r="D49" s="67" t="s">
        <v>700</v>
      </c>
      <c r="E49" s="67" t="b">
        <v>0</v>
      </c>
      <c r="F49" s="67" t="b">
        <v>0</v>
      </c>
      <c r="G49" s="67" t="b">
        <v>0</v>
      </c>
    </row>
    <row r="50" spans="1:7" ht="15">
      <c r="A50" s="121" t="s">
        <v>838</v>
      </c>
      <c r="B50" s="67">
        <v>4</v>
      </c>
      <c r="C50" s="144">
        <v>0.014684390032389328</v>
      </c>
      <c r="D50" s="67" t="s">
        <v>700</v>
      </c>
      <c r="E50" s="67" t="b">
        <v>0</v>
      </c>
      <c r="F50" s="67" t="b">
        <v>0</v>
      </c>
      <c r="G50" s="67" t="b">
        <v>0</v>
      </c>
    </row>
    <row r="51" spans="1:7" ht="15">
      <c r="A51" s="121" t="s">
        <v>737</v>
      </c>
      <c r="B51" s="67">
        <v>2</v>
      </c>
      <c r="C51" s="144">
        <v>0.007342195016194664</v>
      </c>
      <c r="D51" s="67" t="s">
        <v>700</v>
      </c>
      <c r="E51" s="67" t="b">
        <v>0</v>
      </c>
      <c r="F51" s="67" t="b">
        <v>0</v>
      </c>
      <c r="G51" s="67" t="b">
        <v>0</v>
      </c>
    </row>
    <row r="52" spans="1:7" ht="15">
      <c r="A52" s="121" t="s">
        <v>734</v>
      </c>
      <c r="B52" s="67">
        <v>2</v>
      </c>
      <c r="C52" s="144">
        <v>0.014684390032389328</v>
      </c>
      <c r="D52" s="67" t="s">
        <v>700</v>
      </c>
      <c r="E52" s="67" t="b">
        <v>0</v>
      </c>
      <c r="F52" s="67" t="b">
        <v>0</v>
      </c>
      <c r="G52" s="67" t="b">
        <v>0</v>
      </c>
    </row>
    <row r="53" spans="1:7" ht="15">
      <c r="A53" s="121" t="s">
        <v>735</v>
      </c>
      <c r="B53" s="67">
        <v>2</v>
      </c>
      <c r="C53" s="144">
        <v>0.014684390032389328</v>
      </c>
      <c r="D53" s="67" t="s">
        <v>700</v>
      </c>
      <c r="E53" s="67" t="b">
        <v>0</v>
      </c>
      <c r="F53" s="67" t="b">
        <v>0</v>
      </c>
      <c r="G53" s="67" t="b">
        <v>0</v>
      </c>
    </row>
    <row r="54" spans="1:7" ht="15">
      <c r="A54" s="121" t="s">
        <v>313</v>
      </c>
      <c r="B54" s="67">
        <v>2</v>
      </c>
      <c r="C54" s="144">
        <v>0.007342195016194664</v>
      </c>
      <c r="D54" s="67" t="s">
        <v>700</v>
      </c>
      <c r="E54" s="67" t="b">
        <v>0</v>
      </c>
      <c r="F54" s="67" t="b">
        <v>0</v>
      </c>
      <c r="G54" s="67" t="b">
        <v>0</v>
      </c>
    </row>
    <row r="55" spans="1:7" ht="15">
      <c r="A55" s="121" t="s">
        <v>840</v>
      </c>
      <c r="B55" s="67">
        <v>2</v>
      </c>
      <c r="C55" s="144">
        <v>0.007342195016194664</v>
      </c>
      <c r="D55" s="67" t="s">
        <v>700</v>
      </c>
      <c r="E55" s="67" t="b">
        <v>0</v>
      </c>
      <c r="F55" s="67" t="b">
        <v>0</v>
      </c>
      <c r="G55" s="67" t="b">
        <v>0</v>
      </c>
    </row>
    <row r="56" spans="1:7" ht="15">
      <c r="A56" s="121" t="s">
        <v>741</v>
      </c>
      <c r="B56" s="67">
        <v>2</v>
      </c>
      <c r="C56" s="144">
        <v>0.007342195016194664</v>
      </c>
      <c r="D56" s="67" t="s">
        <v>700</v>
      </c>
      <c r="E56" s="67" t="b">
        <v>0</v>
      </c>
      <c r="F56" s="67" t="b">
        <v>0</v>
      </c>
      <c r="G56" s="67" t="b">
        <v>0</v>
      </c>
    </row>
    <row r="57" spans="1:7" ht="15">
      <c r="A57" s="121" t="s">
        <v>744</v>
      </c>
      <c r="B57" s="67">
        <v>2</v>
      </c>
      <c r="C57" s="144">
        <v>0.007342195016194664</v>
      </c>
      <c r="D57" s="67" t="s">
        <v>700</v>
      </c>
      <c r="E57" s="67" t="b">
        <v>0</v>
      </c>
      <c r="F57" s="67" t="b">
        <v>0</v>
      </c>
      <c r="G57" s="67" t="b">
        <v>0</v>
      </c>
    </row>
    <row r="58" spans="1:7" ht="15">
      <c r="A58" s="121" t="s">
        <v>873</v>
      </c>
      <c r="B58" s="67">
        <v>2</v>
      </c>
      <c r="C58" s="144">
        <v>0.007342195016194664</v>
      </c>
      <c r="D58" s="67" t="s">
        <v>700</v>
      </c>
      <c r="E58" s="67" t="b">
        <v>0</v>
      </c>
      <c r="F58" s="67" t="b">
        <v>0</v>
      </c>
      <c r="G58" s="67" t="b">
        <v>0</v>
      </c>
    </row>
    <row r="59" spans="1:7" ht="15">
      <c r="A59" s="121" t="s">
        <v>874</v>
      </c>
      <c r="B59" s="67">
        <v>2</v>
      </c>
      <c r="C59" s="144">
        <v>0.007342195016194664</v>
      </c>
      <c r="D59" s="67" t="s">
        <v>700</v>
      </c>
      <c r="E59" s="67" t="b">
        <v>0</v>
      </c>
      <c r="F59" s="67" t="b">
        <v>0</v>
      </c>
      <c r="G59" s="67" t="b">
        <v>0</v>
      </c>
    </row>
    <row r="60" spans="1:7" ht="15">
      <c r="A60" s="121" t="s">
        <v>736</v>
      </c>
      <c r="B60" s="67">
        <v>2</v>
      </c>
      <c r="C60" s="144">
        <v>0.007342195016194664</v>
      </c>
      <c r="D60" s="67" t="s">
        <v>700</v>
      </c>
      <c r="E60" s="67" t="b">
        <v>0</v>
      </c>
      <c r="F60" s="67" t="b">
        <v>0</v>
      </c>
      <c r="G60" s="67" t="b">
        <v>0</v>
      </c>
    </row>
    <row r="61" spans="1:7" ht="15">
      <c r="A61" s="121" t="s">
        <v>742</v>
      </c>
      <c r="B61" s="67">
        <v>2</v>
      </c>
      <c r="C61" s="144">
        <v>0.007342195016194664</v>
      </c>
      <c r="D61" s="67" t="s">
        <v>700</v>
      </c>
      <c r="E61" s="67" t="b">
        <v>0</v>
      </c>
      <c r="F61" s="67" t="b">
        <v>0</v>
      </c>
      <c r="G61" s="67" t="b">
        <v>0</v>
      </c>
    </row>
    <row r="62" spans="1:7" ht="15">
      <c r="A62" s="121" t="s">
        <v>740</v>
      </c>
      <c r="B62" s="67">
        <v>2</v>
      </c>
      <c r="C62" s="144">
        <v>0.007342195016194664</v>
      </c>
      <c r="D62" s="67" t="s">
        <v>700</v>
      </c>
      <c r="E62" s="67" t="b">
        <v>0</v>
      </c>
      <c r="F62" s="67" t="b">
        <v>0</v>
      </c>
      <c r="G62" s="67" t="b">
        <v>0</v>
      </c>
    </row>
    <row r="63" spans="1:7" ht="15">
      <c r="A63" s="121" t="s">
        <v>875</v>
      </c>
      <c r="B63" s="67">
        <v>2</v>
      </c>
      <c r="C63" s="144">
        <v>0.007342195016194664</v>
      </c>
      <c r="D63" s="67" t="s">
        <v>700</v>
      </c>
      <c r="E63" s="67" t="b">
        <v>0</v>
      </c>
      <c r="F63" s="67" t="b">
        <v>0</v>
      </c>
      <c r="G63" s="67" t="b">
        <v>0</v>
      </c>
    </row>
    <row r="64" spans="1:7" ht="15">
      <c r="A64" s="121" t="s">
        <v>876</v>
      </c>
      <c r="B64" s="67">
        <v>2</v>
      </c>
      <c r="C64" s="144">
        <v>0.007342195016194664</v>
      </c>
      <c r="D64" s="67" t="s">
        <v>700</v>
      </c>
      <c r="E64" s="67" t="b">
        <v>0</v>
      </c>
      <c r="F64" s="67" t="b">
        <v>0</v>
      </c>
      <c r="G64" s="67" t="b">
        <v>0</v>
      </c>
    </row>
    <row r="65" spans="1:7" ht="15">
      <c r="A65" s="121" t="s">
        <v>384</v>
      </c>
      <c r="B65" s="67">
        <v>2</v>
      </c>
      <c r="C65" s="144">
        <v>0.007342195016194664</v>
      </c>
      <c r="D65" s="67" t="s">
        <v>700</v>
      </c>
      <c r="E65" s="67" t="b">
        <v>0</v>
      </c>
      <c r="F65" s="67" t="b">
        <v>0</v>
      </c>
      <c r="G65" s="67" t="b">
        <v>0</v>
      </c>
    </row>
    <row r="66" spans="1:7" ht="15">
      <c r="A66" s="121" t="s">
        <v>877</v>
      </c>
      <c r="B66" s="67">
        <v>2</v>
      </c>
      <c r="C66" s="144">
        <v>0.007342195016194664</v>
      </c>
      <c r="D66" s="67" t="s">
        <v>700</v>
      </c>
      <c r="E66" s="67" t="b">
        <v>0</v>
      </c>
      <c r="F66" s="67" t="b">
        <v>0</v>
      </c>
      <c r="G66" s="67" t="b">
        <v>0</v>
      </c>
    </row>
    <row r="67" spans="1:7" ht="15">
      <c r="A67" s="121" t="s">
        <v>743</v>
      </c>
      <c r="B67" s="67">
        <v>2</v>
      </c>
      <c r="C67" s="144">
        <v>0.007342195016194664</v>
      </c>
      <c r="D67" s="67" t="s">
        <v>700</v>
      </c>
      <c r="E67" s="67" t="b">
        <v>0</v>
      </c>
      <c r="F67" s="67" t="b">
        <v>0</v>
      </c>
      <c r="G67" s="67" t="b">
        <v>0</v>
      </c>
    </row>
    <row r="68" spans="1:7" ht="15">
      <c r="A68" s="121" t="s">
        <v>878</v>
      </c>
      <c r="B68" s="67">
        <v>2</v>
      </c>
      <c r="C68" s="144">
        <v>0.007342195016194664</v>
      </c>
      <c r="D68" s="67" t="s">
        <v>700</v>
      </c>
      <c r="E68" s="67" t="b">
        <v>0</v>
      </c>
      <c r="F68" s="67" t="b">
        <v>0</v>
      </c>
      <c r="G68" s="67" t="b">
        <v>0</v>
      </c>
    </row>
    <row r="69" spans="1:7" ht="15">
      <c r="A69" s="121" t="s">
        <v>879</v>
      </c>
      <c r="B69" s="67">
        <v>2</v>
      </c>
      <c r="C69" s="144">
        <v>0.007342195016194664</v>
      </c>
      <c r="D69" s="67" t="s">
        <v>700</v>
      </c>
      <c r="E69" s="67" t="b">
        <v>0</v>
      </c>
      <c r="F69" s="67" t="b">
        <v>0</v>
      </c>
      <c r="G69" s="67" t="b">
        <v>0</v>
      </c>
    </row>
    <row r="70" spans="1:7" ht="15">
      <c r="A70" s="121" t="s">
        <v>738</v>
      </c>
      <c r="B70" s="67">
        <v>2</v>
      </c>
      <c r="C70" s="144">
        <v>0.007342195016194664</v>
      </c>
      <c r="D70" s="67" t="s">
        <v>700</v>
      </c>
      <c r="E70" s="67" t="b">
        <v>0</v>
      </c>
      <c r="F70" s="67" t="b">
        <v>0</v>
      </c>
      <c r="G70" s="6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253</v>
      </c>
      <c r="B1" s="13" t="s">
        <v>254</v>
      </c>
      <c r="C1" s="13" t="s">
        <v>251</v>
      </c>
      <c r="D1" s="13" t="s">
        <v>252</v>
      </c>
      <c r="E1" s="13" t="s">
        <v>255</v>
      </c>
      <c r="F1" s="13" t="s">
        <v>144</v>
      </c>
      <c r="G1" s="13" t="s">
        <v>679</v>
      </c>
      <c r="H1" s="13" t="s">
        <v>680</v>
      </c>
      <c r="I1" s="13" t="s">
        <v>681</v>
      </c>
      <c r="J1" s="13" t="s">
        <v>682</v>
      </c>
      <c r="K1" s="13" t="s">
        <v>683</v>
      </c>
      <c r="L1" s="13" t="s">
        <v>684</v>
      </c>
    </row>
    <row r="2" spans="1:12" ht="15">
      <c r="A2" s="67" t="s">
        <v>837</v>
      </c>
      <c r="B2" s="67" t="s">
        <v>748</v>
      </c>
      <c r="C2" s="67">
        <v>4</v>
      </c>
      <c r="D2" s="144">
        <v>0.016122300691018814</v>
      </c>
      <c r="E2" s="144">
        <v>1.1461280356782382</v>
      </c>
      <c r="F2" s="67" t="s">
        <v>721</v>
      </c>
      <c r="G2" s="67" t="b">
        <v>0</v>
      </c>
      <c r="H2" s="67" t="b">
        <v>0</v>
      </c>
      <c r="I2" s="67" t="b">
        <v>0</v>
      </c>
      <c r="J2" s="67" t="b">
        <v>0</v>
      </c>
      <c r="K2" s="67" t="b">
        <v>0</v>
      </c>
      <c r="L2" s="67" t="b">
        <v>0</v>
      </c>
    </row>
    <row r="3" spans="1:12" ht="15">
      <c r="A3" s="121" t="s">
        <v>748</v>
      </c>
      <c r="B3" s="67" t="s">
        <v>747</v>
      </c>
      <c r="C3" s="67">
        <v>4</v>
      </c>
      <c r="D3" s="144">
        <v>0.016122300691018814</v>
      </c>
      <c r="E3" s="144">
        <v>1.3891660843645326</v>
      </c>
      <c r="F3" s="67" t="s">
        <v>721</v>
      </c>
      <c r="G3" s="67" t="b">
        <v>0</v>
      </c>
      <c r="H3" s="67" t="b">
        <v>0</v>
      </c>
      <c r="I3" s="67" t="b">
        <v>0</v>
      </c>
      <c r="J3" s="67" t="b">
        <v>0</v>
      </c>
      <c r="K3" s="67" t="b">
        <v>0</v>
      </c>
      <c r="L3" s="67" t="b">
        <v>0</v>
      </c>
    </row>
    <row r="4" spans="1:12" ht="15">
      <c r="A4" s="121" t="s">
        <v>747</v>
      </c>
      <c r="B4" s="67" t="s">
        <v>753</v>
      </c>
      <c r="C4" s="67">
        <v>2</v>
      </c>
      <c r="D4" s="144">
        <v>0.01358463650448154</v>
      </c>
      <c r="E4" s="144">
        <v>1.0881360887005513</v>
      </c>
      <c r="F4" s="67" t="s">
        <v>721</v>
      </c>
      <c r="G4" s="67" t="b">
        <v>0</v>
      </c>
      <c r="H4" s="67" t="b">
        <v>0</v>
      </c>
      <c r="I4" s="67" t="b">
        <v>0</v>
      </c>
      <c r="J4" s="67" t="b">
        <v>0</v>
      </c>
      <c r="K4" s="67" t="b">
        <v>0</v>
      </c>
      <c r="L4" s="67" t="b">
        <v>0</v>
      </c>
    </row>
    <row r="5" spans="1:12" ht="15">
      <c r="A5" s="121" t="s">
        <v>747</v>
      </c>
      <c r="B5" s="67" t="s">
        <v>752</v>
      </c>
      <c r="C5" s="67">
        <v>2</v>
      </c>
      <c r="D5" s="144">
        <v>0.01358463650448154</v>
      </c>
      <c r="E5" s="144">
        <v>1.3891660843645326</v>
      </c>
      <c r="F5" s="67" t="s">
        <v>721</v>
      </c>
      <c r="G5" s="67" t="b">
        <v>0</v>
      </c>
      <c r="H5" s="67" t="b">
        <v>0</v>
      </c>
      <c r="I5" s="67" t="b">
        <v>0</v>
      </c>
      <c r="J5" s="67" t="b">
        <v>0</v>
      </c>
      <c r="K5" s="67" t="b">
        <v>0</v>
      </c>
      <c r="L5" s="67" t="b">
        <v>0</v>
      </c>
    </row>
    <row r="6" spans="1:12" ht="15">
      <c r="A6" s="121" t="s">
        <v>752</v>
      </c>
      <c r="B6" s="67" t="s">
        <v>753</v>
      </c>
      <c r="C6" s="67">
        <v>2</v>
      </c>
      <c r="D6" s="144">
        <v>0.01358463650448154</v>
      </c>
      <c r="E6" s="144">
        <v>1.3891660843645326</v>
      </c>
      <c r="F6" s="67" t="s">
        <v>721</v>
      </c>
      <c r="G6" s="67" t="b">
        <v>0</v>
      </c>
      <c r="H6" s="67" t="b">
        <v>0</v>
      </c>
      <c r="I6" s="67" t="b">
        <v>0</v>
      </c>
      <c r="J6" s="67" t="b">
        <v>0</v>
      </c>
      <c r="K6" s="67" t="b">
        <v>0</v>
      </c>
      <c r="L6" s="67" t="b">
        <v>0</v>
      </c>
    </row>
    <row r="7" spans="1:12" ht="15">
      <c r="A7" s="121" t="s">
        <v>753</v>
      </c>
      <c r="B7" s="67" t="s">
        <v>739</v>
      </c>
      <c r="C7" s="67">
        <v>2</v>
      </c>
      <c r="D7" s="144">
        <v>0.01358463650448154</v>
      </c>
      <c r="E7" s="144">
        <v>1.6901960800285136</v>
      </c>
      <c r="F7" s="67" t="s">
        <v>721</v>
      </c>
      <c r="G7" s="67" t="b">
        <v>0</v>
      </c>
      <c r="H7" s="67" t="b">
        <v>0</v>
      </c>
      <c r="I7" s="67" t="b">
        <v>0</v>
      </c>
      <c r="J7" s="67" t="b">
        <v>0</v>
      </c>
      <c r="K7" s="67" t="b">
        <v>0</v>
      </c>
      <c r="L7" s="67" t="b">
        <v>0</v>
      </c>
    </row>
    <row r="8" spans="1:12" ht="15">
      <c r="A8" s="121" t="s">
        <v>739</v>
      </c>
      <c r="B8" s="67" t="s">
        <v>751</v>
      </c>
      <c r="C8" s="67">
        <v>2</v>
      </c>
      <c r="D8" s="144">
        <v>0.01358463650448154</v>
      </c>
      <c r="E8" s="144">
        <v>1.6901960800285136</v>
      </c>
      <c r="F8" s="67" t="s">
        <v>721</v>
      </c>
      <c r="G8" s="67" t="b">
        <v>0</v>
      </c>
      <c r="H8" s="67" t="b">
        <v>0</v>
      </c>
      <c r="I8" s="67" t="b">
        <v>0</v>
      </c>
      <c r="J8" s="67" t="b">
        <v>0</v>
      </c>
      <c r="K8" s="67" t="b">
        <v>0</v>
      </c>
      <c r="L8" s="67" t="b">
        <v>0</v>
      </c>
    </row>
    <row r="9" spans="1:12" ht="15">
      <c r="A9" s="121" t="s">
        <v>751</v>
      </c>
      <c r="B9" s="67" t="s">
        <v>750</v>
      </c>
      <c r="C9" s="67">
        <v>2</v>
      </c>
      <c r="D9" s="144">
        <v>0.01358463650448154</v>
      </c>
      <c r="E9" s="144">
        <v>1.6901960800285136</v>
      </c>
      <c r="F9" s="67" t="s">
        <v>721</v>
      </c>
      <c r="G9" s="67" t="b">
        <v>0</v>
      </c>
      <c r="H9" s="67" t="b">
        <v>0</v>
      </c>
      <c r="I9" s="67" t="b">
        <v>0</v>
      </c>
      <c r="J9" s="67" t="b">
        <v>0</v>
      </c>
      <c r="K9" s="67" t="b">
        <v>0</v>
      </c>
      <c r="L9" s="67" t="b">
        <v>0</v>
      </c>
    </row>
    <row r="10" spans="1:12" ht="15">
      <c r="A10" s="121" t="s">
        <v>313</v>
      </c>
      <c r="B10" s="67" t="s">
        <v>840</v>
      </c>
      <c r="C10" s="67">
        <v>2</v>
      </c>
      <c r="D10" s="144">
        <v>0.01358463650448154</v>
      </c>
      <c r="E10" s="144">
        <v>1.6901960800285136</v>
      </c>
      <c r="F10" s="67" t="s">
        <v>721</v>
      </c>
      <c r="G10" s="67" t="b">
        <v>0</v>
      </c>
      <c r="H10" s="67" t="b">
        <v>0</v>
      </c>
      <c r="I10" s="67" t="b">
        <v>0</v>
      </c>
      <c r="J10" s="67" t="b">
        <v>0</v>
      </c>
      <c r="K10" s="67" t="b">
        <v>0</v>
      </c>
      <c r="L10" s="67" t="b">
        <v>0</v>
      </c>
    </row>
    <row r="11" spans="1:12" ht="15">
      <c r="A11" s="121" t="s">
        <v>840</v>
      </c>
      <c r="B11" s="67" t="s">
        <v>741</v>
      </c>
      <c r="C11" s="67">
        <v>2</v>
      </c>
      <c r="D11" s="144">
        <v>0.01358463650448154</v>
      </c>
      <c r="E11" s="144">
        <v>1.6901960800285136</v>
      </c>
      <c r="F11" s="67" t="s">
        <v>721</v>
      </c>
      <c r="G11" s="67" t="b">
        <v>0</v>
      </c>
      <c r="H11" s="67" t="b">
        <v>0</v>
      </c>
      <c r="I11" s="67" t="b">
        <v>0</v>
      </c>
      <c r="J11" s="67" t="b">
        <v>0</v>
      </c>
      <c r="K11" s="67" t="b">
        <v>0</v>
      </c>
      <c r="L11" s="67" t="b">
        <v>0</v>
      </c>
    </row>
    <row r="12" spans="1:12" ht="15">
      <c r="A12" s="121" t="s">
        <v>741</v>
      </c>
      <c r="B12" s="67" t="s">
        <v>837</v>
      </c>
      <c r="C12" s="67">
        <v>2</v>
      </c>
      <c r="D12" s="144">
        <v>0.01358463650448154</v>
      </c>
      <c r="E12" s="144">
        <v>1.3891660843645326</v>
      </c>
      <c r="F12" s="67" t="s">
        <v>721</v>
      </c>
      <c r="G12" s="67" t="b">
        <v>0</v>
      </c>
      <c r="H12" s="67" t="b">
        <v>0</v>
      </c>
      <c r="I12" s="67" t="b">
        <v>0</v>
      </c>
      <c r="J12" s="67" t="b">
        <v>0</v>
      </c>
      <c r="K12" s="67" t="b">
        <v>0</v>
      </c>
      <c r="L12" s="67" t="b">
        <v>0</v>
      </c>
    </row>
    <row r="13" spans="1:12" ht="15">
      <c r="A13" s="121" t="s">
        <v>837</v>
      </c>
      <c r="B13" s="67" t="s">
        <v>838</v>
      </c>
      <c r="C13" s="67">
        <v>2</v>
      </c>
      <c r="D13" s="144">
        <v>0.01358463650448154</v>
      </c>
      <c r="E13" s="144">
        <v>0.8450980400142569</v>
      </c>
      <c r="F13" s="67" t="s">
        <v>721</v>
      </c>
      <c r="G13" s="67" t="b">
        <v>0</v>
      </c>
      <c r="H13" s="67" t="b">
        <v>0</v>
      </c>
      <c r="I13" s="67" t="b">
        <v>0</v>
      </c>
      <c r="J13" s="67" t="b">
        <v>0</v>
      </c>
      <c r="K13" s="67" t="b">
        <v>0</v>
      </c>
      <c r="L13" s="67" t="b">
        <v>0</v>
      </c>
    </row>
    <row r="14" spans="1:12" ht="15">
      <c r="A14" s="121" t="s">
        <v>838</v>
      </c>
      <c r="B14" s="67" t="s">
        <v>744</v>
      </c>
      <c r="C14" s="67">
        <v>2</v>
      </c>
      <c r="D14" s="144">
        <v>0.01358463650448154</v>
      </c>
      <c r="E14" s="144">
        <v>1.6901960800285136</v>
      </c>
      <c r="F14" s="67" t="s">
        <v>721</v>
      </c>
      <c r="G14" s="67" t="b">
        <v>0</v>
      </c>
      <c r="H14" s="67" t="b">
        <v>0</v>
      </c>
      <c r="I14" s="67" t="b">
        <v>0</v>
      </c>
      <c r="J14" s="67" t="b">
        <v>0</v>
      </c>
      <c r="K14" s="67" t="b">
        <v>0</v>
      </c>
      <c r="L14" s="67" t="b">
        <v>0</v>
      </c>
    </row>
    <row r="15" spans="1:12" ht="15">
      <c r="A15" s="121" t="s">
        <v>744</v>
      </c>
      <c r="B15" s="67" t="s">
        <v>839</v>
      </c>
      <c r="C15" s="67">
        <v>2</v>
      </c>
      <c r="D15" s="144">
        <v>0.01358463650448154</v>
      </c>
      <c r="E15" s="144">
        <v>1.3891660843645326</v>
      </c>
      <c r="F15" s="67" t="s">
        <v>721</v>
      </c>
      <c r="G15" s="67" t="b">
        <v>0</v>
      </c>
      <c r="H15" s="67" t="b">
        <v>0</v>
      </c>
      <c r="I15" s="67" t="b">
        <v>0</v>
      </c>
      <c r="J15" s="67" t="b">
        <v>0</v>
      </c>
      <c r="K15" s="67" t="b">
        <v>0</v>
      </c>
      <c r="L15" s="67" t="b">
        <v>0</v>
      </c>
    </row>
    <row r="16" spans="1:12" ht="15">
      <c r="A16" s="121" t="s">
        <v>839</v>
      </c>
      <c r="B16" s="67" t="s">
        <v>873</v>
      </c>
      <c r="C16" s="67">
        <v>2</v>
      </c>
      <c r="D16" s="144">
        <v>0.01358463650448154</v>
      </c>
      <c r="E16" s="144">
        <v>1.3891660843645326</v>
      </c>
      <c r="F16" s="67" t="s">
        <v>721</v>
      </c>
      <c r="G16" s="67" t="b">
        <v>0</v>
      </c>
      <c r="H16" s="67" t="b">
        <v>0</v>
      </c>
      <c r="I16" s="67" t="b">
        <v>0</v>
      </c>
      <c r="J16" s="67" t="b">
        <v>0</v>
      </c>
      <c r="K16" s="67" t="b">
        <v>0</v>
      </c>
      <c r="L16" s="67" t="b">
        <v>0</v>
      </c>
    </row>
    <row r="17" spans="1:12" ht="15">
      <c r="A17" s="121" t="s">
        <v>873</v>
      </c>
      <c r="B17" s="67" t="s">
        <v>874</v>
      </c>
      <c r="C17" s="67">
        <v>2</v>
      </c>
      <c r="D17" s="144">
        <v>0.01358463650448154</v>
      </c>
      <c r="E17" s="144">
        <v>1.6901960800285136</v>
      </c>
      <c r="F17" s="67" t="s">
        <v>721</v>
      </c>
      <c r="G17" s="67" t="b">
        <v>0</v>
      </c>
      <c r="H17" s="67" t="b">
        <v>0</v>
      </c>
      <c r="I17" s="67" t="b">
        <v>0</v>
      </c>
      <c r="J17" s="67" t="b">
        <v>0</v>
      </c>
      <c r="K17" s="67" t="b">
        <v>0</v>
      </c>
      <c r="L17" s="67" t="b">
        <v>0</v>
      </c>
    </row>
    <row r="18" spans="1:12" ht="15">
      <c r="A18" s="121" t="s">
        <v>874</v>
      </c>
      <c r="B18" s="67" t="s">
        <v>736</v>
      </c>
      <c r="C18" s="67">
        <v>2</v>
      </c>
      <c r="D18" s="144">
        <v>0.01358463650448154</v>
      </c>
      <c r="E18" s="144">
        <v>1.6901960800285136</v>
      </c>
      <c r="F18" s="67" t="s">
        <v>721</v>
      </c>
      <c r="G18" s="67" t="b">
        <v>0</v>
      </c>
      <c r="H18" s="67" t="b">
        <v>0</v>
      </c>
      <c r="I18" s="67" t="b">
        <v>0</v>
      </c>
      <c r="J18" s="67" t="b">
        <v>0</v>
      </c>
      <c r="K18" s="67" t="b">
        <v>0</v>
      </c>
      <c r="L18" s="67" t="b">
        <v>0</v>
      </c>
    </row>
    <row r="19" spans="1:12" ht="15">
      <c r="A19" s="121" t="s">
        <v>736</v>
      </c>
      <c r="B19" s="67" t="s">
        <v>742</v>
      </c>
      <c r="C19" s="67">
        <v>2</v>
      </c>
      <c r="D19" s="144">
        <v>0.01358463650448154</v>
      </c>
      <c r="E19" s="144">
        <v>1.6901960800285136</v>
      </c>
      <c r="F19" s="67" t="s">
        <v>721</v>
      </c>
      <c r="G19" s="67" t="b">
        <v>0</v>
      </c>
      <c r="H19" s="67" t="b">
        <v>0</v>
      </c>
      <c r="I19" s="67" t="b">
        <v>0</v>
      </c>
      <c r="J19" s="67" t="b">
        <v>0</v>
      </c>
      <c r="K19" s="67" t="b">
        <v>0</v>
      </c>
      <c r="L19" s="67" t="b">
        <v>0</v>
      </c>
    </row>
    <row r="20" spans="1:12" ht="15">
      <c r="A20" s="121" t="s">
        <v>742</v>
      </c>
      <c r="B20" s="67" t="s">
        <v>740</v>
      </c>
      <c r="C20" s="67">
        <v>2</v>
      </c>
      <c r="D20" s="144">
        <v>0.01358463650448154</v>
      </c>
      <c r="E20" s="144">
        <v>1.6901960800285136</v>
      </c>
      <c r="F20" s="67" t="s">
        <v>721</v>
      </c>
      <c r="G20" s="67" t="b">
        <v>0</v>
      </c>
      <c r="H20" s="67" t="b">
        <v>0</v>
      </c>
      <c r="I20" s="67" t="b">
        <v>0</v>
      </c>
      <c r="J20" s="67" t="b">
        <v>0</v>
      </c>
      <c r="K20" s="67" t="b">
        <v>0</v>
      </c>
      <c r="L20" s="67" t="b">
        <v>0</v>
      </c>
    </row>
    <row r="21" spans="1:12" ht="15">
      <c r="A21" s="121" t="s">
        <v>740</v>
      </c>
      <c r="B21" s="67" t="s">
        <v>875</v>
      </c>
      <c r="C21" s="67">
        <v>2</v>
      </c>
      <c r="D21" s="144">
        <v>0.01358463650448154</v>
      </c>
      <c r="E21" s="144">
        <v>1.6901960800285136</v>
      </c>
      <c r="F21" s="67" t="s">
        <v>721</v>
      </c>
      <c r="G21" s="67" t="b">
        <v>0</v>
      </c>
      <c r="H21" s="67" t="b">
        <v>0</v>
      </c>
      <c r="I21" s="67" t="b">
        <v>0</v>
      </c>
      <c r="J21" s="67" t="b">
        <v>0</v>
      </c>
      <c r="K21" s="67" t="b">
        <v>0</v>
      </c>
      <c r="L21" s="67" t="b">
        <v>0</v>
      </c>
    </row>
    <row r="22" spans="1:12" ht="15">
      <c r="A22" s="121" t="s">
        <v>875</v>
      </c>
      <c r="B22" s="67" t="s">
        <v>876</v>
      </c>
      <c r="C22" s="67">
        <v>2</v>
      </c>
      <c r="D22" s="144">
        <v>0.01358463650448154</v>
      </c>
      <c r="E22" s="144">
        <v>1.6901960800285136</v>
      </c>
      <c r="F22" s="67" t="s">
        <v>721</v>
      </c>
      <c r="G22" s="67" t="b">
        <v>0</v>
      </c>
      <c r="H22" s="67" t="b">
        <v>0</v>
      </c>
      <c r="I22" s="67" t="b">
        <v>0</v>
      </c>
      <c r="J22" s="67" t="b">
        <v>0</v>
      </c>
      <c r="K22" s="67" t="b">
        <v>0</v>
      </c>
      <c r="L22" s="67" t="b">
        <v>0</v>
      </c>
    </row>
    <row r="23" spans="1:12" ht="15">
      <c r="A23" s="121" t="s">
        <v>876</v>
      </c>
      <c r="B23" s="67" t="s">
        <v>384</v>
      </c>
      <c r="C23" s="67">
        <v>2</v>
      </c>
      <c r="D23" s="144">
        <v>0.01358463650448154</v>
      </c>
      <c r="E23" s="144">
        <v>1.6901960800285136</v>
      </c>
      <c r="F23" s="67" t="s">
        <v>721</v>
      </c>
      <c r="G23" s="67" t="b">
        <v>0</v>
      </c>
      <c r="H23" s="67" t="b">
        <v>0</v>
      </c>
      <c r="I23" s="67" t="b">
        <v>0</v>
      </c>
      <c r="J23" s="67" t="b">
        <v>0</v>
      </c>
      <c r="K23" s="67" t="b">
        <v>0</v>
      </c>
      <c r="L23" s="67" t="b">
        <v>0</v>
      </c>
    </row>
    <row r="24" spans="1:12" ht="15">
      <c r="A24" s="121" t="s">
        <v>384</v>
      </c>
      <c r="B24" s="67" t="s">
        <v>877</v>
      </c>
      <c r="C24" s="67">
        <v>2</v>
      </c>
      <c r="D24" s="144">
        <v>0.01358463650448154</v>
      </c>
      <c r="E24" s="144">
        <v>1.6901960800285136</v>
      </c>
      <c r="F24" s="67" t="s">
        <v>721</v>
      </c>
      <c r="G24" s="67" t="b">
        <v>0</v>
      </c>
      <c r="H24" s="67" t="b">
        <v>0</v>
      </c>
      <c r="I24" s="67" t="b">
        <v>0</v>
      </c>
      <c r="J24" s="67" t="b">
        <v>0</v>
      </c>
      <c r="K24" s="67" t="b">
        <v>0</v>
      </c>
      <c r="L24" s="67" t="b">
        <v>0</v>
      </c>
    </row>
    <row r="25" spans="1:12" ht="15">
      <c r="A25" s="121" t="s">
        <v>877</v>
      </c>
      <c r="B25" s="67" t="s">
        <v>743</v>
      </c>
      <c r="C25" s="67">
        <v>2</v>
      </c>
      <c r="D25" s="144">
        <v>0.01358463650448154</v>
      </c>
      <c r="E25" s="144">
        <v>1.6901960800285136</v>
      </c>
      <c r="F25" s="67" t="s">
        <v>721</v>
      </c>
      <c r="G25" s="67" t="b">
        <v>0</v>
      </c>
      <c r="H25" s="67" t="b">
        <v>0</v>
      </c>
      <c r="I25" s="67" t="b">
        <v>0</v>
      </c>
      <c r="J25" s="67" t="b">
        <v>0</v>
      </c>
      <c r="K25" s="67" t="b">
        <v>0</v>
      </c>
      <c r="L25" s="67" t="b">
        <v>0</v>
      </c>
    </row>
    <row r="26" spans="1:12" ht="15">
      <c r="A26" s="121" t="s">
        <v>743</v>
      </c>
      <c r="B26" s="67" t="s">
        <v>878</v>
      </c>
      <c r="C26" s="67">
        <v>2</v>
      </c>
      <c r="D26" s="144">
        <v>0.01358463650448154</v>
      </c>
      <c r="E26" s="144">
        <v>1.6901960800285136</v>
      </c>
      <c r="F26" s="67" t="s">
        <v>721</v>
      </c>
      <c r="G26" s="67" t="b">
        <v>0</v>
      </c>
      <c r="H26" s="67" t="b">
        <v>0</v>
      </c>
      <c r="I26" s="67" t="b">
        <v>0</v>
      </c>
      <c r="J26" s="67" t="b">
        <v>0</v>
      </c>
      <c r="K26" s="67" t="b">
        <v>0</v>
      </c>
      <c r="L26" s="67" t="b">
        <v>0</v>
      </c>
    </row>
    <row r="27" spans="1:12" ht="15">
      <c r="A27" s="121" t="s">
        <v>878</v>
      </c>
      <c r="B27" s="67" t="s">
        <v>879</v>
      </c>
      <c r="C27" s="67">
        <v>2</v>
      </c>
      <c r="D27" s="144">
        <v>0.01358463650448154</v>
      </c>
      <c r="E27" s="144">
        <v>1.6901960800285136</v>
      </c>
      <c r="F27" s="67" t="s">
        <v>721</v>
      </c>
      <c r="G27" s="67" t="b">
        <v>0</v>
      </c>
      <c r="H27" s="67" t="b">
        <v>0</v>
      </c>
      <c r="I27" s="67" t="b">
        <v>0</v>
      </c>
      <c r="J27" s="67" t="b">
        <v>0</v>
      </c>
      <c r="K27" s="67" t="b">
        <v>0</v>
      </c>
      <c r="L27" s="67" t="b">
        <v>0</v>
      </c>
    </row>
    <row r="28" spans="1:12" ht="15">
      <c r="A28" s="121" t="s">
        <v>879</v>
      </c>
      <c r="B28" s="67" t="s">
        <v>738</v>
      </c>
      <c r="C28" s="67">
        <v>2</v>
      </c>
      <c r="D28" s="144">
        <v>0.01358463650448154</v>
      </c>
      <c r="E28" s="144">
        <v>1.6901960800285136</v>
      </c>
      <c r="F28" s="67" t="s">
        <v>721</v>
      </c>
      <c r="G28" s="67" t="b">
        <v>0</v>
      </c>
      <c r="H28" s="67" t="b">
        <v>0</v>
      </c>
      <c r="I28" s="67" t="b">
        <v>0</v>
      </c>
      <c r="J28" s="67" t="b">
        <v>0</v>
      </c>
      <c r="K28" s="67" t="b">
        <v>0</v>
      </c>
      <c r="L28" s="67" t="b">
        <v>0</v>
      </c>
    </row>
    <row r="29" spans="1:12" ht="15">
      <c r="A29" s="121" t="s">
        <v>738</v>
      </c>
      <c r="B29" s="67" t="s">
        <v>838</v>
      </c>
      <c r="C29" s="67">
        <v>2</v>
      </c>
      <c r="D29" s="144">
        <v>0.01358463650448154</v>
      </c>
      <c r="E29" s="144">
        <v>1.3891660843645326</v>
      </c>
      <c r="F29" s="67" t="s">
        <v>721</v>
      </c>
      <c r="G29" s="67" t="b">
        <v>0</v>
      </c>
      <c r="H29" s="67" t="b">
        <v>0</v>
      </c>
      <c r="I29" s="67" t="b">
        <v>0</v>
      </c>
      <c r="J29" s="67" t="b">
        <v>0</v>
      </c>
      <c r="K29" s="67" t="b">
        <v>0</v>
      </c>
      <c r="L29" s="67" t="b">
        <v>0</v>
      </c>
    </row>
    <row r="30" spans="1:12" ht="15">
      <c r="A30" s="121" t="s">
        <v>837</v>
      </c>
      <c r="B30" s="67" t="s">
        <v>748</v>
      </c>
      <c r="C30" s="67">
        <v>4</v>
      </c>
      <c r="D30" s="144">
        <v>0.036005636842413986</v>
      </c>
      <c r="E30" s="144">
        <v>0.6989700043360187</v>
      </c>
      <c r="F30" s="67" t="s">
        <v>699</v>
      </c>
      <c r="G30" s="67" t="b">
        <v>0</v>
      </c>
      <c r="H30" s="67" t="b">
        <v>0</v>
      </c>
      <c r="I30" s="67" t="b">
        <v>0</v>
      </c>
      <c r="J30" s="67" t="b">
        <v>0</v>
      </c>
      <c r="K30" s="67" t="b">
        <v>0</v>
      </c>
      <c r="L30" s="67" t="b">
        <v>0</v>
      </c>
    </row>
    <row r="31" spans="1:12" ht="15">
      <c r="A31" s="121" t="s">
        <v>748</v>
      </c>
      <c r="B31" s="67" t="s">
        <v>747</v>
      </c>
      <c r="C31" s="67">
        <v>4</v>
      </c>
      <c r="D31" s="144">
        <v>0.036005636842413986</v>
      </c>
      <c r="E31" s="144">
        <v>0.6989700043360187</v>
      </c>
      <c r="F31" s="67" t="s">
        <v>699</v>
      </c>
      <c r="G31" s="67" t="b">
        <v>0</v>
      </c>
      <c r="H31" s="67" t="b">
        <v>0</v>
      </c>
      <c r="I31" s="67" t="b">
        <v>0</v>
      </c>
      <c r="J31" s="67" t="b">
        <v>0</v>
      </c>
      <c r="K31" s="67" t="b">
        <v>0</v>
      </c>
      <c r="L31" s="67" t="b">
        <v>0</v>
      </c>
    </row>
    <row r="32" spans="1:12" ht="15">
      <c r="A32" s="121" t="s">
        <v>747</v>
      </c>
      <c r="B32" s="67" t="s">
        <v>753</v>
      </c>
      <c r="C32" s="67">
        <v>2</v>
      </c>
      <c r="D32" s="144">
        <v>0.040301336618538935</v>
      </c>
      <c r="E32" s="144">
        <v>0.39794000867203755</v>
      </c>
      <c r="F32" s="67" t="s">
        <v>699</v>
      </c>
      <c r="G32" s="67" t="b">
        <v>0</v>
      </c>
      <c r="H32" s="67" t="b">
        <v>0</v>
      </c>
      <c r="I32" s="67" t="b">
        <v>0</v>
      </c>
      <c r="J32" s="67" t="b">
        <v>0</v>
      </c>
      <c r="K32" s="67" t="b">
        <v>0</v>
      </c>
      <c r="L32" s="67" t="b">
        <v>0</v>
      </c>
    </row>
    <row r="33" spans="1:12" ht="15">
      <c r="A33" s="121" t="s">
        <v>747</v>
      </c>
      <c r="B33" s="67" t="s">
        <v>752</v>
      </c>
      <c r="C33" s="67">
        <v>2</v>
      </c>
      <c r="D33" s="144">
        <v>0.040301336618538935</v>
      </c>
      <c r="E33" s="144">
        <v>0.6989700043360187</v>
      </c>
      <c r="F33" s="67" t="s">
        <v>699</v>
      </c>
      <c r="G33" s="67" t="b">
        <v>0</v>
      </c>
      <c r="H33" s="67" t="b">
        <v>0</v>
      </c>
      <c r="I33" s="67" t="b">
        <v>0</v>
      </c>
      <c r="J33" s="67" t="b">
        <v>0</v>
      </c>
      <c r="K33" s="67" t="b">
        <v>0</v>
      </c>
      <c r="L33" s="67" t="b">
        <v>0</v>
      </c>
    </row>
    <row r="34" spans="1:12" ht="15">
      <c r="A34" s="121" t="s">
        <v>752</v>
      </c>
      <c r="B34" s="67" t="s">
        <v>753</v>
      </c>
      <c r="C34" s="67">
        <v>2</v>
      </c>
      <c r="D34" s="144">
        <v>0.040301336618538935</v>
      </c>
      <c r="E34" s="144">
        <v>0.6989700043360187</v>
      </c>
      <c r="F34" s="67" t="s">
        <v>699</v>
      </c>
      <c r="G34" s="67" t="b">
        <v>0</v>
      </c>
      <c r="H34" s="67" t="b">
        <v>0</v>
      </c>
      <c r="I34" s="67" t="b">
        <v>0</v>
      </c>
      <c r="J34" s="67" t="b">
        <v>0</v>
      </c>
      <c r="K34" s="67" t="b">
        <v>0</v>
      </c>
      <c r="L34" s="67" t="b">
        <v>0</v>
      </c>
    </row>
    <row r="35" spans="1:12" ht="15">
      <c r="A35" s="121" t="s">
        <v>753</v>
      </c>
      <c r="B35" s="67" t="s">
        <v>739</v>
      </c>
      <c r="C35" s="67">
        <v>2</v>
      </c>
      <c r="D35" s="144">
        <v>0.040301336618538935</v>
      </c>
      <c r="E35" s="144">
        <v>0.9999999999999999</v>
      </c>
      <c r="F35" s="67" t="s">
        <v>699</v>
      </c>
      <c r="G35" s="67" t="b">
        <v>0</v>
      </c>
      <c r="H35" s="67" t="b">
        <v>0</v>
      </c>
      <c r="I35" s="67" t="b">
        <v>0</v>
      </c>
      <c r="J35" s="67" t="b">
        <v>0</v>
      </c>
      <c r="K35" s="67" t="b">
        <v>0</v>
      </c>
      <c r="L35" s="67" t="b">
        <v>0</v>
      </c>
    </row>
    <row r="36" spans="1:12" ht="15">
      <c r="A36" s="121" t="s">
        <v>739</v>
      </c>
      <c r="B36" s="67" t="s">
        <v>751</v>
      </c>
      <c r="C36" s="67">
        <v>2</v>
      </c>
      <c r="D36" s="144">
        <v>0.040301336618538935</v>
      </c>
      <c r="E36" s="144">
        <v>0.9999999999999999</v>
      </c>
      <c r="F36" s="67" t="s">
        <v>699</v>
      </c>
      <c r="G36" s="67" t="b">
        <v>0</v>
      </c>
      <c r="H36" s="67" t="b">
        <v>0</v>
      </c>
      <c r="I36" s="67" t="b">
        <v>0</v>
      </c>
      <c r="J36" s="67" t="b">
        <v>0</v>
      </c>
      <c r="K36" s="67" t="b">
        <v>0</v>
      </c>
      <c r="L36" s="67" t="b">
        <v>0</v>
      </c>
    </row>
    <row r="37" spans="1:12" ht="15">
      <c r="A37" s="121" t="s">
        <v>751</v>
      </c>
      <c r="B37" s="67" t="s">
        <v>750</v>
      </c>
      <c r="C37" s="67">
        <v>2</v>
      </c>
      <c r="D37" s="144">
        <v>0.040301336618538935</v>
      </c>
      <c r="E37" s="144">
        <v>0.9999999999999999</v>
      </c>
      <c r="F37" s="67" t="s">
        <v>699</v>
      </c>
      <c r="G37" s="67" t="b">
        <v>0</v>
      </c>
      <c r="H37" s="67" t="b">
        <v>0</v>
      </c>
      <c r="I37" s="67" t="b">
        <v>0</v>
      </c>
      <c r="J37" s="67" t="b">
        <v>0</v>
      </c>
      <c r="K37" s="67" t="b">
        <v>0</v>
      </c>
      <c r="L37" s="67" t="b">
        <v>0</v>
      </c>
    </row>
    <row r="38" spans="1:12" ht="15">
      <c r="A38" s="121" t="s">
        <v>313</v>
      </c>
      <c r="B38" s="67" t="s">
        <v>840</v>
      </c>
      <c r="C38" s="67">
        <v>2</v>
      </c>
      <c r="D38" s="144">
        <v>0.007342195016194664</v>
      </c>
      <c r="E38" s="144">
        <v>1.591064607026499</v>
      </c>
      <c r="F38" s="67" t="s">
        <v>700</v>
      </c>
      <c r="G38" s="67" t="b">
        <v>0</v>
      </c>
      <c r="H38" s="67" t="b">
        <v>0</v>
      </c>
      <c r="I38" s="67" t="b">
        <v>0</v>
      </c>
      <c r="J38" s="67" t="b">
        <v>0</v>
      </c>
      <c r="K38" s="67" t="b">
        <v>0</v>
      </c>
      <c r="L38" s="67" t="b">
        <v>0</v>
      </c>
    </row>
    <row r="39" spans="1:12" ht="15">
      <c r="A39" s="121" t="s">
        <v>840</v>
      </c>
      <c r="B39" s="67" t="s">
        <v>741</v>
      </c>
      <c r="C39" s="67">
        <v>2</v>
      </c>
      <c r="D39" s="144">
        <v>0.007342195016194664</v>
      </c>
      <c r="E39" s="144">
        <v>1.591064607026499</v>
      </c>
      <c r="F39" s="67" t="s">
        <v>700</v>
      </c>
      <c r="G39" s="67" t="b">
        <v>0</v>
      </c>
      <c r="H39" s="67" t="b">
        <v>0</v>
      </c>
      <c r="I39" s="67" t="b">
        <v>0</v>
      </c>
      <c r="J39" s="67" t="b">
        <v>0</v>
      </c>
      <c r="K39" s="67" t="b">
        <v>0</v>
      </c>
      <c r="L39" s="67" t="b">
        <v>0</v>
      </c>
    </row>
    <row r="40" spans="1:12" ht="15">
      <c r="A40" s="121" t="s">
        <v>741</v>
      </c>
      <c r="B40" s="67" t="s">
        <v>837</v>
      </c>
      <c r="C40" s="67">
        <v>2</v>
      </c>
      <c r="D40" s="144">
        <v>0.007342195016194664</v>
      </c>
      <c r="E40" s="144">
        <v>1.290034611362518</v>
      </c>
      <c r="F40" s="67" t="s">
        <v>700</v>
      </c>
      <c r="G40" s="67" t="b">
        <v>0</v>
      </c>
      <c r="H40" s="67" t="b">
        <v>0</v>
      </c>
      <c r="I40" s="67" t="b">
        <v>0</v>
      </c>
      <c r="J40" s="67" t="b">
        <v>0</v>
      </c>
      <c r="K40" s="67" t="b">
        <v>0</v>
      </c>
      <c r="L40" s="67" t="b">
        <v>0</v>
      </c>
    </row>
    <row r="41" spans="1:12" ht="15">
      <c r="A41" s="121" t="s">
        <v>837</v>
      </c>
      <c r="B41" s="67" t="s">
        <v>838</v>
      </c>
      <c r="C41" s="67">
        <v>2</v>
      </c>
      <c r="D41" s="144">
        <v>0.007342195016194664</v>
      </c>
      <c r="E41" s="144">
        <v>1.1139433523068367</v>
      </c>
      <c r="F41" s="67" t="s">
        <v>700</v>
      </c>
      <c r="G41" s="67" t="b">
        <v>0</v>
      </c>
      <c r="H41" s="67" t="b">
        <v>0</v>
      </c>
      <c r="I41" s="67" t="b">
        <v>0</v>
      </c>
      <c r="J41" s="67" t="b">
        <v>0</v>
      </c>
      <c r="K41" s="67" t="b">
        <v>0</v>
      </c>
      <c r="L41" s="67" t="b">
        <v>0</v>
      </c>
    </row>
    <row r="42" spans="1:12" ht="15">
      <c r="A42" s="121" t="s">
        <v>838</v>
      </c>
      <c r="B42" s="67" t="s">
        <v>744</v>
      </c>
      <c r="C42" s="67">
        <v>2</v>
      </c>
      <c r="D42" s="144">
        <v>0.007342195016194664</v>
      </c>
      <c r="E42" s="144">
        <v>1.591064607026499</v>
      </c>
      <c r="F42" s="67" t="s">
        <v>700</v>
      </c>
      <c r="G42" s="67" t="b">
        <v>0</v>
      </c>
      <c r="H42" s="67" t="b">
        <v>0</v>
      </c>
      <c r="I42" s="67" t="b">
        <v>0</v>
      </c>
      <c r="J42" s="67" t="b">
        <v>0</v>
      </c>
      <c r="K42" s="67" t="b">
        <v>0</v>
      </c>
      <c r="L42" s="67" t="b">
        <v>0</v>
      </c>
    </row>
    <row r="43" spans="1:12" ht="15">
      <c r="A43" s="121" t="s">
        <v>744</v>
      </c>
      <c r="B43" s="67" t="s">
        <v>839</v>
      </c>
      <c r="C43" s="67">
        <v>2</v>
      </c>
      <c r="D43" s="144">
        <v>0.007342195016194664</v>
      </c>
      <c r="E43" s="144">
        <v>1.290034611362518</v>
      </c>
      <c r="F43" s="67" t="s">
        <v>700</v>
      </c>
      <c r="G43" s="67" t="b">
        <v>0</v>
      </c>
      <c r="H43" s="67" t="b">
        <v>0</v>
      </c>
      <c r="I43" s="67" t="b">
        <v>0</v>
      </c>
      <c r="J43" s="67" t="b">
        <v>0</v>
      </c>
      <c r="K43" s="67" t="b">
        <v>0</v>
      </c>
      <c r="L43" s="67" t="b">
        <v>0</v>
      </c>
    </row>
    <row r="44" spans="1:12" ht="15">
      <c r="A44" s="121" t="s">
        <v>839</v>
      </c>
      <c r="B44" s="67" t="s">
        <v>873</v>
      </c>
      <c r="C44" s="67">
        <v>2</v>
      </c>
      <c r="D44" s="144">
        <v>0.007342195016194664</v>
      </c>
      <c r="E44" s="144">
        <v>1.290034611362518</v>
      </c>
      <c r="F44" s="67" t="s">
        <v>700</v>
      </c>
      <c r="G44" s="67" t="b">
        <v>0</v>
      </c>
      <c r="H44" s="67" t="b">
        <v>0</v>
      </c>
      <c r="I44" s="67" t="b">
        <v>0</v>
      </c>
      <c r="J44" s="67" t="b">
        <v>0</v>
      </c>
      <c r="K44" s="67" t="b">
        <v>0</v>
      </c>
      <c r="L44" s="67" t="b">
        <v>0</v>
      </c>
    </row>
    <row r="45" spans="1:12" ht="15">
      <c r="A45" s="121" t="s">
        <v>873</v>
      </c>
      <c r="B45" s="67" t="s">
        <v>874</v>
      </c>
      <c r="C45" s="67">
        <v>2</v>
      </c>
      <c r="D45" s="144">
        <v>0.007342195016194664</v>
      </c>
      <c r="E45" s="144">
        <v>1.591064607026499</v>
      </c>
      <c r="F45" s="67" t="s">
        <v>700</v>
      </c>
      <c r="G45" s="67" t="b">
        <v>0</v>
      </c>
      <c r="H45" s="67" t="b">
        <v>0</v>
      </c>
      <c r="I45" s="67" t="b">
        <v>0</v>
      </c>
      <c r="J45" s="67" t="b">
        <v>0</v>
      </c>
      <c r="K45" s="67" t="b">
        <v>0</v>
      </c>
      <c r="L45" s="67" t="b">
        <v>0</v>
      </c>
    </row>
    <row r="46" spans="1:12" ht="15">
      <c r="A46" s="121" t="s">
        <v>874</v>
      </c>
      <c r="B46" s="67" t="s">
        <v>736</v>
      </c>
      <c r="C46" s="67">
        <v>2</v>
      </c>
      <c r="D46" s="144">
        <v>0.007342195016194664</v>
      </c>
      <c r="E46" s="144">
        <v>1.591064607026499</v>
      </c>
      <c r="F46" s="67" t="s">
        <v>700</v>
      </c>
      <c r="G46" s="67" t="b">
        <v>0</v>
      </c>
      <c r="H46" s="67" t="b">
        <v>0</v>
      </c>
      <c r="I46" s="67" t="b">
        <v>0</v>
      </c>
      <c r="J46" s="67" t="b">
        <v>0</v>
      </c>
      <c r="K46" s="67" t="b">
        <v>0</v>
      </c>
      <c r="L46" s="67" t="b">
        <v>0</v>
      </c>
    </row>
    <row r="47" spans="1:12" ht="15">
      <c r="A47" s="121" t="s">
        <v>736</v>
      </c>
      <c r="B47" s="67" t="s">
        <v>742</v>
      </c>
      <c r="C47" s="67">
        <v>2</v>
      </c>
      <c r="D47" s="144">
        <v>0.007342195016194664</v>
      </c>
      <c r="E47" s="144">
        <v>1.591064607026499</v>
      </c>
      <c r="F47" s="67" t="s">
        <v>700</v>
      </c>
      <c r="G47" s="67" t="b">
        <v>0</v>
      </c>
      <c r="H47" s="67" t="b">
        <v>0</v>
      </c>
      <c r="I47" s="67" t="b">
        <v>0</v>
      </c>
      <c r="J47" s="67" t="b">
        <v>0</v>
      </c>
      <c r="K47" s="67" t="b">
        <v>0</v>
      </c>
      <c r="L47" s="67" t="b">
        <v>0</v>
      </c>
    </row>
    <row r="48" spans="1:12" ht="15">
      <c r="A48" s="121" t="s">
        <v>742</v>
      </c>
      <c r="B48" s="67" t="s">
        <v>740</v>
      </c>
      <c r="C48" s="67">
        <v>2</v>
      </c>
      <c r="D48" s="144">
        <v>0.007342195016194664</v>
      </c>
      <c r="E48" s="144">
        <v>1.591064607026499</v>
      </c>
      <c r="F48" s="67" t="s">
        <v>700</v>
      </c>
      <c r="G48" s="67" t="b">
        <v>0</v>
      </c>
      <c r="H48" s="67" t="b">
        <v>0</v>
      </c>
      <c r="I48" s="67" t="b">
        <v>0</v>
      </c>
      <c r="J48" s="67" t="b">
        <v>0</v>
      </c>
      <c r="K48" s="67" t="b">
        <v>0</v>
      </c>
      <c r="L48" s="67" t="b">
        <v>0</v>
      </c>
    </row>
    <row r="49" spans="1:12" ht="15">
      <c r="A49" s="121" t="s">
        <v>740</v>
      </c>
      <c r="B49" s="67" t="s">
        <v>875</v>
      </c>
      <c r="C49" s="67">
        <v>2</v>
      </c>
      <c r="D49" s="144">
        <v>0.007342195016194664</v>
      </c>
      <c r="E49" s="144">
        <v>1.591064607026499</v>
      </c>
      <c r="F49" s="67" t="s">
        <v>700</v>
      </c>
      <c r="G49" s="67" t="b">
        <v>0</v>
      </c>
      <c r="H49" s="67" t="b">
        <v>0</v>
      </c>
      <c r="I49" s="67" t="b">
        <v>0</v>
      </c>
      <c r="J49" s="67" t="b">
        <v>0</v>
      </c>
      <c r="K49" s="67" t="b">
        <v>0</v>
      </c>
      <c r="L49" s="67" t="b">
        <v>0</v>
      </c>
    </row>
    <row r="50" spans="1:12" ht="15">
      <c r="A50" s="121" t="s">
        <v>875</v>
      </c>
      <c r="B50" s="67" t="s">
        <v>876</v>
      </c>
      <c r="C50" s="67">
        <v>2</v>
      </c>
      <c r="D50" s="144">
        <v>0.007342195016194664</v>
      </c>
      <c r="E50" s="144">
        <v>1.591064607026499</v>
      </c>
      <c r="F50" s="67" t="s">
        <v>700</v>
      </c>
      <c r="G50" s="67" t="b">
        <v>0</v>
      </c>
      <c r="H50" s="67" t="b">
        <v>0</v>
      </c>
      <c r="I50" s="67" t="b">
        <v>0</v>
      </c>
      <c r="J50" s="67" t="b">
        <v>0</v>
      </c>
      <c r="K50" s="67" t="b">
        <v>0</v>
      </c>
      <c r="L50" s="67" t="b">
        <v>0</v>
      </c>
    </row>
    <row r="51" spans="1:12" ht="15">
      <c r="A51" s="121" t="s">
        <v>876</v>
      </c>
      <c r="B51" s="67" t="s">
        <v>384</v>
      </c>
      <c r="C51" s="67">
        <v>2</v>
      </c>
      <c r="D51" s="144">
        <v>0.007342195016194664</v>
      </c>
      <c r="E51" s="144">
        <v>1.591064607026499</v>
      </c>
      <c r="F51" s="67" t="s">
        <v>700</v>
      </c>
      <c r="G51" s="67" t="b">
        <v>0</v>
      </c>
      <c r="H51" s="67" t="b">
        <v>0</v>
      </c>
      <c r="I51" s="67" t="b">
        <v>0</v>
      </c>
      <c r="J51" s="67" t="b">
        <v>0</v>
      </c>
      <c r="K51" s="67" t="b">
        <v>0</v>
      </c>
      <c r="L51" s="67" t="b">
        <v>0</v>
      </c>
    </row>
    <row r="52" spans="1:12" ht="15">
      <c r="A52" s="121" t="s">
        <v>384</v>
      </c>
      <c r="B52" s="67" t="s">
        <v>877</v>
      </c>
      <c r="C52" s="67">
        <v>2</v>
      </c>
      <c r="D52" s="144">
        <v>0.007342195016194664</v>
      </c>
      <c r="E52" s="144">
        <v>1.591064607026499</v>
      </c>
      <c r="F52" s="67" t="s">
        <v>700</v>
      </c>
      <c r="G52" s="67" t="b">
        <v>0</v>
      </c>
      <c r="H52" s="67" t="b">
        <v>0</v>
      </c>
      <c r="I52" s="67" t="b">
        <v>0</v>
      </c>
      <c r="J52" s="67" t="b">
        <v>0</v>
      </c>
      <c r="K52" s="67" t="b">
        <v>0</v>
      </c>
      <c r="L52" s="67" t="b">
        <v>0</v>
      </c>
    </row>
    <row r="53" spans="1:12" ht="15">
      <c r="A53" s="121" t="s">
        <v>877</v>
      </c>
      <c r="B53" s="67" t="s">
        <v>743</v>
      </c>
      <c r="C53" s="67">
        <v>2</v>
      </c>
      <c r="D53" s="144">
        <v>0.007342195016194664</v>
      </c>
      <c r="E53" s="144">
        <v>1.591064607026499</v>
      </c>
      <c r="F53" s="67" t="s">
        <v>700</v>
      </c>
      <c r="G53" s="67" t="b">
        <v>0</v>
      </c>
      <c r="H53" s="67" t="b">
        <v>0</v>
      </c>
      <c r="I53" s="67" t="b">
        <v>0</v>
      </c>
      <c r="J53" s="67" t="b">
        <v>0</v>
      </c>
      <c r="K53" s="67" t="b">
        <v>0</v>
      </c>
      <c r="L53" s="67" t="b">
        <v>0</v>
      </c>
    </row>
    <row r="54" spans="1:12" ht="15">
      <c r="A54" s="121" t="s">
        <v>743</v>
      </c>
      <c r="B54" s="67" t="s">
        <v>878</v>
      </c>
      <c r="C54" s="67">
        <v>2</v>
      </c>
      <c r="D54" s="144">
        <v>0.007342195016194664</v>
      </c>
      <c r="E54" s="144">
        <v>1.591064607026499</v>
      </c>
      <c r="F54" s="67" t="s">
        <v>700</v>
      </c>
      <c r="G54" s="67" t="b">
        <v>0</v>
      </c>
      <c r="H54" s="67" t="b">
        <v>0</v>
      </c>
      <c r="I54" s="67" t="b">
        <v>0</v>
      </c>
      <c r="J54" s="67" t="b">
        <v>0</v>
      </c>
      <c r="K54" s="67" t="b">
        <v>0</v>
      </c>
      <c r="L54" s="67" t="b">
        <v>0</v>
      </c>
    </row>
    <row r="55" spans="1:12" ht="15">
      <c r="A55" s="121" t="s">
        <v>878</v>
      </c>
      <c r="B55" s="67" t="s">
        <v>879</v>
      </c>
      <c r="C55" s="67">
        <v>2</v>
      </c>
      <c r="D55" s="144">
        <v>0.007342195016194664</v>
      </c>
      <c r="E55" s="144">
        <v>1.591064607026499</v>
      </c>
      <c r="F55" s="67" t="s">
        <v>700</v>
      </c>
      <c r="G55" s="67" t="b">
        <v>0</v>
      </c>
      <c r="H55" s="67" t="b">
        <v>0</v>
      </c>
      <c r="I55" s="67" t="b">
        <v>0</v>
      </c>
      <c r="J55" s="67" t="b">
        <v>0</v>
      </c>
      <c r="K55" s="67" t="b">
        <v>0</v>
      </c>
      <c r="L55" s="67" t="b">
        <v>0</v>
      </c>
    </row>
    <row r="56" spans="1:12" ht="15">
      <c r="A56" s="121" t="s">
        <v>879</v>
      </c>
      <c r="B56" s="67" t="s">
        <v>738</v>
      </c>
      <c r="C56" s="67">
        <v>2</v>
      </c>
      <c r="D56" s="144">
        <v>0.007342195016194664</v>
      </c>
      <c r="E56" s="144">
        <v>1.591064607026499</v>
      </c>
      <c r="F56" s="67" t="s">
        <v>700</v>
      </c>
      <c r="G56" s="67" t="b">
        <v>0</v>
      </c>
      <c r="H56" s="67" t="b">
        <v>0</v>
      </c>
      <c r="I56" s="67" t="b">
        <v>0</v>
      </c>
      <c r="J56" s="67" t="b">
        <v>0</v>
      </c>
      <c r="K56" s="67" t="b">
        <v>0</v>
      </c>
      <c r="L56" s="67" t="b">
        <v>0</v>
      </c>
    </row>
    <row r="57" spans="1:12" ht="15">
      <c r="A57" s="121" t="s">
        <v>738</v>
      </c>
      <c r="B57" s="67" t="s">
        <v>838</v>
      </c>
      <c r="C57" s="67">
        <v>2</v>
      </c>
      <c r="D57" s="144">
        <v>0.007342195016194664</v>
      </c>
      <c r="E57" s="144">
        <v>1.290034611362518</v>
      </c>
      <c r="F57" s="67" t="s">
        <v>700</v>
      </c>
      <c r="G57" s="67" t="b">
        <v>0</v>
      </c>
      <c r="H57" s="67" t="b">
        <v>0</v>
      </c>
      <c r="I57" s="67" t="b">
        <v>0</v>
      </c>
      <c r="J57" s="67" t="b">
        <v>0</v>
      </c>
      <c r="K57" s="67" t="b">
        <v>0</v>
      </c>
      <c r="L57" s="67"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256</v>
      </c>
      <c r="B1" s="13" t="s">
        <v>34</v>
      </c>
    </row>
    <row r="2" spans="1:2" ht="15">
      <c r="A2" s="95" t="s">
        <v>334</v>
      </c>
      <c r="B2" s="63">
        <v>60</v>
      </c>
    </row>
    <row r="3" spans="1:2" ht="15">
      <c r="A3" s="143" t="s">
        <v>748</v>
      </c>
      <c r="B3" s="63">
        <v>54</v>
      </c>
    </row>
    <row r="4" spans="1:2" ht="15">
      <c r="A4" s="143" t="s">
        <v>747</v>
      </c>
      <c r="B4" s="63">
        <v>22</v>
      </c>
    </row>
    <row r="5" spans="1:2" ht="15">
      <c r="A5" s="143" t="s">
        <v>755</v>
      </c>
      <c r="B5" s="63">
        <v>0</v>
      </c>
    </row>
    <row r="6" spans="1:2" ht="15">
      <c r="A6" s="143" t="s">
        <v>752</v>
      </c>
      <c r="B6" s="63">
        <v>0</v>
      </c>
    </row>
    <row r="7" spans="1:2" ht="15">
      <c r="A7" s="143" t="s">
        <v>754</v>
      </c>
      <c r="B7" s="63">
        <v>0</v>
      </c>
    </row>
    <row r="8" spans="1:2" ht="15">
      <c r="A8" s="143" t="s">
        <v>753</v>
      </c>
      <c r="B8" s="63">
        <v>0</v>
      </c>
    </row>
    <row r="9" spans="1:2" ht="15">
      <c r="A9" s="143" t="s">
        <v>751</v>
      </c>
      <c r="B9" s="63">
        <v>0</v>
      </c>
    </row>
    <row r="10" spans="1:2" ht="15">
      <c r="A10" s="143" t="s">
        <v>745</v>
      </c>
      <c r="B10" s="63">
        <v>0</v>
      </c>
    </row>
    <row r="11" spans="1:2" ht="15">
      <c r="A11" s="143" t="s">
        <v>749</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394</v>
      </c>
      <c r="B1" s="13" t="s">
        <v>250</v>
      </c>
      <c r="C1" s="13" t="s">
        <v>192</v>
      </c>
      <c r="D1" s="13" t="s">
        <v>305</v>
      </c>
    </row>
    <row r="2" spans="1:4" ht="15">
      <c r="A2" s="63" t="s">
        <v>334</v>
      </c>
      <c r="B2" s="63" t="s">
        <v>395</v>
      </c>
      <c r="C2" s="67" t="s">
        <v>352</v>
      </c>
      <c r="D2" s="99">
        <v>43660.63070601852</v>
      </c>
    </row>
    <row r="3" spans="1:4" ht="15">
      <c r="A3" s="63" t="s">
        <v>334</v>
      </c>
      <c r="B3" s="63" t="s">
        <v>314</v>
      </c>
      <c r="C3" s="67" t="s">
        <v>352</v>
      </c>
      <c r="D3" s="99">
        <v>43660.63070601852</v>
      </c>
    </row>
    <row r="4" spans="1:4" ht="15">
      <c r="A4" s="63" t="s">
        <v>334</v>
      </c>
      <c r="B4" s="63" t="s">
        <v>396</v>
      </c>
      <c r="C4" s="67" t="s">
        <v>352</v>
      </c>
      <c r="D4" s="99">
        <v>43660.63070601852</v>
      </c>
    </row>
    <row r="5" spans="1:4" ht="15">
      <c r="A5" s="63" t="s">
        <v>334</v>
      </c>
      <c r="B5" s="63" t="s">
        <v>397</v>
      </c>
      <c r="C5" s="67" t="s">
        <v>352</v>
      </c>
      <c r="D5" s="99">
        <v>43660.63070601852</v>
      </c>
    </row>
    <row r="6" spans="1:4" ht="15">
      <c r="A6" s="63" t="s">
        <v>334</v>
      </c>
      <c r="B6" s="63" t="s">
        <v>398</v>
      </c>
      <c r="C6" s="67" t="s">
        <v>352</v>
      </c>
      <c r="D6" s="99">
        <v>43660.63070601852</v>
      </c>
    </row>
    <row r="7" spans="1:4" ht="15">
      <c r="A7" s="63" t="s">
        <v>334</v>
      </c>
      <c r="B7" s="63" t="s">
        <v>399</v>
      </c>
      <c r="C7" s="67" t="s">
        <v>352</v>
      </c>
      <c r="D7" s="99">
        <v>43660.63070601852</v>
      </c>
    </row>
    <row r="8" spans="1:4" ht="15">
      <c r="A8" s="63" t="s">
        <v>334</v>
      </c>
      <c r="B8" s="63" t="s">
        <v>339</v>
      </c>
      <c r="C8" s="67" t="s">
        <v>352</v>
      </c>
      <c r="D8" s="99">
        <v>43660.63070601852</v>
      </c>
    </row>
    <row r="9" spans="1:4" ht="15">
      <c r="A9" s="63" t="s">
        <v>334</v>
      </c>
      <c r="B9" s="63" t="s">
        <v>400</v>
      </c>
      <c r="C9" s="67" t="s">
        <v>352</v>
      </c>
      <c r="D9" s="99">
        <v>43660.63070601852</v>
      </c>
    </row>
    <row r="10" spans="1:4" ht="15">
      <c r="A10" s="63" t="s">
        <v>334</v>
      </c>
      <c r="B10" s="63" t="s">
        <v>401</v>
      </c>
      <c r="C10" s="67" t="s">
        <v>352</v>
      </c>
      <c r="D10" s="99">
        <v>43660.63070601852</v>
      </c>
    </row>
    <row r="11" spans="1:4" ht="15">
      <c r="A11" s="63" t="s">
        <v>334</v>
      </c>
      <c r="B11" s="63" t="s">
        <v>360</v>
      </c>
      <c r="C11" s="67" t="s">
        <v>352</v>
      </c>
      <c r="D11" s="99">
        <v>43660.63070601852</v>
      </c>
    </row>
    <row r="12" spans="1:4" ht="15">
      <c r="A12" s="63" t="s">
        <v>334</v>
      </c>
      <c r="B12" s="63" t="s">
        <v>402</v>
      </c>
      <c r="C12" s="67" t="s">
        <v>357</v>
      </c>
      <c r="D12" s="99">
        <v>43656.98128472222</v>
      </c>
    </row>
    <row r="13" spans="1:4" ht="15">
      <c r="A13" s="63" t="s">
        <v>334</v>
      </c>
      <c r="B13" s="63" t="s">
        <v>403</v>
      </c>
      <c r="C13" s="67" t="s">
        <v>357</v>
      </c>
      <c r="D13" s="99">
        <v>43656.98128472222</v>
      </c>
    </row>
    <row r="14" spans="1:4" ht="15">
      <c r="A14" s="63" t="s">
        <v>334</v>
      </c>
      <c r="B14" s="63" t="s">
        <v>369</v>
      </c>
      <c r="C14" s="67" t="s">
        <v>357</v>
      </c>
      <c r="D14" s="99">
        <v>43656.98128472222</v>
      </c>
    </row>
    <row r="15" spans="1:4" ht="15">
      <c r="A15" s="63" t="s">
        <v>334</v>
      </c>
      <c r="B15" s="63">
        <v>60</v>
      </c>
      <c r="C15" s="67" t="s">
        <v>357</v>
      </c>
      <c r="D15" s="99">
        <v>43656.98128472222</v>
      </c>
    </row>
    <row r="16" spans="1:4" ht="15">
      <c r="A16" s="63" t="s">
        <v>334</v>
      </c>
      <c r="B16" s="63" t="s">
        <v>310</v>
      </c>
      <c r="C16" s="67" t="s">
        <v>357</v>
      </c>
      <c r="D16" s="99">
        <v>43656.98128472222</v>
      </c>
    </row>
    <row r="17" spans="1:4" ht="15">
      <c r="A17" s="63" t="s">
        <v>334</v>
      </c>
      <c r="B17" s="63" t="s">
        <v>404</v>
      </c>
      <c r="C17" s="67" t="s">
        <v>357</v>
      </c>
      <c r="D17" s="99">
        <v>43656.98128472222</v>
      </c>
    </row>
    <row r="18" spans="1:4" ht="15">
      <c r="A18" s="63" t="s">
        <v>334</v>
      </c>
      <c r="B18" s="63" t="s">
        <v>405</v>
      </c>
      <c r="C18" s="67" t="s">
        <v>357</v>
      </c>
      <c r="D18" s="99">
        <v>43656.98128472222</v>
      </c>
    </row>
    <row r="19" spans="1:4" ht="15">
      <c r="A19" s="63" t="s">
        <v>334</v>
      </c>
      <c r="B19" s="63" t="s">
        <v>406</v>
      </c>
      <c r="C19" s="67" t="s">
        <v>356</v>
      </c>
      <c r="D19" s="99">
        <v>43657.011030092595</v>
      </c>
    </row>
    <row r="20" spans="1:4" ht="15">
      <c r="A20" s="63" t="s">
        <v>334</v>
      </c>
      <c r="B20" s="63" t="s">
        <v>316</v>
      </c>
      <c r="C20" s="67" t="s">
        <v>356</v>
      </c>
      <c r="D20" s="99">
        <v>43657.011030092595</v>
      </c>
    </row>
    <row r="21" spans="1:4" ht="15">
      <c r="A21" s="63" t="s">
        <v>334</v>
      </c>
      <c r="B21" s="63" t="s">
        <v>309</v>
      </c>
      <c r="C21" s="67" t="s">
        <v>356</v>
      </c>
      <c r="D21" s="99">
        <v>43657.011030092595</v>
      </c>
    </row>
    <row r="22" spans="1:4" ht="15">
      <c r="A22" s="63" t="s">
        <v>334</v>
      </c>
      <c r="B22" s="63" t="s">
        <v>403</v>
      </c>
      <c r="C22" s="67" t="s">
        <v>356</v>
      </c>
      <c r="D22" s="99">
        <v>43657.011030092595</v>
      </c>
    </row>
    <row r="23" spans="1:4" ht="15">
      <c r="A23" s="63" t="s">
        <v>334</v>
      </c>
      <c r="B23" s="63" t="s">
        <v>407</v>
      </c>
      <c r="C23" s="67" t="s">
        <v>356</v>
      </c>
      <c r="D23" s="99">
        <v>43657.011030092595</v>
      </c>
    </row>
    <row r="24" spans="1:4" ht="15">
      <c r="A24" s="63" t="s">
        <v>334</v>
      </c>
      <c r="B24" s="63" t="s">
        <v>307</v>
      </c>
      <c r="C24" s="67" t="s">
        <v>356</v>
      </c>
      <c r="D24" s="99">
        <v>43657.011030092595</v>
      </c>
    </row>
    <row r="25" spans="1:4" ht="15">
      <c r="A25" s="63" t="s">
        <v>334</v>
      </c>
      <c r="B25" s="63" t="s">
        <v>373</v>
      </c>
      <c r="C25" s="67" t="s">
        <v>356</v>
      </c>
      <c r="D25" s="99">
        <v>43657.011030092595</v>
      </c>
    </row>
    <row r="26" spans="1:4" ht="15">
      <c r="A26" s="63" t="s">
        <v>334</v>
      </c>
      <c r="B26" s="63" t="s">
        <v>370</v>
      </c>
      <c r="C26" s="67" t="s">
        <v>356</v>
      </c>
      <c r="D26" s="99">
        <v>43657.011030092595</v>
      </c>
    </row>
    <row r="27" spans="1:4" ht="15">
      <c r="A27" s="63" t="s">
        <v>334</v>
      </c>
      <c r="B27" s="63" t="s">
        <v>317</v>
      </c>
      <c r="C27" s="67" t="s">
        <v>356</v>
      </c>
      <c r="D27" s="99">
        <v>43657.011030092595</v>
      </c>
    </row>
    <row r="28" spans="1:4" ht="15">
      <c r="A28" s="63" t="s">
        <v>334</v>
      </c>
      <c r="B28" s="63" t="s">
        <v>405</v>
      </c>
      <c r="C28" s="67" t="s">
        <v>356</v>
      </c>
      <c r="D28" s="99">
        <v>43657.011030092595</v>
      </c>
    </row>
    <row r="29" spans="1:4" ht="15">
      <c r="A29" s="63" t="s">
        <v>334</v>
      </c>
      <c r="B29" s="63" t="s">
        <v>400</v>
      </c>
      <c r="C29" s="67" t="s">
        <v>356</v>
      </c>
      <c r="D29" s="99">
        <v>43657.011030092595</v>
      </c>
    </row>
    <row r="30" spans="1:4" ht="15">
      <c r="A30" s="63" t="s">
        <v>334</v>
      </c>
      <c r="B30" s="63" t="s">
        <v>408</v>
      </c>
      <c r="C30" s="67" t="s">
        <v>351</v>
      </c>
      <c r="D30" s="99">
        <v>43657.00068287037</v>
      </c>
    </row>
    <row r="31" spans="1:4" ht="15">
      <c r="A31" s="63" t="s">
        <v>334</v>
      </c>
      <c r="B31" s="63" t="s">
        <v>361</v>
      </c>
      <c r="C31" s="67" t="s">
        <v>351</v>
      </c>
      <c r="D31" s="99">
        <v>43657.00068287037</v>
      </c>
    </row>
    <row r="32" spans="1:4" ht="15">
      <c r="A32" s="63" t="s">
        <v>334</v>
      </c>
      <c r="B32" s="63" t="s">
        <v>307</v>
      </c>
      <c r="C32" s="67" t="s">
        <v>351</v>
      </c>
      <c r="D32" s="99">
        <v>43657.00068287037</v>
      </c>
    </row>
    <row r="33" spans="1:4" ht="15">
      <c r="A33" s="63" t="s">
        <v>334</v>
      </c>
      <c r="B33" s="63" t="s">
        <v>409</v>
      </c>
      <c r="C33" s="67" t="s">
        <v>351</v>
      </c>
      <c r="D33" s="99">
        <v>43657.00068287037</v>
      </c>
    </row>
    <row r="34" spans="1:4" ht="15">
      <c r="A34" s="63" t="s">
        <v>334</v>
      </c>
      <c r="B34" s="63" t="s">
        <v>338</v>
      </c>
      <c r="C34" s="67" t="s">
        <v>351</v>
      </c>
      <c r="D34" s="99">
        <v>43657.00068287037</v>
      </c>
    </row>
    <row r="35" spans="1:4" ht="15">
      <c r="A35" s="63" t="s">
        <v>334</v>
      </c>
      <c r="B35" s="63" t="s">
        <v>405</v>
      </c>
      <c r="C35" s="67" t="s">
        <v>351</v>
      </c>
      <c r="D35" s="99">
        <v>43657.00068287037</v>
      </c>
    </row>
    <row r="36" spans="1:4" ht="15">
      <c r="A36" s="63" t="s">
        <v>334</v>
      </c>
      <c r="B36" s="63" t="s">
        <v>400</v>
      </c>
      <c r="C36" s="67" t="s">
        <v>351</v>
      </c>
      <c r="D36" s="99">
        <v>43657.00068287037</v>
      </c>
    </row>
    <row r="37" spans="1:4" ht="15">
      <c r="A37" s="63" t="s">
        <v>334</v>
      </c>
      <c r="B37" s="63" t="s">
        <v>410</v>
      </c>
      <c r="C37" s="67" t="s">
        <v>355</v>
      </c>
      <c r="D37" s="99">
        <v>43656.995034722226</v>
      </c>
    </row>
    <row r="38" spans="1:4" ht="15">
      <c r="A38" s="63" t="s">
        <v>334</v>
      </c>
      <c r="B38" s="63" t="s">
        <v>411</v>
      </c>
      <c r="C38" s="67" t="s">
        <v>355</v>
      </c>
      <c r="D38" s="99">
        <v>43656.995034722226</v>
      </c>
    </row>
    <row r="39" spans="1:4" ht="15">
      <c r="A39" s="63" t="s">
        <v>334</v>
      </c>
      <c r="B39" s="63" t="s">
        <v>360</v>
      </c>
      <c r="C39" s="67" t="s">
        <v>355</v>
      </c>
      <c r="D39" s="99">
        <v>43656.995034722226</v>
      </c>
    </row>
    <row r="40" spans="1:4" ht="15">
      <c r="A40" s="63" t="s">
        <v>334</v>
      </c>
      <c r="B40" s="63" t="s">
        <v>362</v>
      </c>
      <c r="C40" s="67" t="s">
        <v>355</v>
      </c>
      <c r="D40" s="99">
        <v>43656.995034722226</v>
      </c>
    </row>
    <row r="41" spans="1:4" ht="15">
      <c r="A41" s="63" t="s">
        <v>334</v>
      </c>
      <c r="B41" s="63" t="s">
        <v>412</v>
      </c>
      <c r="C41" s="67" t="s">
        <v>355</v>
      </c>
      <c r="D41" s="99">
        <v>43656.995034722226</v>
      </c>
    </row>
    <row r="42" spans="1:4" ht="15">
      <c r="A42" s="63" t="s">
        <v>334</v>
      </c>
      <c r="B42" s="63" t="s">
        <v>405</v>
      </c>
      <c r="C42" s="67" t="s">
        <v>355</v>
      </c>
      <c r="D42" s="99">
        <v>43656.995034722226</v>
      </c>
    </row>
    <row r="43" spans="1:4" ht="15">
      <c r="A43" s="63" t="s">
        <v>334</v>
      </c>
      <c r="B43" s="63" t="s">
        <v>400</v>
      </c>
      <c r="C43" s="67" t="s">
        <v>355</v>
      </c>
      <c r="D43" s="99">
        <v>43656.995034722226</v>
      </c>
    </row>
    <row r="44" spans="1:4" ht="15">
      <c r="A44" s="63" t="s">
        <v>334</v>
      </c>
      <c r="B44" s="63" t="s">
        <v>413</v>
      </c>
      <c r="C44" s="67" t="s">
        <v>354</v>
      </c>
      <c r="D44" s="99">
        <v>43656.98375</v>
      </c>
    </row>
    <row r="45" spans="1:4" ht="15">
      <c r="A45" s="63" t="s">
        <v>334</v>
      </c>
      <c r="B45" s="63" t="s">
        <v>407</v>
      </c>
      <c r="C45" s="67" t="s">
        <v>354</v>
      </c>
      <c r="D45" s="99">
        <v>43656.98375</v>
      </c>
    </row>
    <row r="46" spans="1:4" ht="15">
      <c r="A46" s="63" t="s">
        <v>334</v>
      </c>
      <c r="B46" s="63" t="s">
        <v>414</v>
      </c>
      <c r="C46" s="67" t="s">
        <v>354</v>
      </c>
      <c r="D46" s="99">
        <v>43656.98375</v>
      </c>
    </row>
    <row r="47" spans="1:4" ht="15">
      <c r="A47" s="63" t="s">
        <v>334</v>
      </c>
      <c r="B47" s="63" t="s">
        <v>369</v>
      </c>
      <c r="C47" s="67" t="s">
        <v>354</v>
      </c>
      <c r="D47" s="99">
        <v>43656.98375</v>
      </c>
    </row>
    <row r="48" spans="1:4" ht="15">
      <c r="A48" s="63" t="s">
        <v>334</v>
      </c>
      <c r="B48" s="63" t="s">
        <v>405</v>
      </c>
      <c r="C48" s="67" t="s">
        <v>354</v>
      </c>
      <c r="D48" s="99">
        <v>43656.98375</v>
      </c>
    </row>
    <row r="49" spans="1:4" ht="15">
      <c r="A49" s="63" t="s">
        <v>334</v>
      </c>
      <c r="B49" s="63" t="s">
        <v>400</v>
      </c>
      <c r="C49" s="67" t="s">
        <v>354</v>
      </c>
      <c r="D49" s="99">
        <v>43656.98375</v>
      </c>
    </row>
    <row r="50" spans="1:4" ht="15">
      <c r="A50" s="63" t="s">
        <v>334</v>
      </c>
      <c r="B50" s="63" t="s">
        <v>405</v>
      </c>
      <c r="C50" s="67" t="s">
        <v>353</v>
      </c>
      <c r="D50" s="99">
        <v>43656.97730324074</v>
      </c>
    </row>
    <row r="51" spans="1:4" ht="15">
      <c r="A51" s="63" t="s">
        <v>334</v>
      </c>
      <c r="B51" s="63" t="s">
        <v>403</v>
      </c>
      <c r="C51" s="67" t="s">
        <v>353</v>
      </c>
      <c r="D51" s="99">
        <v>43656.97730324074</v>
      </c>
    </row>
    <row r="52" spans="1:4" ht="15">
      <c r="A52" s="63" t="s">
        <v>334</v>
      </c>
      <c r="B52" s="63" t="s">
        <v>407</v>
      </c>
      <c r="C52" s="67" t="s">
        <v>353</v>
      </c>
      <c r="D52" s="99">
        <v>43656.97730324074</v>
      </c>
    </row>
    <row r="53" spans="1:4" ht="15">
      <c r="A53" s="63" t="s">
        <v>334</v>
      </c>
      <c r="B53" s="63" t="s">
        <v>307</v>
      </c>
      <c r="C53" s="67" t="s">
        <v>353</v>
      </c>
      <c r="D53" s="99">
        <v>43656.97730324074</v>
      </c>
    </row>
    <row r="54" spans="1:4" ht="15">
      <c r="A54" s="63" t="s">
        <v>334</v>
      </c>
      <c r="B54" s="63" t="s">
        <v>400</v>
      </c>
      <c r="C54" s="67" t="s">
        <v>353</v>
      </c>
      <c r="D54" s="99">
        <v>43656.97730324074</v>
      </c>
    </row>
    <row r="55" spans="1:4" ht="15">
      <c r="A55" s="63" t="s">
        <v>331</v>
      </c>
      <c r="B55" s="63" t="s">
        <v>400</v>
      </c>
      <c r="C55" s="67" t="s">
        <v>344</v>
      </c>
      <c r="D55" s="99">
        <v>43654.69541666667</v>
      </c>
    </row>
    <row r="56" spans="1:4" ht="15">
      <c r="A56" s="63" t="s">
        <v>331</v>
      </c>
      <c r="B56" s="63" t="s">
        <v>415</v>
      </c>
      <c r="C56" s="67" t="s">
        <v>344</v>
      </c>
      <c r="D56" s="99">
        <v>43654.69541666667</v>
      </c>
    </row>
    <row r="57" spans="1:4" ht="15">
      <c r="A57" s="63" t="s">
        <v>331</v>
      </c>
      <c r="B57" s="63" t="s">
        <v>416</v>
      </c>
      <c r="C57" s="67" t="s">
        <v>344</v>
      </c>
      <c r="D57" s="99">
        <v>43654.69541666667</v>
      </c>
    </row>
    <row r="58" spans="1:4" ht="15">
      <c r="A58" s="63" t="s">
        <v>331</v>
      </c>
      <c r="B58" s="63" t="s">
        <v>417</v>
      </c>
      <c r="C58" s="67" t="s">
        <v>344</v>
      </c>
      <c r="D58" s="99">
        <v>43654.69541666667</v>
      </c>
    </row>
    <row r="59" spans="1:4" ht="15">
      <c r="A59" s="63" t="s">
        <v>331</v>
      </c>
      <c r="B59" s="63" t="s">
        <v>337</v>
      </c>
      <c r="C59" s="67" t="s">
        <v>344</v>
      </c>
      <c r="D59" s="99">
        <v>43654.69541666667</v>
      </c>
    </row>
    <row r="60" spans="1:4" ht="15">
      <c r="A60" s="63" t="s">
        <v>331</v>
      </c>
      <c r="B60" s="63" t="s">
        <v>418</v>
      </c>
      <c r="C60" s="67" t="s">
        <v>344</v>
      </c>
      <c r="D60" s="99">
        <v>43654.69541666667</v>
      </c>
    </row>
    <row r="61" spans="1:4" ht="15">
      <c r="A61" s="63" t="s">
        <v>331</v>
      </c>
      <c r="B61" s="63" t="s">
        <v>419</v>
      </c>
      <c r="C61" s="67" t="s">
        <v>344</v>
      </c>
      <c r="D61" s="99">
        <v>43654.69541666667</v>
      </c>
    </row>
    <row r="62" spans="1:4" ht="15">
      <c r="A62" s="63" t="s">
        <v>331</v>
      </c>
      <c r="B62" s="63" t="s">
        <v>420</v>
      </c>
      <c r="C62" s="67" t="s">
        <v>344</v>
      </c>
      <c r="D62" s="99">
        <v>43654.69541666667</v>
      </c>
    </row>
    <row r="63" spans="1:4" ht="15">
      <c r="A63" s="63" t="s">
        <v>331</v>
      </c>
      <c r="B63" s="63" t="s">
        <v>421</v>
      </c>
      <c r="C63" s="67" t="s">
        <v>344</v>
      </c>
      <c r="D63" s="99">
        <v>43654.69541666667</v>
      </c>
    </row>
    <row r="64" spans="1:4" ht="15">
      <c r="A64" s="63" t="s">
        <v>331</v>
      </c>
      <c r="B64" s="63" t="s">
        <v>422</v>
      </c>
      <c r="C64" s="67" t="s">
        <v>344</v>
      </c>
      <c r="D64" s="99">
        <v>43654.69541666667</v>
      </c>
    </row>
    <row r="65" spans="1:4" ht="15">
      <c r="A65" s="63" t="s">
        <v>331</v>
      </c>
      <c r="B65" s="63" t="s">
        <v>423</v>
      </c>
      <c r="C65" s="67" t="s">
        <v>344</v>
      </c>
      <c r="D65" s="99">
        <v>43654.69541666667</v>
      </c>
    </row>
    <row r="66" spans="1:4" ht="15">
      <c r="A66" s="63" t="s">
        <v>331</v>
      </c>
      <c r="B66" s="63" t="s">
        <v>424</v>
      </c>
      <c r="C66" s="67" t="s">
        <v>344</v>
      </c>
      <c r="D66" s="99">
        <v>43654.69541666667</v>
      </c>
    </row>
    <row r="67" spans="1:4" ht="15">
      <c r="A67" s="63" t="s">
        <v>331</v>
      </c>
      <c r="B67" s="63" t="s">
        <v>380</v>
      </c>
      <c r="C67" s="67" t="s">
        <v>344</v>
      </c>
      <c r="D67" s="99">
        <v>43654.69541666667</v>
      </c>
    </row>
    <row r="68" spans="1:4" ht="15">
      <c r="A68" s="63" t="s">
        <v>331</v>
      </c>
      <c r="B68" s="63" t="s">
        <v>381</v>
      </c>
      <c r="C68" s="67" t="s">
        <v>344</v>
      </c>
      <c r="D68" s="99">
        <v>43654.69541666667</v>
      </c>
    </row>
    <row r="69" spans="1:4" ht="15">
      <c r="A69" s="63" t="s">
        <v>331</v>
      </c>
      <c r="B69" s="63" t="s">
        <v>425</v>
      </c>
      <c r="C69" s="67" t="s">
        <v>344</v>
      </c>
      <c r="D69" s="99">
        <v>43654.69541666667</v>
      </c>
    </row>
    <row r="70" spans="1:4" ht="15">
      <c r="A70" s="63" t="s">
        <v>331</v>
      </c>
      <c r="B70" s="63" t="s">
        <v>426</v>
      </c>
      <c r="C70" s="67" t="s">
        <v>344</v>
      </c>
      <c r="D70" s="99">
        <v>43654.69541666667</v>
      </c>
    </row>
    <row r="71" spans="1:4" ht="15">
      <c r="A71" s="63" t="s">
        <v>331</v>
      </c>
      <c r="B71" s="63" t="s">
        <v>319</v>
      </c>
      <c r="C71" s="67" t="s">
        <v>344</v>
      </c>
      <c r="D71" s="99">
        <v>43654.69541666667</v>
      </c>
    </row>
    <row r="72" spans="1:4" ht="15">
      <c r="A72" s="63" t="s">
        <v>331</v>
      </c>
      <c r="B72" s="63" t="s">
        <v>382</v>
      </c>
      <c r="C72" s="67" t="s">
        <v>344</v>
      </c>
      <c r="D72" s="99">
        <v>43654.69541666667</v>
      </c>
    </row>
    <row r="73" spans="1:4" ht="15">
      <c r="A73" s="63" t="s">
        <v>331</v>
      </c>
      <c r="B73" s="63" t="s">
        <v>427</v>
      </c>
      <c r="C73" s="67" t="s">
        <v>344</v>
      </c>
      <c r="D73" s="99">
        <v>43654.69541666667</v>
      </c>
    </row>
    <row r="74" spans="1:4" ht="15">
      <c r="A74" s="63" t="s">
        <v>331</v>
      </c>
      <c r="B74" s="63" t="s">
        <v>428</v>
      </c>
      <c r="C74" s="67" t="s">
        <v>344</v>
      </c>
      <c r="D74" s="99">
        <v>43654.69541666667</v>
      </c>
    </row>
    <row r="75" spans="1:4" ht="15">
      <c r="A75" s="63" t="s">
        <v>331</v>
      </c>
      <c r="B75" s="63" t="s">
        <v>429</v>
      </c>
      <c r="C75" s="67" t="s">
        <v>344</v>
      </c>
      <c r="D75" s="99">
        <v>43654.69541666667</v>
      </c>
    </row>
    <row r="76" spans="1:4" ht="15">
      <c r="A76" s="63" t="s">
        <v>331</v>
      </c>
      <c r="B76" s="63" t="s">
        <v>430</v>
      </c>
      <c r="C76" s="67" t="s">
        <v>344</v>
      </c>
      <c r="D76" s="99">
        <v>43654.69541666667</v>
      </c>
    </row>
    <row r="77" spans="1:4" ht="15">
      <c r="A77" s="63" t="s">
        <v>331</v>
      </c>
      <c r="B77" s="63" t="s">
        <v>383</v>
      </c>
      <c r="C77" s="67" t="s">
        <v>344</v>
      </c>
      <c r="D77" s="99">
        <v>43654.69541666667</v>
      </c>
    </row>
    <row r="78" spans="1:4" ht="15">
      <c r="A78" s="63" t="s">
        <v>331</v>
      </c>
      <c r="B78" s="63" t="s">
        <v>431</v>
      </c>
      <c r="C78" s="67" t="s">
        <v>344</v>
      </c>
      <c r="D78" s="99">
        <v>43654.69541666667</v>
      </c>
    </row>
    <row r="79" spans="1:4" ht="15">
      <c r="A79" s="63" t="s">
        <v>331</v>
      </c>
      <c r="B79" s="63" t="s">
        <v>432</v>
      </c>
      <c r="C79" s="67" t="s">
        <v>344</v>
      </c>
      <c r="D79" s="99">
        <v>43654.69541666667</v>
      </c>
    </row>
    <row r="80" spans="1:4" ht="15">
      <c r="A80" s="63" t="s">
        <v>331</v>
      </c>
      <c r="B80" s="63" t="s">
        <v>405</v>
      </c>
      <c r="C80" s="67" t="s">
        <v>344</v>
      </c>
      <c r="D80" s="99">
        <v>43654.69541666667</v>
      </c>
    </row>
    <row r="81" spans="1:4" ht="15">
      <c r="A81" s="63" t="s">
        <v>331</v>
      </c>
      <c r="B81" s="63" t="s">
        <v>397</v>
      </c>
      <c r="C81" s="67" t="s">
        <v>344</v>
      </c>
      <c r="D81" s="99">
        <v>43654.69541666667</v>
      </c>
    </row>
    <row r="82" spans="1:4" ht="15">
      <c r="A82" s="63" t="s">
        <v>331</v>
      </c>
      <c r="B82" s="63" t="s">
        <v>384</v>
      </c>
      <c r="C82" s="67" t="s">
        <v>344</v>
      </c>
      <c r="D82" s="99">
        <v>43654.69541666667</v>
      </c>
    </row>
    <row r="83" spans="1:4" ht="15">
      <c r="A83" s="63" t="s">
        <v>331</v>
      </c>
      <c r="B83" s="63" t="s">
        <v>385</v>
      </c>
      <c r="C83" s="67" t="s">
        <v>344</v>
      </c>
      <c r="D83" s="99">
        <v>43654.69541666667</v>
      </c>
    </row>
    <row r="84" spans="1:4" ht="15">
      <c r="A84" s="63" t="s">
        <v>331</v>
      </c>
      <c r="B84" s="63" t="s">
        <v>433</v>
      </c>
      <c r="C84" s="67" t="s">
        <v>344</v>
      </c>
      <c r="D84" s="99">
        <v>43654.69541666667</v>
      </c>
    </row>
    <row r="85" spans="1:4" ht="15">
      <c r="A85" s="63" t="s">
        <v>331</v>
      </c>
      <c r="B85" s="63" t="s">
        <v>323</v>
      </c>
      <c r="C85" s="67" t="s">
        <v>344</v>
      </c>
      <c r="D85" s="99">
        <v>43654.69541666667</v>
      </c>
    </row>
    <row r="86" spans="1:4" ht="15">
      <c r="A86" s="63" t="s">
        <v>331</v>
      </c>
      <c r="B86" s="63" t="s">
        <v>434</v>
      </c>
      <c r="C86" s="67" t="s">
        <v>344</v>
      </c>
      <c r="D86" s="99">
        <v>43654.69541666667</v>
      </c>
    </row>
    <row r="87" spans="1:4" ht="15">
      <c r="A87" s="63" t="s">
        <v>331</v>
      </c>
      <c r="B87" s="63" t="s">
        <v>315</v>
      </c>
      <c r="C87" s="67" t="s">
        <v>344</v>
      </c>
      <c r="D87" s="99">
        <v>43654.69541666667</v>
      </c>
    </row>
    <row r="88" spans="1:4" ht="15">
      <c r="A88" s="63" t="s">
        <v>331</v>
      </c>
      <c r="B88" s="63" t="s">
        <v>386</v>
      </c>
      <c r="C88" s="67" t="s">
        <v>344</v>
      </c>
      <c r="D88" s="99">
        <v>43654.69541666667</v>
      </c>
    </row>
    <row r="89" spans="1:4" ht="15">
      <c r="A89" s="63" t="s">
        <v>331</v>
      </c>
      <c r="B89" s="63" t="s">
        <v>399</v>
      </c>
      <c r="C89" s="67" t="s">
        <v>344</v>
      </c>
      <c r="D89" s="99">
        <v>43654.69541666667</v>
      </c>
    </row>
    <row r="90" spans="1:4" ht="15">
      <c r="A90" s="63" t="s">
        <v>331</v>
      </c>
      <c r="B90" s="63" t="s">
        <v>367</v>
      </c>
      <c r="C90" s="67" t="s">
        <v>344</v>
      </c>
      <c r="D90" s="99">
        <v>43654.69541666667</v>
      </c>
    </row>
    <row r="91" spans="1:4" ht="15">
      <c r="A91" s="63" t="s">
        <v>331</v>
      </c>
      <c r="B91" s="63" t="s">
        <v>368</v>
      </c>
      <c r="C91" s="67" t="s">
        <v>344</v>
      </c>
      <c r="D91" s="99">
        <v>43654.69541666667</v>
      </c>
    </row>
    <row r="92" spans="1:4" ht="15">
      <c r="A92" s="63" t="s">
        <v>331</v>
      </c>
      <c r="B92" s="63" t="s">
        <v>387</v>
      </c>
      <c r="C92" s="67" t="s">
        <v>344</v>
      </c>
      <c r="D92" s="99">
        <v>43654.69541666667</v>
      </c>
    </row>
    <row r="93" spans="1:4" ht="15">
      <c r="A93" s="63" t="s">
        <v>331</v>
      </c>
      <c r="B93" s="63" t="s">
        <v>435</v>
      </c>
      <c r="C93" s="67" t="s">
        <v>344</v>
      </c>
      <c r="D93" s="99">
        <v>43654.69541666667</v>
      </c>
    </row>
    <row r="94" spans="1:4" ht="15">
      <c r="A94" s="63" t="s">
        <v>331</v>
      </c>
      <c r="B94" s="63" t="s">
        <v>400</v>
      </c>
      <c r="C94" s="67" t="s">
        <v>343</v>
      </c>
      <c r="D94" s="99">
        <v>43654.694375</v>
      </c>
    </row>
    <row r="95" spans="1:4" ht="15">
      <c r="A95" s="63" t="s">
        <v>331</v>
      </c>
      <c r="B95" s="63" t="s">
        <v>415</v>
      </c>
      <c r="C95" s="67" t="s">
        <v>343</v>
      </c>
      <c r="D95" s="99">
        <v>43654.694375</v>
      </c>
    </row>
    <row r="96" spans="1:4" ht="15">
      <c r="A96" s="63" t="s">
        <v>331</v>
      </c>
      <c r="B96" s="63" t="s">
        <v>416</v>
      </c>
      <c r="C96" s="67" t="s">
        <v>343</v>
      </c>
      <c r="D96" s="99">
        <v>43654.694375</v>
      </c>
    </row>
    <row r="97" spans="1:4" ht="15">
      <c r="A97" s="63" t="s">
        <v>331</v>
      </c>
      <c r="B97" s="63" t="s">
        <v>417</v>
      </c>
      <c r="C97" s="67" t="s">
        <v>343</v>
      </c>
      <c r="D97" s="99">
        <v>43654.694375</v>
      </c>
    </row>
    <row r="98" spans="1:4" ht="15">
      <c r="A98" s="63" t="s">
        <v>331</v>
      </c>
      <c r="B98" s="63" t="s">
        <v>337</v>
      </c>
      <c r="C98" s="67" t="s">
        <v>343</v>
      </c>
      <c r="D98" s="99">
        <v>43654.694375</v>
      </c>
    </row>
    <row r="99" spans="1:4" ht="15">
      <c r="A99" s="63" t="s">
        <v>331</v>
      </c>
      <c r="B99" s="63" t="s">
        <v>418</v>
      </c>
      <c r="C99" s="67" t="s">
        <v>343</v>
      </c>
      <c r="D99" s="99">
        <v>43654.694375</v>
      </c>
    </row>
    <row r="100" spans="1:4" ht="15">
      <c r="A100" s="63" t="s">
        <v>331</v>
      </c>
      <c r="B100" s="63" t="s">
        <v>419</v>
      </c>
      <c r="C100" s="67" t="s">
        <v>343</v>
      </c>
      <c r="D100" s="99">
        <v>43654.694375</v>
      </c>
    </row>
    <row r="101" spans="1:4" ht="15">
      <c r="A101" s="63" t="s">
        <v>331</v>
      </c>
      <c r="B101" s="63" t="s">
        <v>420</v>
      </c>
      <c r="C101" s="67" t="s">
        <v>343</v>
      </c>
      <c r="D101" s="99">
        <v>43654.694375</v>
      </c>
    </row>
    <row r="102" spans="1:4" ht="15">
      <c r="A102" s="63" t="s">
        <v>331</v>
      </c>
      <c r="B102" s="63" t="s">
        <v>421</v>
      </c>
      <c r="C102" s="67" t="s">
        <v>343</v>
      </c>
      <c r="D102" s="99">
        <v>43654.694375</v>
      </c>
    </row>
    <row r="103" spans="1:4" ht="15">
      <c r="A103" s="63" t="s">
        <v>331</v>
      </c>
      <c r="B103" s="63" t="s">
        <v>436</v>
      </c>
      <c r="C103" s="67" t="s">
        <v>343</v>
      </c>
      <c r="D103" s="99">
        <v>43654.694375</v>
      </c>
    </row>
    <row r="104" spans="1:4" ht="15">
      <c r="A104" s="63" t="s">
        <v>331</v>
      </c>
      <c r="B104" s="63" t="s">
        <v>423</v>
      </c>
      <c r="C104" s="67" t="s">
        <v>343</v>
      </c>
      <c r="D104" s="99">
        <v>43654.694375</v>
      </c>
    </row>
    <row r="105" spans="1:4" ht="15">
      <c r="A105" s="63" t="s">
        <v>331</v>
      </c>
      <c r="B105" s="63" t="s">
        <v>424</v>
      </c>
      <c r="C105" s="67" t="s">
        <v>343</v>
      </c>
      <c r="D105" s="99">
        <v>43654.694375</v>
      </c>
    </row>
    <row r="106" spans="1:4" ht="15">
      <c r="A106" s="63" t="s">
        <v>331</v>
      </c>
      <c r="B106" s="63" t="s">
        <v>380</v>
      </c>
      <c r="C106" s="67" t="s">
        <v>343</v>
      </c>
      <c r="D106" s="99">
        <v>43654.694375</v>
      </c>
    </row>
    <row r="107" spans="1:4" ht="15">
      <c r="A107" s="63" t="s">
        <v>331</v>
      </c>
      <c r="B107" s="63" t="s">
        <v>381</v>
      </c>
      <c r="C107" s="67" t="s">
        <v>343</v>
      </c>
      <c r="D107" s="99">
        <v>43654.694375</v>
      </c>
    </row>
    <row r="108" spans="1:4" ht="15">
      <c r="A108" s="63" t="s">
        <v>331</v>
      </c>
      <c r="B108" s="63" t="s">
        <v>425</v>
      </c>
      <c r="C108" s="67" t="s">
        <v>343</v>
      </c>
      <c r="D108" s="99">
        <v>43654.694375</v>
      </c>
    </row>
    <row r="109" spans="1:4" ht="15">
      <c r="A109" s="63" t="s">
        <v>331</v>
      </c>
      <c r="B109" s="63" t="s">
        <v>426</v>
      </c>
      <c r="C109" s="67" t="s">
        <v>343</v>
      </c>
      <c r="D109" s="99">
        <v>43654.694375</v>
      </c>
    </row>
    <row r="110" spans="1:4" ht="15">
      <c r="A110" s="63" t="s">
        <v>331</v>
      </c>
      <c r="B110" s="63" t="s">
        <v>319</v>
      </c>
      <c r="C110" s="67" t="s">
        <v>343</v>
      </c>
      <c r="D110" s="99">
        <v>43654.694375</v>
      </c>
    </row>
    <row r="111" spans="1:4" ht="15">
      <c r="A111" s="63" t="s">
        <v>331</v>
      </c>
      <c r="B111" s="63" t="s">
        <v>382</v>
      </c>
      <c r="C111" s="67" t="s">
        <v>343</v>
      </c>
      <c r="D111" s="99">
        <v>43654.694375</v>
      </c>
    </row>
    <row r="112" spans="1:4" ht="15">
      <c r="A112" s="63" t="s">
        <v>331</v>
      </c>
      <c r="B112" s="63" t="s">
        <v>427</v>
      </c>
      <c r="C112" s="67" t="s">
        <v>343</v>
      </c>
      <c r="D112" s="99">
        <v>43654.694375</v>
      </c>
    </row>
    <row r="113" spans="1:4" ht="15">
      <c r="A113" s="63" t="s">
        <v>331</v>
      </c>
      <c r="B113" s="63" t="s">
        <v>428</v>
      </c>
      <c r="C113" s="67" t="s">
        <v>343</v>
      </c>
      <c r="D113" s="99">
        <v>43654.694375</v>
      </c>
    </row>
    <row r="114" spans="1:4" ht="15">
      <c r="A114" s="63" t="s">
        <v>331</v>
      </c>
      <c r="B114" s="63" t="s">
        <v>429</v>
      </c>
      <c r="C114" s="67" t="s">
        <v>343</v>
      </c>
      <c r="D114" s="99">
        <v>43654.694375</v>
      </c>
    </row>
    <row r="115" spans="1:4" ht="15">
      <c r="A115" s="63" t="s">
        <v>331</v>
      </c>
      <c r="B115" s="63" t="s">
        <v>430</v>
      </c>
      <c r="C115" s="67" t="s">
        <v>343</v>
      </c>
      <c r="D115" s="99">
        <v>43654.694375</v>
      </c>
    </row>
    <row r="116" spans="1:4" ht="15">
      <c r="A116" s="63" t="s">
        <v>331</v>
      </c>
      <c r="B116" s="63" t="s">
        <v>383</v>
      </c>
      <c r="C116" s="67" t="s">
        <v>343</v>
      </c>
      <c r="D116" s="99">
        <v>43654.694375</v>
      </c>
    </row>
    <row r="117" spans="1:4" ht="15">
      <c r="A117" s="63" t="s">
        <v>331</v>
      </c>
      <c r="B117" s="63" t="s">
        <v>431</v>
      </c>
      <c r="C117" s="67" t="s">
        <v>343</v>
      </c>
      <c r="D117" s="99">
        <v>43654.694375</v>
      </c>
    </row>
    <row r="118" spans="1:4" ht="15">
      <c r="A118" s="63" t="s">
        <v>331</v>
      </c>
      <c r="B118" s="63" t="s">
        <v>432</v>
      </c>
      <c r="C118" s="67" t="s">
        <v>343</v>
      </c>
      <c r="D118" s="99">
        <v>43654.694375</v>
      </c>
    </row>
    <row r="119" spans="1:4" ht="15">
      <c r="A119" s="63" t="s">
        <v>331</v>
      </c>
      <c r="B119" s="63" t="s">
        <v>405</v>
      </c>
      <c r="C119" s="67" t="s">
        <v>343</v>
      </c>
      <c r="D119" s="99">
        <v>43654.694375</v>
      </c>
    </row>
    <row r="120" spans="1:4" ht="15">
      <c r="A120" s="63" t="s">
        <v>331</v>
      </c>
      <c r="B120" s="63" t="s">
        <v>397</v>
      </c>
      <c r="C120" s="67" t="s">
        <v>343</v>
      </c>
      <c r="D120" s="99">
        <v>43654.694375</v>
      </c>
    </row>
    <row r="121" spans="1:4" ht="15">
      <c r="A121" s="63" t="s">
        <v>331</v>
      </c>
      <c r="B121" s="63" t="s">
        <v>384</v>
      </c>
      <c r="C121" s="67" t="s">
        <v>343</v>
      </c>
      <c r="D121" s="99">
        <v>43654.694375</v>
      </c>
    </row>
    <row r="122" spans="1:4" ht="15">
      <c r="A122" s="63" t="s">
        <v>331</v>
      </c>
      <c r="B122" s="63" t="s">
        <v>385</v>
      </c>
      <c r="C122" s="67" t="s">
        <v>343</v>
      </c>
      <c r="D122" s="99">
        <v>43654.694375</v>
      </c>
    </row>
    <row r="123" spans="1:4" ht="15">
      <c r="A123" s="63" t="s">
        <v>331</v>
      </c>
      <c r="B123" s="63" t="s">
        <v>433</v>
      </c>
      <c r="C123" s="67" t="s">
        <v>343</v>
      </c>
      <c r="D123" s="99">
        <v>43654.694375</v>
      </c>
    </row>
    <row r="124" spans="1:4" ht="15">
      <c r="A124" s="63" t="s">
        <v>331</v>
      </c>
      <c r="B124" s="63" t="s">
        <v>323</v>
      </c>
      <c r="C124" s="67" t="s">
        <v>343</v>
      </c>
      <c r="D124" s="99">
        <v>43654.694375</v>
      </c>
    </row>
    <row r="125" spans="1:4" ht="15">
      <c r="A125" s="63" t="s">
        <v>331</v>
      </c>
      <c r="B125" s="63" t="s">
        <v>434</v>
      </c>
      <c r="C125" s="67" t="s">
        <v>343</v>
      </c>
      <c r="D125" s="99">
        <v>43654.694375</v>
      </c>
    </row>
    <row r="126" spans="1:4" ht="15">
      <c r="A126" s="63" t="s">
        <v>331</v>
      </c>
      <c r="B126" s="63" t="s">
        <v>315</v>
      </c>
      <c r="C126" s="67" t="s">
        <v>343</v>
      </c>
      <c r="D126" s="99">
        <v>43654.694375</v>
      </c>
    </row>
    <row r="127" spans="1:4" ht="15">
      <c r="A127" s="63" t="s">
        <v>331</v>
      </c>
      <c r="B127" s="63" t="s">
        <v>386</v>
      </c>
      <c r="C127" s="67" t="s">
        <v>343</v>
      </c>
      <c r="D127" s="99">
        <v>43654.694375</v>
      </c>
    </row>
    <row r="128" spans="1:4" ht="15">
      <c r="A128" s="63" t="s">
        <v>331</v>
      </c>
      <c r="B128" s="63" t="s">
        <v>399</v>
      </c>
      <c r="C128" s="67" t="s">
        <v>343</v>
      </c>
      <c r="D128" s="99">
        <v>43654.694375</v>
      </c>
    </row>
    <row r="129" spans="1:4" ht="15">
      <c r="A129" s="63" t="s">
        <v>331</v>
      </c>
      <c r="B129" s="63" t="s">
        <v>367</v>
      </c>
      <c r="C129" s="67" t="s">
        <v>343</v>
      </c>
      <c r="D129" s="99">
        <v>43654.694375</v>
      </c>
    </row>
    <row r="130" spans="1:4" ht="15">
      <c r="A130" s="63" t="s">
        <v>331</v>
      </c>
      <c r="B130" s="63" t="s">
        <v>368</v>
      </c>
      <c r="C130" s="67" t="s">
        <v>343</v>
      </c>
      <c r="D130" s="99">
        <v>43654.694375</v>
      </c>
    </row>
    <row r="131" spans="1:4" ht="15">
      <c r="A131" s="63" t="s">
        <v>331</v>
      </c>
      <c r="B131" s="63" t="s">
        <v>387</v>
      </c>
      <c r="C131" s="67" t="s">
        <v>343</v>
      </c>
      <c r="D131" s="99">
        <v>43654.694375</v>
      </c>
    </row>
    <row r="132" spans="1:4" ht="15">
      <c r="A132" s="63" t="s">
        <v>331</v>
      </c>
      <c r="B132" s="63" t="s">
        <v>435</v>
      </c>
      <c r="C132" s="67" t="s">
        <v>343</v>
      </c>
      <c r="D132" s="99">
        <v>43654.694375</v>
      </c>
    </row>
    <row r="133" spans="1:4" ht="15">
      <c r="A133" s="63" t="s">
        <v>330</v>
      </c>
      <c r="B133" s="63" t="s">
        <v>437</v>
      </c>
      <c r="C133" s="67" t="s">
        <v>342</v>
      </c>
      <c r="D133" s="99">
        <v>43655.71891203704</v>
      </c>
    </row>
    <row r="134" spans="1:4" ht="15">
      <c r="A134" s="63" t="s">
        <v>330</v>
      </c>
      <c r="B134" s="63" t="s">
        <v>313</v>
      </c>
      <c r="C134" s="67" t="s">
        <v>342</v>
      </c>
      <c r="D134" s="99">
        <v>43655.71891203704</v>
      </c>
    </row>
    <row r="135" spans="1:4" ht="15">
      <c r="A135" s="63" t="s">
        <v>330</v>
      </c>
      <c r="B135" s="63" t="s">
        <v>336</v>
      </c>
      <c r="C135" s="67" t="s">
        <v>342</v>
      </c>
      <c r="D135" s="99">
        <v>43655.71891203704</v>
      </c>
    </row>
    <row r="136" spans="1:4" ht="15">
      <c r="A136" s="63" t="s">
        <v>330</v>
      </c>
      <c r="B136" s="63" t="s">
        <v>419</v>
      </c>
      <c r="C136" s="67" t="s">
        <v>342</v>
      </c>
      <c r="D136" s="99">
        <v>43655.71891203704</v>
      </c>
    </row>
    <row r="137" spans="1:4" ht="15">
      <c r="A137" s="63" t="s">
        <v>330</v>
      </c>
      <c r="B137" s="63" t="s">
        <v>335</v>
      </c>
      <c r="C137" s="67" t="s">
        <v>342</v>
      </c>
      <c r="D137" s="99">
        <v>43655.71891203704</v>
      </c>
    </row>
    <row r="138" spans="1:4" ht="15">
      <c r="A138" s="63" t="s">
        <v>330</v>
      </c>
      <c r="B138" s="63" t="s">
        <v>429</v>
      </c>
      <c r="C138" s="67" t="s">
        <v>342</v>
      </c>
      <c r="D138" s="99">
        <v>43655.71891203704</v>
      </c>
    </row>
    <row r="139" spans="1:4" ht="15">
      <c r="A139" s="63" t="s">
        <v>330</v>
      </c>
      <c r="B139" s="63" t="s">
        <v>438</v>
      </c>
      <c r="C139" s="67" t="s">
        <v>342</v>
      </c>
      <c r="D139" s="99">
        <v>43655.71891203704</v>
      </c>
    </row>
    <row r="140" spans="1:4" ht="15">
      <c r="A140" s="63" t="s">
        <v>330</v>
      </c>
      <c r="B140" s="63" t="s">
        <v>425</v>
      </c>
      <c r="C140" s="67" t="s">
        <v>342</v>
      </c>
      <c r="D140" s="99">
        <v>43655.71891203704</v>
      </c>
    </row>
    <row r="141" spans="1:4" ht="15">
      <c r="A141" s="63" t="s">
        <v>330</v>
      </c>
      <c r="B141" s="63" t="s">
        <v>403</v>
      </c>
      <c r="C141" s="67" t="s">
        <v>342</v>
      </c>
      <c r="D141" s="99">
        <v>43655.71891203704</v>
      </c>
    </row>
    <row r="142" spans="1:4" ht="15">
      <c r="A142" s="63" t="s">
        <v>330</v>
      </c>
      <c r="B142" s="63" t="s">
        <v>439</v>
      </c>
      <c r="C142" s="67" t="s">
        <v>342</v>
      </c>
      <c r="D142" s="99">
        <v>43655.71891203704</v>
      </c>
    </row>
    <row r="143" spans="1:4" ht="15">
      <c r="A143" s="63" t="s">
        <v>330</v>
      </c>
      <c r="B143" s="63" t="s">
        <v>407</v>
      </c>
      <c r="C143" s="67" t="s">
        <v>342</v>
      </c>
      <c r="D143" s="99">
        <v>43655.71891203704</v>
      </c>
    </row>
    <row r="144" spans="1:4" ht="15">
      <c r="A144" s="63" t="s">
        <v>330</v>
      </c>
      <c r="B144" s="63" t="s">
        <v>440</v>
      </c>
      <c r="C144" s="67" t="s">
        <v>342</v>
      </c>
      <c r="D144" s="99">
        <v>43655.71891203704</v>
      </c>
    </row>
    <row r="145" spans="1:4" ht="15">
      <c r="A145" s="63" t="s">
        <v>330</v>
      </c>
      <c r="B145" s="63" t="s">
        <v>441</v>
      </c>
      <c r="C145" s="67" t="s">
        <v>342</v>
      </c>
      <c r="D145" s="99">
        <v>43655.71891203704</v>
      </c>
    </row>
    <row r="146" spans="1:4" ht="15">
      <c r="A146" s="63" t="s">
        <v>330</v>
      </c>
      <c r="B146" s="63" t="s">
        <v>442</v>
      </c>
      <c r="C146" s="67" t="s">
        <v>342</v>
      </c>
      <c r="D146" s="99">
        <v>43655.71891203704</v>
      </c>
    </row>
    <row r="147" spans="1:4" ht="15">
      <c r="A147" s="63" t="s">
        <v>330</v>
      </c>
      <c r="B147" s="63" t="s">
        <v>443</v>
      </c>
      <c r="C147" s="67" t="s">
        <v>342</v>
      </c>
      <c r="D147" s="99">
        <v>43655.71891203704</v>
      </c>
    </row>
    <row r="148" spans="1:4" ht="15">
      <c r="A148" s="63" t="s">
        <v>330</v>
      </c>
      <c r="B148" s="63" t="s">
        <v>444</v>
      </c>
      <c r="C148" s="67" t="s">
        <v>342</v>
      </c>
      <c r="D148" s="99">
        <v>43655.71891203704</v>
      </c>
    </row>
    <row r="149" spans="1:4" ht="15">
      <c r="A149" s="63" t="s">
        <v>330</v>
      </c>
      <c r="B149" s="63" t="s">
        <v>400</v>
      </c>
      <c r="C149" s="67" t="s">
        <v>342</v>
      </c>
      <c r="D149" s="99">
        <v>43655.71891203704</v>
      </c>
    </row>
    <row r="150" spans="1:4" ht="15">
      <c r="A150" s="63" t="s">
        <v>330</v>
      </c>
      <c r="B150" s="63" t="s">
        <v>445</v>
      </c>
      <c r="C150" s="67" t="s">
        <v>342</v>
      </c>
      <c r="D150" s="99">
        <v>43655.71891203704</v>
      </c>
    </row>
    <row r="151" spans="1:4" ht="15">
      <c r="A151" s="63" t="s">
        <v>330</v>
      </c>
      <c r="B151" s="63" t="s">
        <v>446</v>
      </c>
      <c r="C151" s="67" t="s">
        <v>342</v>
      </c>
      <c r="D151" s="99">
        <v>43655.71891203704</v>
      </c>
    </row>
    <row r="152" spans="1:4" ht="15">
      <c r="A152" s="63" t="s">
        <v>330</v>
      </c>
      <c r="B152" s="63" t="s">
        <v>447</v>
      </c>
      <c r="C152" s="67" t="s">
        <v>342</v>
      </c>
      <c r="D152" s="99">
        <v>43655.71891203704</v>
      </c>
    </row>
    <row r="153" spans="1:4" ht="15">
      <c r="A153" s="63" t="s">
        <v>331</v>
      </c>
      <c r="B153" s="63" t="s">
        <v>448</v>
      </c>
      <c r="C153" s="67" t="s">
        <v>350</v>
      </c>
      <c r="D153" s="99">
        <v>43656.997569444444</v>
      </c>
    </row>
    <row r="154" spans="1:4" ht="15">
      <c r="A154" s="63" t="s">
        <v>331</v>
      </c>
      <c r="B154" s="63">
        <v>1871</v>
      </c>
      <c r="C154" s="67" t="s">
        <v>350</v>
      </c>
      <c r="D154" s="99">
        <v>43656.997569444444</v>
      </c>
    </row>
    <row r="155" spans="1:4" ht="15">
      <c r="A155" s="63" t="s">
        <v>331</v>
      </c>
      <c r="B155" s="63" t="s">
        <v>388</v>
      </c>
      <c r="C155" s="67" t="s">
        <v>350</v>
      </c>
      <c r="D155" s="99">
        <v>43656.997569444444</v>
      </c>
    </row>
    <row r="156" spans="1:4" ht="15">
      <c r="A156" s="63" t="s">
        <v>331</v>
      </c>
      <c r="B156" s="63" t="s">
        <v>449</v>
      </c>
      <c r="C156" s="67" t="s">
        <v>350</v>
      </c>
      <c r="D156" s="99">
        <v>43656.997569444444</v>
      </c>
    </row>
    <row r="157" spans="1:4" ht="15">
      <c r="A157" s="63" t="s">
        <v>331</v>
      </c>
      <c r="B157" s="63" t="s">
        <v>426</v>
      </c>
      <c r="C157" s="67" t="s">
        <v>350</v>
      </c>
      <c r="D157" s="99">
        <v>43656.997569444444</v>
      </c>
    </row>
    <row r="158" spans="1:4" ht="15">
      <c r="A158" s="63" t="s">
        <v>331</v>
      </c>
      <c r="B158" s="63" t="s">
        <v>307</v>
      </c>
      <c r="C158" s="67" t="s">
        <v>350</v>
      </c>
      <c r="D158" s="99">
        <v>43656.997569444444</v>
      </c>
    </row>
    <row r="159" spans="1:4" ht="15">
      <c r="A159" s="63" t="s">
        <v>331</v>
      </c>
      <c r="B159" s="63" t="s">
        <v>429</v>
      </c>
      <c r="C159" s="67" t="s">
        <v>350</v>
      </c>
      <c r="D159" s="99">
        <v>43656.997569444444</v>
      </c>
    </row>
    <row r="160" spans="1:4" ht="15">
      <c r="A160" s="63" t="s">
        <v>331</v>
      </c>
      <c r="B160" s="63" t="s">
        <v>403</v>
      </c>
      <c r="C160" s="67" t="s">
        <v>350</v>
      </c>
      <c r="D160" s="99">
        <v>43656.997569444444</v>
      </c>
    </row>
    <row r="161" spans="1:4" ht="15">
      <c r="A161" s="63" t="s">
        <v>331</v>
      </c>
      <c r="B161" s="63" t="s">
        <v>407</v>
      </c>
      <c r="C161" s="67" t="s">
        <v>350</v>
      </c>
      <c r="D161" s="99">
        <v>43656.997569444444</v>
      </c>
    </row>
    <row r="162" spans="1:4" ht="15">
      <c r="A162" s="63" t="s">
        <v>331</v>
      </c>
      <c r="B162" s="63" t="s">
        <v>389</v>
      </c>
      <c r="C162" s="67" t="s">
        <v>350</v>
      </c>
      <c r="D162" s="99">
        <v>43656.997569444444</v>
      </c>
    </row>
    <row r="163" spans="1:4" ht="15">
      <c r="A163" s="63" t="s">
        <v>331</v>
      </c>
      <c r="B163" s="63" t="s">
        <v>390</v>
      </c>
      <c r="C163" s="67" t="s">
        <v>350</v>
      </c>
      <c r="D163" s="99">
        <v>43656.997569444444</v>
      </c>
    </row>
    <row r="164" spans="1:4" ht="15">
      <c r="A164" s="63" t="s">
        <v>331</v>
      </c>
      <c r="B164" s="63" t="s">
        <v>431</v>
      </c>
      <c r="C164" s="67" t="s">
        <v>350</v>
      </c>
      <c r="D164" s="99">
        <v>43656.997569444444</v>
      </c>
    </row>
    <row r="165" spans="1:4" ht="15">
      <c r="A165" s="63" t="s">
        <v>331</v>
      </c>
      <c r="B165" s="63" t="s">
        <v>330</v>
      </c>
      <c r="C165" s="67" t="s">
        <v>350</v>
      </c>
      <c r="D165" s="99">
        <v>43656.997569444444</v>
      </c>
    </row>
    <row r="166" spans="1:4" ht="15">
      <c r="A166" s="63" t="s">
        <v>331</v>
      </c>
      <c r="B166" s="63" t="s">
        <v>399</v>
      </c>
      <c r="C166" s="67" t="s">
        <v>350</v>
      </c>
      <c r="D166" s="99">
        <v>43656.997569444444</v>
      </c>
    </row>
    <row r="167" spans="1:4" ht="15">
      <c r="A167" s="63" t="s">
        <v>331</v>
      </c>
      <c r="B167" s="63" t="s">
        <v>372</v>
      </c>
      <c r="C167" s="67" t="s">
        <v>350</v>
      </c>
      <c r="D167" s="99">
        <v>43656.997569444444</v>
      </c>
    </row>
    <row r="168" spans="1:4" ht="15">
      <c r="A168" s="63" t="s">
        <v>331</v>
      </c>
      <c r="B168" s="63" t="s">
        <v>450</v>
      </c>
      <c r="C168" s="67" t="s">
        <v>350</v>
      </c>
      <c r="D168" s="99">
        <v>43656.997569444444</v>
      </c>
    </row>
    <row r="169" spans="1:4" ht="15">
      <c r="A169" s="63" t="s">
        <v>331</v>
      </c>
      <c r="B169" s="63" t="s">
        <v>339</v>
      </c>
      <c r="C169" s="67" t="s">
        <v>350</v>
      </c>
      <c r="D169" s="99">
        <v>43656.997569444444</v>
      </c>
    </row>
    <row r="170" spans="1:4" ht="15">
      <c r="A170" s="63" t="s">
        <v>331</v>
      </c>
      <c r="B170" s="63" t="s">
        <v>359</v>
      </c>
      <c r="C170" s="67" t="s">
        <v>350</v>
      </c>
      <c r="D170" s="99">
        <v>43656.997569444444</v>
      </c>
    </row>
    <row r="171" spans="1:4" ht="15">
      <c r="A171" s="63" t="s">
        <v>331</v>
      </c>
      <c r="B171" s="63" t="s">
        <v>358</v>
      </c>
      <c r="C171" s="67" t="s">
        <v>350</v>
      </c>
      <c r="D171" s="99">
        <v>43656.997569444444</v>
      </c>
    </row>
    <row r="172" spans="1:4" ht="15">
      <c r="A172" s="63" t="s">
        <v>333</v>
      </c>
      <c r="B172" s="63" t="s">
        <v>448</v>
      </c>
      <c r="C172" s="67" t="s">
        <v>349</v>
      </c>
      <c r="D172" s="99">
        <v>43656.988344907404</v>
      </c>
    </row>
    <row r="173" spans="1:4" ht="15">
      <c r="A173" s="63" t="s">
        <v>333</v>
      </c>
      <c r="B173" s="63">
        <v>1871</v>
      </c>
      <c r="C173" s="67" t="s">
        <v>349</v>
      </c>
      <c r="D173" s="99">
        <v>43656.988344907404</v>
      </c>
    </row>
    <row r="174" spans="1:4" ht="15">
      <c r="A174" s="63" t="s">
        <v>333</v>
      </c>
      <c r="B174" s="63" t="s">
        <v>388</v>
      </c>
      <c r="C174" s="67" t="s">
        <v>349</v>
      </c>
      <c r="D174" s="99">
        <v>43656.988344907404</v>
      </c>
    </row>
    <row r="175" spans="1:4" ht="15">
      <c r="A175" s="63" t="s">
        <v>333</v>
      </c>
      <c r="B175" s="63" t="s">
        <v>449</v>
      </c>
      <c r="C175" s="67" t="s">
        <v>349</v>
      </c>
      <c r="D175" s="99">
        <v>43656.988344907404</v>
      </c>
    </row>
    <row r="176" spans="1:4" ht="15">
      <c r="A176" s="63" t="s">
        <v>333</v>
      </c>
      <c r="B176" s="63" t="s">
        <v>426</v>
      </c>
      <c r="C176" s="67" t="s">
        <v>349</v>
      </c>
      <c r="D176" s="99">
        <v>43656.988344907404</v>
      </c>
    </row>
    <row r="177" spans="1:4" ht="15">
      <c r="A177" s="63" t="s">
        <v>333</v>
      </c>
      <c r="B177" s="63" t="s">
        <v>307</v>
      </c>
      <c r="C177" s="67" t="s">
        <v>349</v>
      </c>
      <c r="D177" s="99">
        <v>43656.988344907404</v>
      </c>
    </row>
    <row r="178" spans="1:4" ht="15">
      <c r="A178" s="63" t="s">
        <v>333</v>
      </c>
      <c r="B178" s="63" t="s">
        <v>429</v>
      </c>
      <c r="C178" s="67" t="s">
        <v>349</v>
      </c>
      <c r="D178" s="99">
        <v>43656.988344907404</v>
      </c>
    </row>
    <row r="179" spans="1:4" ht="15">
      <c r="A179" s="63" t="s">
        <v>333</v>
      </c>
      <c r="B179" s="63" t="s">
        <v>403</v>
      </c>
      <c r="C179" s="67" t="s">
        <v>349</v>
      </c>
      <c r="D179" s="99">
        <v>43656.988344907404</v>
      </c>
    </row>
    <row r="180" spans="1:4" ht="15">
      <c r="A180" s="63" t="s">
        <v>333</v>
      </c>
      <c r="B180" s="63" t="s">
        <v>407</v>
      </c>
      <c r="C180" s="67" t="s">
        <v>349</v>
      </c>
      <c r="D180" s="99">
        <v>43656.988344907404</v>
      </c>
    </row>
    <row r="181" spans="1:4" ht="15">
      <c r="A181" s="63" t="s">
        <v>333</v>
      </c>
      <c r="B181" s="63" t="s">
        <v>389</v>
      </c>
      <c r="C181" s="67" t="s">
        <v>349</v>
      </c>
      <c r="D181" s="99">
        <v>43656.988344907404</v>
      </c>
    </row>
    <row r="182" spans="1:4" ht="15">
      <c r="A182" s="63" t="s">
        <v>333</v>
      </c>
      <c r="B182" s="63" t="s">
        <v>390</v>
      </c>
      <c r="C182" s="67" t="s">
        <v>349</v>
      </c>
      <c r="D182" s="99">
        <v>43656.988344907404</v>
      </c>
    </row>
    <row r="183" spans="1:4" ht="15">
      <c r="A183" s="63" t="s">
        <v>333</v>
      </c>
      <c r="B183" s="63" t="s">
        <v>431</v>
      </c>
      <c r="C183" s="67" t="s">
        <v>349</v>
      </c>
      <c r="D183" s="99">
        <v>43656.988344907404</v>
      </c>
    </row>
    <row r="184" spans="1:4" ht="15">
      <c r="A184" s="63" t="s">
        <v>333</v>
      </c>
      <c r="B184" s="63" t="s">
        <v>330</v>
      </c>
      <c r="C184" s="67" t="s">
        <v>349</v>
      </c>
      <c r="D184" s="99">
        <v>43656.988344907404</v>
      </c>
    </row>
    <row r="185" spans="1:4" ht="15">
      <c r="A185" s="63" t="s">
        <v>333</v>
      </c>
      <c r="B185" s="63" t="s">
        <v>399</v>
      </c>
      <c r="C185" s="67" t="s">
        <v>349</v>
      </c>
      <c r="D185" s="99">
        <v>43656.988344907404</v>
      </c>
    </row>
    <row r="186" spans="1:4" ht="15">
      <c r="A186" s="63" t="s">
        <v>333</v>
      </c>
      <c r="B186" s="63" t="s">
        <v>372</v>
      </c>
      <c r="C186" s="67" t="s">
        <v>349</v>
      </c>
      <c r="D186" s="99">
        <v>43656.988344907404</v>
      </c>
    </row>
    <row r="187" spans="1:4" ht="15">
      <c r="A187" s="63" t="s">
        <v>333</v>
      </c>
      <c r="B187" s="63" t="s">
        <v>450</v>
      </c>
      <c r="C187" s="67" t="s">
        <v>349</v>
      </c>
      <c r="D187" s="99">
        <v>43656.988344907404</v>
      </c>
    </row>
    <row r="188" spans="1:4" ht="15">
      <c r="A188" s="63" t="s">
        <v>333</v>
      </c>
      <c r="B188" s="63" t="s">
        <v>339</v>
      </c>
      <c r="C188" s="67" t="s">
        <v>349</v>
      </c>
      <c r="D188" s="99">
        <v>43656.988344907404</v>
      </c>
    </row>
    <row r="189" spans="1:4" ht="15">
      <c r="A189" s="63" t="s">
        <v>333</v>
      </c>
      <c r="B189" s="63" t="s">
        <v>359</v>
      </c>
      <c r="C189" s="67" t="s">
        <v>349</v>
      </c>
      <c r="D189" s="99">
        <v>43656.988344907404</v>
      </c>
    </row>
    <row r="190" spans="1:4" ht="15">
      <c r="A190" s="63" t="s">
        <v>333</v>
      </c>
      <c r="B190" s="63" t="s">
        <v>358</v>
      </c>
      <c r="C190" s="67" t="s">
        <v>349</v>
      </c>
      <c r="D190" s="99">
        <v>43656.988344907404</v>
      </c>
    </row>
    <row r="191" spans="1:4" ht="15">
      <c r="A191" s="63" t="s">
        <v>333</v>
      </c>
      <c r="B191" s="63" t="s">
        <v>433</v>
      </c>
      <c r="C191" s="67" t="s">
        <v>347</v>
      </c>
      <c r="D191" s="99">
        <v>43654.829733796294</v>
      </c>
    </row>
    <row r="192" spans="1:4" ht="15">
      <c r="A192" s="63" t="s">
        <v>333</v>
      </c>
      <c r="B192" s="63" t="s">
        <v>322</v>
      </c>
      <c r="C192" s="67" t="s">
        <v>347</v>
      </c>
      <c r="D192" s="99">
        <v>43654.829733796294</v>
      </c>
    </row>
    <row r="193" spans="1:4" ht="15">
      <c r="A193" s="63" t="s">
        <v>333</v>
      </c>
      <c r="B193" s="63" t="s">
        <v>403</v>
      </c>
      <c r="C193" s="67" t="s">
        <v>347</v>
      </c>
      <c r="D193" s="99">
        <v>43654.829733796294</v>
      </c>
    </row>
    <row r="194" spans="1:4" ht="15">
      <c r="A194" s="63" t="s">
        <v>333</v>
      </c>
      <c r="B194" s="63" t="s">
        <v>439</v>
      </c>
      <c r="C194" s="67" t="s">
        <v>347</v>
      </c>
      <c r="D194" s="99">
        <v>43654.829733796294</v>
      </c>
    </row>
    <row r="195" spans="1:4" ht="15">
      <c r="A195" s="63" t="s">
        <v>333</v>
      </c>
      <c r="B195" s="63" t="s">
        <v>407</v>
      </c>
      <c r="C195" s="67" t="s">
        <v>347</v>
      </c>
      <c r="D195" s="99">
        <v>43654.829733796294</v>
      </c>
    </row>
    <row r="196" spans="1:4" ht="15">
      <c r="A196" s="63" t="s">
        <v>333</v>
      </c>
      <c r="B196" s="63" t="s">
        <v>451</v>
      </c>
      <c r="C196" s="67" t="s">
        <v>347</v>
      </c>
      <c r="D196" s="99">
        <v>43654.829733796294</v>
      </c>
    </row>
    <row r="197" spans="1:4" ht="15">
      <c r="A197" s="63" t="s">
        <v>333</v>
      </c>
      <c r="B197" s="63" t="s">
        <v>452</v>
      </c>
      <c r="C197" s="67" t="s">
        <v>347</v>
      </c>
      <c r="D197" s="99">
        <v>43654.829733796294</v>
      </c>
    </row>
    <row r="198" spans="1:4" ht="15">
      <c r="A198" s="63" t="s">
        <v>333</v>
      </c>
      <c r="B198" s="63" t="s">
        <v>453</v>
      </c>
      <c r="C198" s="67" t="s">
        <v>347</v>
      </c>
      <c r="D198" s="99">
        <v>43654.829733796294</v>
      </c>
    </row>
    <row r="199" spans="1:4" ht="15">
      <c r="A199" s="63" t="s">
        <v>333</v>
      </c>
      <c r="B199" s="63" t="s">
        <v>405</v>
      </c>
      <c r="C199" s="67" t="s">
        <v>347</v>
      </c>
      <c r="D199" s="99">
        <v>43654.829733796294</v>
      </c>
    </row>
    <row r="200" spans="1:4" ht="15">
      <c r="A200" s="63" t="s">
        <v>333</v>
      </c>
      <c r="B200" s="63" t="s">
        <v>331</v>
      </c>
      <c r="C200" s="67" t="s">
        <v>347</v>
      </c>
      <c r="D200" s="99">
        <v>43654.829733796294</v>
      </c>
    </row>
    <row r="201" spans="1:4" ht="15">
      <c r="A201" s="63" t="s">
        <v>333</v>
      </c>
      <c r="B201" s="63" t="s">
        <v>366</v>
      </c>
      <c r="C201" s="67" t="s">
        <v>347</v>
      </c>
      <c r="D201" s="99">
        <v>43654.829733796294</v>
      </c>
    </row>
    <row r="202" spans="1:4" ht="15">
      <c r="A202" s="63" t="s">
        <v>333</v>
      </c>
      <c r="B202" s="63" t="s">
        <v>454</v>
      </c>
      <c r="C202" s="67" t="s">
        <v>347</v>
      </c>
      <c r="D202" s="99">
        <v>43654.829733796294</v>
      </c>
    </row>
    <row r="203" spans="1:4" ht="15">
      <c r="A203" s="63" t="s">
        <v>333</v>
      </c>
      <c r="B203" s="63" t="s">
        <v>455</v>
      </c>
      <c r="C203" s="67" t="s">
        <v>347</v>
      </c>
      <c r="D203" s="99">
        <v>43654.829733796294</v>
      </c>
    </row>
    <row r="204" spans="1:4" ht="15">
      <c r="A204" s="63" t="s">
        <v>333</v>
      </c>
      <c r="B204" s="63" t="s">
        <v>446</v>
      </c>
      <c r="C204" s="67" t="s">
        <v>347</v>
      </c>
      <c r="D204" s="99">
        <v>43654.829733796294</v>
      </c>
    </row>
    <row r="205" spans="1:4" ht="15">
      <c r="A205" s="63" t="s">
        <v>333</v>
      </c>
      <c r="B205" s="63" t="s">
        <v>374</v>
      </c>
      <c r="C205" s="67" t="s">
        <v>347</v>
      </c>
      <c r="D205" s="99">
        <v>43654.829733796294</v>
      </c>
    </row>
    <row r="206" spans="1:4" ht="15">
      <c r="A206" s="63" t="s">
        <v>333</v>
      </c>
      <c r="B206" s="63" t="s">
        <v>321</v>
      </c>
      <c r="C206" s="67" t="s">
        <v>347</v>
      </c>
      <c r="D206" s="99">
        <v>43654.829733796294</v>
      </c>
    </row>
    <row r="207" spans="1:4" ht="15">
      <c r="A207" s="63" t="s">
        <v>333</v>
      </c>
      <c r="B207" s="63" t="s">
        <v>400</v>
      </c>
      <c r="C207" s="67" t="s">
        <v>347</v>
      </c>
      <c r="D207" s="99">
        <v>43654.829733796294</v>
      </c>
    </row>
    <row r="208" spans="1:4" ht="15">
      <c r="A208" s="63" t="s">
        <v>333</v>
      </c>
      <c r="B208" s="63" t="s">
        <v>444</v>
      </c>
      <c r="C208" s="67" t="s">
        <v>347</v>
      </c>
      <c r="D208" s="99">
        <v>43654.829733796294</v>
      </c>
    </row>
    <row r="209" spans="1:4" ht="15">
      <c r="A209" s="63" t="s">
        <v>333</v>
      </c>
      <c r="B209" s="63">
        <v>5</v>
      </c>
      <c r="C209" s="67" t="s">
        <v>347</v>
      </c>
      <c r="D209" s="99">
        <v>43654.829733796294</v>
      </c>
    </row>
    <row r="210" spans="1:4" ht="15">
      <c r="A210" s="63" t="s">
        <v>333</v>
      </c>
      <c r="B210" s="63" t="s">
        <v>375</v>
      </c>
      <c r="C210" s="67" t="s">
        <v>347</v>
      </c>
      <c r="D210" s="99">
        <v>43654.829733796294</v>
      </c>
    </row>
    <row r="211" spans="1:4" ht="15">
      <c r="A211" s="63" t="s">
        <v>333</v>
      </c>
      <c r="B211" s="63" t="s">
        <v>313</v>
      </c>
      <c r="C211" s="67" t="s">
        <v>347</v>
      </c>
      <c r="D211" s="99">
        <v>43654.829733796294</v>
      </c>
    </row>
    <row r="212" spans="1:4" ht="15">
      <c r="A212" s="63" t="s">
        <v>333</v>
      </c>
      <c r="B212" s="63" t="s">
        <v>456</v>
      </c>
      <c r="C212" s="67" t="s">
        <v>347</v>
      </c>
      <c r="D212" s="99">
        <v>43654.829733796294</v>
      </c>
    </row>
    <row r="213" spans="1:4" ht="15">
      <c r="A213" s="63" t="s">
        <v>333</v>
      </c>
      <c r="B213" s="63" t="s">
        <v>431</v>
      </c>
      <c r="C213" s="67" t="s">
        <v>347</v>
      </c>
      <c r="D213" s="99">
        <v>43654.829733796294</v>
      </c>
    </row>
    <row r="214" spans="1:4" ht="15">
      <c r="A214" s="63" t="s">
        <v>333</v>
      </c>
      <c r="B214" s="63" t="s">
        <v>326</v>
      </c>
      <c r="C214" s="67" t="s">
        <v>347</v>
      </c>
      <c r="D214" s="99">
        <v>43654.829733796294</v>
      </c>
    </row>
    <row r="215" spans="1:4" ht="15">
      <c r="A215" s="63" t="s">
        <v>333</v>
      </c>
      <c r="B215" s="63" t="s">
        <v>376</v>
      </c>
      <c r="C215" s="67" t="s">
        <v>347</v>
      </c>
      <c r="D215" s="99">
        <v>43654.829733796294</v>
      </c>
    </row>
    <row r="216" spans="1:4" ht="15">
      <c r="A216" s="63" t="s">
        <v>333</v>
      </c>
      <c r="B216" s="63" t="s">
        <v>377</v>
      </c>
      <c r="C216" s="67" t="s">
        <v>347</v>
      </c>
      <c r="D216" s="99">
        <v>43654.829733796294</v>
      </c>
    </row>
    <row r="217" spans="1:4" ht="15">
      <c r="A217" s="63" t="s">
        <v>333</v>
      </c>
      <c r="B217" s="63" t="s">
        <v>426</v>
      </c>
      <c r="C217" s="67" t="s">
        <v>347</v>
      </c>
      <c r="D217" s="99">
        <v>43654.829733796294</v>
      </c>
    </row>
    <row r="218" spans="1:4" ht="15">
      <c r="A218" s="63" t="s">
        <v>333</v>
      </c>
      <c r="B218" s="63" t="s">
        <v>325</v>
      </c>
      <c r="C218" s="67" t="s">
        <v>347</v>
      </c>
      <c r="D218" s="99">
        <v>43654.829733796294</v>
      </c>
    </row>
    <row r="219" spans="1:4" ht="15">
      <c r="A219" s="63" t="s">
        <v>333</v>
      </c>
      <c r="B219" s="63" t="s">
        <v>373</v>
      </c>
      <c r="C219" s="67" t="s">
        <v>347</v>
      </c>
      <c r="D219" s="99">
        <v>43654.829733796294</v>
      </c>
    </row>
    <row r="220" spans="1:4" ht="15">
      <c r="A220" s="63" t="s">
        <v>333</v>
      </c>
      <c r="B220" s="63" t="s">
        <v>429</v>
      </c>
      <c r="C220" s="67" t="s">
        <v>347</v>
      </c>
      <c r="D220" s="99">
        <v>43654.829733796294</v>
      </c>
    </row>
    <row r="221" spans="1:4" ht="15">
      <c r="A221" s="63" t="s">
        <v>333</v>
      </c>
      <c r="B221" s="63" t="s">
        <v>457</v>
      </c>
      <c r="C221" s="67" t="s">
        <v>347</v>
      </c>
      <c r="D221" s="99">
        <v>43654.829733796294</v>
      </c>
    </row>
    <row r="222" spans="1:4" ht="15">
      <c r="A222" s="63" t="s">
        <v>333</v>
      </c>
      <c r="B222" s="63" t="s">
        <v>424</v>
      </c>
      <c r="C222" s="67" t="s">
        <v>347</v>
      </c>
      <c r="D222" s="99">
        <v>43654.829733796294</v>
      </c>
    </row>
    <row r="223" spans="1:4" ht="15">
      <c r="A223" s="63" t="s">
        <v>333</v>
      </c>
      <c r="B223" s="63" t="s">
        <v>378</v>
      </c>
      <c r="C223" s="67" t="s">
        <v>347</v>
      </c>
      <c r="D223" s="99">
        <v>43654.829733796294</v>
      </c>
    </row>
    <row r="224" spans="1:4" ht="15">
      <c r="A224" s="63" t="s">
        <v>333</v>
      </c>
      <c r="B224" s="63" t="s">
        <v>379</v>
      </c>
      <c r="C224" s="67" t="s">
        <v>347</v>
      </c>
      <c r="D224" s="99">
        <v>43654.829733796294</v>
      </c>
    </row>
    <row r="225" spans="1:4" ht="15">
      <c r="A225" s="63" t="s">
        <v>333</v>
      </c>
      <c r="B225" s="63" t="s">
        <v>318</v>
      </c>
      <c r="C225" s="67" t="s">
        <v>347</v>
      </c>
      <c r="D225" s="99">
        <v>43654.829733796294</v>
      </c>
    </row>
    <row r="226" spans="1:4" ht="15">
      <c r="A226" s="63" t="s">
        <v>333</v>
      </c>
      <c r="B226" s="63" t="s">
        <v>458</v>
      </c>
      <c r="C226" s="67" t="s">
        <v>347</v>
      </c>
      <c r="D226" s="99">
        <v>43654.829733796294</v>
      </c>
    </row>
    <row r="227" spans="1:4" ht="15">
      <c r="A227" s="63" t="s">
        <v>333</v>
      </c>
      <c r="B227" s="63" t="s">
        <v>459</v>
      </c>
      <c r="C227" s="67" t="s">
        <v>347</v>
      </c>
      <c r="D227" s="99">
        <v>43654.829733796294</v>
      </c>
    </row>
    <row r="228" spans="1:4" ht="15">
      <c r="A228" s="63" t="s">
        <v>333</v>
      </c>
      <c r="B228" s="63" t="s">
        <v>460</v>
      </c>
      <c r="C228" s="67" t="s">
        <v>347</v>
      </c>
      <c r="D228" s="99">
        <v>43654.829733796294</v>
      </c>
    </row>
    <row r="229" spans="1:4" ht="15">
      <c r="A229" s="63" t="s">
        <v>331</v>
      </c>
      <c r="B229" s="63" t="s">
        <v>461</v>
      </c>
      <c r="C229" s="67" t="s">
        <v>348</v>
      </c>
      <c r="D229" s="99">
        <v>43654.77043981481</v>
      </c>
    </row>
    <row r="230" spans="1:4" ht="15">
      <c r="A230" s="63" t="s">
        <v>331</v>
      </c>
      <c r="B230" s="63" t="s">
        <v>320</v>
      </c>
      <c r="C230" s="67" t="s">
        <v>348</v>
      </c>
      <c r="D230" s="99">
        <v>43654.77043981481</v>
      </c>
    </row>
    <row r="231" spans="1:4" ht="15">
      <c r="A231" s="63" t="s">
        <v>331</v>
      </c>
      <c r="B231" s="63" t="s">
        <v>431</v>
      </c>
      <c r="C231" s="67" t="s">
        <v>348</v>
      </c>
      <c r="D231" s="99">
        <v>43654.77043981481</v>
      </c>
    </row>
    <row r="232" spans="1:4" ht="15">
      <c r="A232" s="63" t="s">
        <v>331</v>
      </c>
      <c r="B232" s="63" t="s">
        <v>400</v>
      </c>
      <c r="C232" s="67" t="s">
        <v>348</v>
      </c>
      <c r="D232" s="99">
        <v>43654.77043981481</v>
      </c>
    </row>
    <row r="233" spans="1:4" ht="15">
      <c r="A233" s="63" t="s">
        <v>331</v>
      </c>
      <c r="B233" s="63" t="s">
        <v>425</v>
      </c>
      <c r="C233" s="67" t="s">
        <v>348</v>
      </c>
      <c r="D233" s="99">
        <v>43654.77043981481</v>
      </c>
    </row>
    <row r="234" spans="1:4" ht="15">
      <c r="A234" s="63" t="s">
        <v>331</v>
      </c>
      <c r="B234" s="63" t="s">
        <v>391</v>
      </c>
      <c r="C234" s="67" t="s">
        <v>348</v>
      </c>
      <c r="D234" s="99">
        <v>43654.77043981481</v>
      </c>
    </row>
    <row r="235" spans="1:4" ht="15">
      <c r="A235" s="63" t="s">
        <v>331</v>
      </c>
      <c r="B235" s="63" t="s">
        <v>454</v>
      </c>
      <c r="C235" s="67" t="s">
        <v>348</v>
      </c>
      <c r="D235" s="99">
        <v>43654.77043981481</v>
      </c>
    </row>
    <row r="236" spans="1:4" ht="15">
      <c r="A236" s="63" t="s">
        <v>331</v>
      </c>
      <c r="B236" s="63" t="s">
        <v>462</v>
      </c>
      <c r="C236" s="67" t="s">
        <v>348</v>
      </c>
      <c r="D236" s="99">
        <v>43654.77043981481</v>
      </c>
    </row>
    <row r="237" spans="1:4" ht="15">
      <c r="A237" s="63" t="s">
        <v>331</v>
      </c>
      <c r="B237" s="63" t="s">
        <v>331</v>
      </c>
      <c r="C237" s="67" t="s">
        <v>348</v>
      </c>
      <c r="D237" s="99">
        <v>43654.77043981481</v>
      </c>
    </row>
    <row r="238" spans="1:4" ht="15">
      <c r="A238" s="63" t="s">
        <v>331</v>
      </c>
      <c r="B238" s="63" t="s">
        <v>463</v>
      </c>
      <c r="C238" s="67" t="s">
        <v>348</v>
      </c>
      <c r="D238" s="99">
        <v>43654.77043981481</v>
      </c>
    </row>
    <row r="239" spans="1:4" ht="15">
      <c r="A239" s="63" t="s">
        <v>331</v>
      </c>
      <c r="B239" s="63" t="s">
        <v>451</v>
      </c>
      <c r="C239" s="67" t="s">
        <v>348</v>
      </c>
      <c r="D239" s="99">
        <v>43654.77043981481</v>
      </c>
    </row>
    <row r="240" spans="1:4" ht="15">
      <c r="A240" s="63" t="s">
        <v>331</v>
      </c>
      <c r="B240" s="63" t="s">
        <v>452</v>
      </c>
      <c r="C240" s="67" t="s">
        <v>348</v>
      </c>
      <c r="D240" s="99">
        <v>43654.77043981481</v>
      </c>
    </row>
    <row r="241" spans="1:4" ht="15">
      <c r="A241" s="63" t="s">
        <v>331</v>
      </c>
      <c r="B241" s="63" t="s">
        <v>453</v>
      </c>
      <c r="C241" s="67" t="s">
        <v>348</v>
      </c>
      <c r="D241" s="99">
        <v>43654.77043981481</v>
      </c>
    </row>
    <row r="242" spans="1:4" ht="15">
      <c r="A242" s="63" t="s">
        <v>331</v>
      </c>
      <c r="B242" s="63" t="s">
        <v>405</v>
      </c>
      <c r="C242" s="67" t="s">
        <v>348</v>
      </c>
      <c r="D242" s="99">
        <v>43654.77043981481</v>
      </c>
    </row>
    <row r="243" spans="1:4" ht="15">
      <c r="A243" s="63" t="s">
        <v>331</v>
      </c>
      <c r="B243" s="63" t="s">
        <v>464</v>
      </c>
      <c r="C243" s="67" t="s">
        <v>348</v>
      </c>
      <c r="D243" s="99">
        <v>43654.77043981481</v>
      </c>
    </row>
    <row r="244" spans="1:4" ht="15">
      <c r="A244" s="63" t="s">
        <v>331</v>
      </c>
      <c r="B244" s="63" t="s">
        <v>311</v>
      </c>
      <c r="C244" s="67" t="s">
        <v>348</v>
      </c>
      <c r="D244" s="99">
        <v>43654.77043981481</v>
      </c>
    </row>
    <row r="245" spans="1:4" ht="15">
      <c r="A245" s="63" t="s">
        <v>331</v>
      </c>
      <c r="B245" s="63" t="s">
        <v>465</v>
      </c>
      <c r="C245" s="67" t="s">
        <v>348</v>
      </c>
      <c r="D245" s="99">
        <v>43654.77043981481</v>
      </c>
    </row>
    <row r="246" spans="1:4" ht="15">
      <c r="A246" s="63" t="s">
        <v>331</v>
      </c>
      <c r="B246" s="63" t="s">
        <v>427</v>
      </c>
      <c r="C246" s="67" t="s">
        <v>348</v>
      </c>
      <c r="D246" s="99">
        <v>43654.77043981481</v>
      </c>
    </row>
    <row r="247" spans="1:4" ht="15">
      <c r="A247" s="63" t="s">
        <v>331</v>
      </c>
      <c r="B247" s="63" t="s">
        <v>466</v>
      </c>
      <c r="C247" s="67" t="s">
        <v>348</v>
      </c>
      <c r="D247" s="99">
        <v>43654.77043981481</v>
      </c>
    </row>
    <row r="248" spans="1:4" ht="15">
      <c r="A248" s="63" t="s">
        <v>331</v>
      </c>
      <c r="B248" s="63" t="s">
        <v>392</v>
      </c>
      <c r="C248" s="67" t="s">
        <v>348</v>
      </c>
      <c r="D248" s="99">
        <v>43654.77043981481</v>
      </c>
    </row>
    <row r="249" spans="1:4" ht="15">
      <c r="A249" s="63" t="s">
        <v>331</v>
      </c>
      <c r="B249" s="63" t="s">
        <v>428</v>
      </c>
      <c r="C249" s="67" t="s">
        <v>348</v>
      </c>
      <c r="D249" s="99">
        <v>43654.77043981481</v>
      </c>
    </row>
    <row r="250" spans="1:4" ht="15">
      <c r="A250" s="63" t="s">
        <v>331</v>
      </c>
      <c r="B250" s="63" t="s">
        <v>430</v>
      </c>
      <c r="C250" s="67" t="s">
        <v>348</v>
      </c>
      <c r="D250" s="99">
        <v>43654.77043981481</v>
      </c>
    </row>
    <row r="251" spans="1:4" ht="15">
      <c r="A251" s="63" t="s">
        <v>331</v>
      </c>
      <c r="B251" s="63" t="s">
        <v>439</v>
      </c>
      <c r="C251" s="67" t="s">
        <v>348</v>
      </c>
      <c r="D251" s="99">
        <v>43654.77043981481</v>
      </c>
    </row>
    <row r="252" spans="1:4" ht="15">
      <c r="A252" s="63" t="s">
        <v>331</v>
      </c>
      <c r="B252" s="63" t="s">
        <v>467</v>
      </c>
      <c r="C252" s="67" t="s">
        <v>348</v>
      </c>
      <c r="D252" s="99">
        <v>43654.77043981481</v>
      </c>
    </row>
    <row r="253" spans="1:4" ht="15">
      <c r="A253" s="63" t="s">
        <v>331</v>
      </c>
      <c r="B253" s="63" t="s">
        <v>468</v>
      </c>
      <c r="C253" s="67" t="s">
        <v>348</v>
      </c>
      <c r="D253" s="99">
        <v>43654.77043981481</v>
      </c>
    </row>
    <row r="254" spans="1:4" ht="15">
      <c r="A254" s="63" t="s">
        <v>331</v>
      </c>
      <c r="B254" s="63" t="s">
        <v>469</v>
      </c>
      <c r="C254" s="67" t="s">
        <v>348</v>
      </c>
      <c r="D254" s="99">
        <v>43654.77043981481</v>
      </c>
    </row>
    <row r="255" spans="1:4" ht="15">
      <c r="A255" s="63" t="s">
        <v>331</v>
      </c>
      <c r="B255" s="63" t="s">
        <v>435</v>
      </c>
      <c r="C255" s="67" t="s">
        <v>348</v>
      </c>
      <c r="D255" s="99">
        <v>43654.77043981481</v>
      </c>
    </row>
    <row r="256" spans="1:4" ht="15">
      <c r="A256" s="63" t="s">
        <v>331</v>
      </c>
      <c r="B256" s="63" t="s">
        <v>415</v>
      </c>
      <c r="C256" s="67" t="s">
        <v>348</v>
      </c>
      <c r="D256" s="99">
        <v>43654.77043981481</v>
      </c>
    </row>
    <row r="257" spans="1:4" ht="15">
      <c r="A257" s="63" t="s">
        <v>331</v>
      </c>
      <c r="B257" s="63" t="s">
        <v>470</v>
      </c>
      <c r="C257" s="67" t="s">
        <v>348</v>
      </c>
      <c r="D257" s="99">
        <v>43654.77043981481</v>
      </c>
    </row>
    <row r="258" spans="1:4" ht="15">
      <c r="A258" s="63" t="s">
        <v>331</v>
      </c>
      <c r="B258" s="63" t="s">
        <v>471</v>
      </c>
      <c r="C258" s="67" t="s">
        <v>348</v>
      </c>
      <c r="D258" s="99">
        <v>43654.77043981481</v>
      </c>
    </row>
    <row r="259" spans="1:4" ht="15">
      <c r="A259" s="63" t="s">
        <v>331</v>
      </c>
      <c r="B259" s="63" t="s">
        <v>432</v>
      </c>
      <c r="C259" s="67" t="s">
        <v>348</v>
      </c>
      <c r="D259" s="99">
        <v>43654.77043981481</v>
      </c>
    </row>
    <row r="260" spans="1:4" ht="15">
      <c r="A260" s="63" t="s">
        <v>331</v>
      </c>
      <c r="B260" s="63" t="s">
        <v>472</v>
      </c>
      <c r="C260" s="67" t="s">
        <v>348</v>
      </c>
      <c r="D260" s="99">
        <v>43654.77043981481</v>
      </c>
    </row>
    <row r="261" spans="1:4" ht="15">
      <c r="A261" s="63" t="s">
        <v>331</v>
      </c>
      <c r="B261" s="63" t="s">
        <v>327</v>
      </c>
      <c r="C261" s="67" t="s">
        <v>348</v>
      </c>
      <c r="D261" s="99">
        <v>43654.77043981481</v>
      </c>
    </row>
    <row r="262" spans="1:4" ht="15">
      <c r="A262" s="63" t="s">
        <v>331</v>
      </c>
      <c r="B262" s="63" t="s">
        <v>393</v>
      </c>
      <c r="C262" s="67" t="s">
        <v>348</v>
      </c>
      <c r="D262" s="99">
        <v>43654.77043981481</v>
      </c>
    </row>
    <row r="263" spans="1:4" ht="15">
      <c r="A263" s="63" t="s">
        <v>332</v>
      </c>
      <c r="B263" s="63" t="s">
        <v>461</v>
      </c>
      <c r="C263" s="67" t="s">
        <v>346</v>
      </c>
      <c r="D263" s="99">
        <v>43655.006423611114</v>
      </c>
    </row>
    <row r="264" spans="1:4" ht="15">
      <c r="A264" s="63" t="s">
        <v>332</v>
      </c>
      <c r="B264" s="63" t="s">
        <v>320</v>
      </c>
      <c r="C264" s="67" t="s">
        <v>346</v>
      </c>
      <c r="D264" s="99">
        <v>43655.006423611114</v>
      </c>
    </row>
    <row r="265" spans="1:4" ht="15">
      <c r="A265" s="63" t="s">
        <v>332</v>
      </c>
      <c r="B265" s="63" t="s">
        <v>431</v>
      </c>
      <c r="C265" s="67" t="s">
        <v>346</v>
      </c>
      <c r="D265" s="99">
        <v>43655.006423611114</v>
      </c>
    </row>
    <row r="266" spans="1:4" ht="15">
      <c r="A266" s="63" t="s">
        <v>332</v>
      </c>
      <c r="B266" s="63" t="s">
        <v>400</v>
      </c>
      <c r="C266" s="67" t="s">
        <v>346</v>
      </c>
      <c r="D266" s="99">
        <v>43655.006423611114</v>
      </c>
    </row>
    <row r="267" spans="1:4" ht="15">
      <c r="A267" s="63" t="s">
        <v>332</v>
      </c>
      <c r="B267" s="63" t="s">
        <v>425</v>
      </c>
      <c r="C267" s="67" t="s">
        <v>346</v>
      </c>
      <c r="D267" s="99">
        <v>43655.006423611114</v>
      </c>
    </row>
    <row r="268" spans="1:4" ht="15">
      <c r="A268" s="63" t="s">
        <v>332</v>
      </c>
      <c r="B268" s="63" t="s">
        <v>391</v>
      </c>
      <c r="C268" s="67" t="s">
        <v>346</v>
      </c>
      <c r="D268" s="99">
        <v>43655.006423611114</v>
      </c>
    </row>
    <row r="269" spans="1:4" ht="15">
      <c r="A269" s="63" t="s">
        <v>332</v>
      </c>
      <c r="B269" s="63" t="s">
        <v>454</v>
      </c>
      <c r="C269" s="67" t="s">
        <v>346</v>
      </c>
      <c r="D269" s="99">
        <v>43655.006423611114</v>
      </c>
    </row>
    <row r="270" spans="1:4" ht="15">
      <c r="A270" s="63" t="s">
        <v>332</v>
      </c>
      <c r="B270" s="63" t="s">
        <v>462</v>
      </c>
      <c r="C270" s="67" t="s">
        <v>346</v>
      </c>
      <c r="D270" s="99">
        <v>43655.006423611114</v>
      </c>
    </row>
    <row r="271" spans="1:4" ht="15">
      <c r="A271" s="63" t="s">
        <v>332</v>
      </c>
      <c r="B271" s="63" t="s">
        <v>331</v>
      </c>
      <c r="C271" s="67" t="s">
        <v>346</v>
      </c>
      <c r="D271" s="99">
        <v>43655.006423611114</v>
      </c>
    </row>
    <row r="272" spans="1:4" ht="15">
      <c r="A272" s="63" t="s">
        <v>332</v>
      </c>
      <c r="B272" s="63" t="s">
        <v>463</v>
      </c>
      <c r="C272" s="67" t="s">
        <v>346</v>
      </c>
      <c r="D272" s="99">
        <v>43655.006423611114</v>
      </c>
    </row>
    <row r="273" spans="1:4" ht="15">
      <c r="A273" s="63" t="s">
        <v>332</v>
      </c>
      <c r="B273" s="63" t="s">
        <v>451</v>
      </c>
      <c r="C273" s="67" t="s">
        <v>346</v>
      </c>
      <c r="D273" s="99">
        <v>43655.006423611114</v>
      </c>
    </row>
    <row r="274" spans="1:4" ht="15">
      <c r="A274" s="63" t="s">
        <v>332</v>
      </c>
      <c r="B274" s="63" t="s">
        <v>452</v>
      </c>
      <c r="C274" s="67" t="s">
        <v>346</v>
      </c>
      <c r="D274" s="99">
        <v>43655.006423611114</v>
      </c>
    </row>
    <row r="275" spans="1:4" ht="15">
      <c r="A275" s="63" t="s">
        <v>332</v>
      </c>
      <c r="B275" s="63" t="s">
        <v>453</v>
      </c>
      <c r="C275" s="67" t="s">
        <v>346</v>
      </c>
      <c r="D275" s="99">
        <v>43655.006423611114</v>
      </c>
    </row>
    <row r="276" spans="1:4" ht="15">
      <c r="A276" s="63" t="s">
        <v>332</v>
      </c>
      <c r="B276" s="63" t="s">
        <v>405</v>
      </c>
      <c r="C276" s="67" t="s">
        <v>346</v>
      </c>
      <c r="D276" s="99">
        <v>43655.006423611114</v>
      </c>
    </row>
    <row r="277" spans="1:4" ht="15">
      <c r="A277" s="63" t="s">
        <v>332</v>
      </c>
      <c r="B277" s="63" t="s">
        <v>464</v>
      </c>
      <c r="C277" s="67" t="s">
        <v>346</v>
      </c>
      <c r="D277" s="99">
        <v>43655.006423611114</v>
      </c>
    </row>
    <row r="278" spans="1:4" ht="15">
      <c r="A278" s="63" t="s">
        <v>332</v>
      </c>
      <c r="B278" s="63" t="s">
        <v>311</v>
      </c>
      <c r="C278" s="67" t="s">
        <v>346</v>
      </c>
      <c r="D278" s="99">
        <v>43655.006423611114</v>
      </c>
    </row>
    <row r="279" spans="1:4" ht="15">
      <c r="A279" s="63" t="s">
        <v>332</v>
      </c>
      <c r="B279" s="63" t="s">
        <v>465</v>
      </c>
      <c r="C279" s="67" t="s">
        <v>346</v>
      </c>
      <c r="D279" s="99">
        <v>43655.006423611114</v>
      </c>
    </row>
    <row r="280" spans="1:4" ht="15">
      <c r="A280" s="63" t="s">
        <v>332</v>
      </c>
      <c r="B280" s="63" t="s">
        <v>427</v>
      </c>
      <c r="C280" s="67" t="s">
        <v>346</v>
      </c>
      <c r="D280" s="99">
        <v>43655.006423611114</v>
      </c>
    </row>
    <row r="281" spans="1:4" ht="15">
      <c r="A281" s="63" t="s">
        <v>332</v>
      </c>
      <c r="B281" s="63" t="s">
        <v>466</v>
      </c>
      <c r="C281" s="67" t="s">
        <v>346</v>
      </c>
      <c r="D281" s="99">
        <v>43655.006423611114</v>
      </c>
    </row>
    <row r="282" spans="1:4" ht="15">
      <c r="A282" s="63" t="s">
        <v>332</v>
      </c>
      <c r="B282" s="63" t="s">
        <v>392</v>
      </c>
      <c r="C282" s="67" t="s">
        <v>346</v>
      </c>
      <c r="D282" s="99">
        <v>43655.006423611114</v>
      </c>
    </row>
    <row r="283" spans="1:4" ht="15">
      <c r="A283" s="63" t="s">
        <v>332</v>
      </c>
      <c r="B283" s="63" t="s">
        <v>428</v>
      </c>
      <c r="C283" s="67" t="s">
        <v>346</v>
      </c>
      <c r="D283" s="99">
        <v>43655.006423611114</v>
      </c>
    </row>
    <row r="284" spans="1:4" ht="15">
      <c r="A284" s="63" t="s">
        <v>332</v>
      </c>
      <c r="B284" s="63" t="s">
        <v>430</v>
      </c>
      <c r="C284" s="67" t="s">
        <v>346</v>
      </c>
      <c r="D284" s="99">
        <v>43655.006423611114</v>
      </c>
    </row>
    <row r="285" spans="1:4" ht="15">
      <c r="A285" s="63" t="s">
        <v>332</v>
      </c>
      <c r="B285" s="63" t="s">
        <v>439</v>
      </c>
      <c r="C285" s="67" t="s">
        <v>346</v>
      </c>
      <c r="D285" s="99">
        <v>43655.006423611114</v>
      </c>
    </row>
    <row r="286" spans="1:4" ht="15">
      <c r="A286" s="63" t="s">
        <v>332</v>
      </c>
      <c r="B286" s="63" t="s">
        <v>467</v>
      </c>
      <c r="C286" s="67" t="s">
        <v>346</v>
      </c>
      <c r="D286" s="99">
        <v>43655.006423611114</v>
      </c>
    </row>
    <row r="287" spans="1:4" ht="15">
      <c r="A287" s="63" t="s">
        <v>332</v>
      </c>
      <c r="B287" s="63" t="s">
        <v>468</v>
      </c>
      <c r="C287" s="67" t="s">
        <v>346</v>
      </c>
      <c r="D287" s="99">
        <v>43655.006423611114</v>
      </c>
    </row>
    <row r="288" spans="1:4" ht="15">
      <c r="A288" s="63" t="s">
        <v>332</v>
      </c>
      <c r="B288" s="63" t="s">
        <v>469</v>
      </c>
      <c r="C288" s="67" t="s">
        <v>346</v>
      </c>
      <c r="D288" s="99">
        <v>43655.006423611114</v>
      </c>
    </row>
    <row r="289" spans="1:4" ht="15">
      <c r="A289" s="63" t="s">
        <v>332</v>
      </c>
      <c r="B289" s="63" t="s">
        <v>435</v>
      </c>
      <c r="C289" s="67" t="s">
        <v>346</v>
      </c>
      <c r="D289" s="99">
        <v>43655.006423611114</v>
      </c>
    </row>
    <row r="290" spans="1:4" ht="15">
      <c r="A290" s="63" t="s">
        <v>332</v>
      </c>
      <c r="B290" s="63" t="s">
        <v>415</v>
      </c>
      <c r="C290" s="67" t="s">
        <v>346</v>
      </c>
      <c r="D290" s="99">
        <v>43655.006423611114</v>
      </c>
    </row>
    <row r="291" spans="1:4" ht="15">
      <c r="A291" s="63" t="s">
        <v>332</v>
      </c>
      <c r="B291" s="63" t="s">
        <v>470</v>
      </c>
      <c r="C291" s="67" t="s">
        <v>346</v>
      </c>
      <c r="D291" s="99">
        <v>43655.006423611114</v>
      </c>
    </row>
    <row r="292" spans="1:4" ht="15">
      <c r="A292" s="63" t="s">
        <v>332</v>
      </c>
      <c r="B292" s="63" t="s">
        <v>471</v>
      </c>
      <c r="C292" s="67" t="s">
        <v>346</v>
      </c>
      <c r="D292" s="99">
        <v>43655.006423611114</v>
      </c>
    </row>
    <row r="293" spans="1:4" ht="15">
      <c r="A293" s="63" t="s">
        <v>332</v>
      </c>
      <c r="B293" s="63" t="s">
        <v>432</v>
      </c>
      <c r="C293" s="67" t="s">
        <v>346</v>
      </c>
      <c r="D293" s="99">
        <v>43655.006423611114</v>
      </c>
    </row>
    <row r="294" spans="1:4" ht="15">
      <c r="A294" s="63" t="s">
        <v>332</v>
      </c>
      <c r="B294" s="63" t="s">
        <v>472</v>
      </c>
      <c r="C294" s="67" t="s">
        <v>346</v>
      </c>
      <c r="D294" s="99">
        <v>43655.006423611114</v>
      </c>
    </row>
    <row r="295" spans="1:4" ht="15">
      <c r="A295" s="63" t="s">
        <v>332</v>
      </c>
      <c r="B295" s="63" t="s">
        <v>327</v>
      </c>
      <c r="C295" s="67" t="s">
        <v>346</v>
      </c>
      <c r="D295" s="99">
        <v>43655.006423611114</v>
      </c>
    </row>
    <row r="296" spans="1:4" ht="15">
      <c r="A296" s="63" t="s">
        <v>332</v>
      </c>
      <c r="B296" s="63" t="s">
        <v>393</v>
      </c>
      <c r="C296" s="67" t="s">
        <v>346</v>
      </c>
      <c r="D296" s="99">
        <v>43655.006423611114</v>
      </c>
    </row>
    <row r="297" spans="1:4" ht="15">
      <c r="A297" s="63" t="s">
        <v>329</v>
      </c>
      <c r="B297" s="63" t="s">
        <v>473</v>
      </c>
      <c r="C297" s="67" t="s">
        <v>341</v>
      </c>
      <c r="D297" s="99">
        <v>43655.60502314815</v>
      </c>
    </row>
    <row r="298" spans="1:4" ht="15">
      <c r="A298" s="63" t="s">
        <v>329</v>
      </c>
      <c r="B298" s="63" t="s">
        <v>474</v>
      </c>
      <c r="C298" s="67" t="s">
        <v>341</v>
      </c>
      <c r="D298" s="99">
        <v>43655.60502314815</v>
      </c>
    </row>
    <row r="299" spans="1:4" ht="15">
      <c r="A299" s="63" t="s">
        <v>329</v>
      </c>
      <c r="B299" s="63" t="s">
        <v>475</v>
      </c>
      <c r="C299" s="67" t="s">
        <v>341</v>
      </c>
      <c r="D299" s="99">
        <v>43655.60502314815</v>
      </c>
    </row>
    <row r="300" spans="1:4" ht="15">
      <c r="A300" s="63" t="s">
        <v>329</v>
      </c>
      <c r="B300" s="63" t="s">
        <v>466</v>
      </c>
      <c r="C300" s="67" t="s">
        <v>341</v>
      </c>
      <c r="D300" s="99">
        <v>43655.60502314815</v>
      </c>
    </row>
    <row r="301" spans="1:4" ht="15">
      <c r="A301" s="63" t="s">
        <v>329</v>
      </c>
      <c r="B301" s="63" t="s">
        <v>476</v>
      </c>
      <c r="C301" s="67" t="s">
        <v>341</v>
      </c>
      <c r="D301" s="99">
        <v>43655.60502314815</v>
      </c>
    </row>
    <row r="302" spans="1:4" ht="15">
      <c r="A302" s="63" t="s">
        <v>329</v>
      </c>
      <c r="B302" s="63" t="s">
        <v>371</v>
      </c>
      <c r="C302" s="67" t="s">
        <v>341</v>
      </c>
      <c r="D302" s="99">
        <v>43655.60502314815</v>
      </c>
    </row>
    <row r="303" spans="1:4" ht="15">
      <c r="A303" s="63" t="s">
        <v>329</v>
      </c>
      <c r="B303" s="63" t="s">
        <v>477</v>
      </c>
      <c r="C303" s="67" t="s">
        <v>341</v>
      </c>
      <c r="D303" s="99">
        <v>43655.60502314815</v>
      </c>
    </row>
    <row r="304" spans="1:4" ht="15">
      <c r="A304" s="63" t="s">
        <v>329</v>
      </c>
      <c r="B304" s="63" t="s">
        <v>431</v>
      </c>
      <c r="C304" s="67" t="s">
        <v>341</v>
      </c>
      <c r="D304" s="99">
        <v>43655.60502314815</v>
      </c>
    </row>
    <row r="305" spans="1:4" ht="15">
      <c r="A305" s="63" t="s">
        <v>329</v>
      </c>
      <c r="B305" s="63" t="s">
        <v>312</v>
      </c>
      <c r="C305" s="67" t="s">
        <v>341</v>
      </c>
      <c r="D305" s="99">
        <v>43655.60502314815</v>
      </c>
    </row>
    <row r="306" spans="1:4" ht="15">
      <c r="A306" s="63" t="s">
        <v>329</v>
      </c>
      <c r="B306" s="63" t="s">
        <v>478</v>
      </c>
      <c r="C306" s="67" t="s">
        <v>341</v>
      </c>
      <c r="D306" s="99">
        <v>43655.60502314815</v>
      </c>
    </row>
    <row r="307" spans="1:4" ht="15">
      <c r="A307" s="63" t="s">
        <v>329</v>
      </c>
      <c r="B307" s="63" t="s">
        <v>429</v>
      </c>
      <c r="C307" s="67" t="s">
        <v>341</v>
      </c>
      <c r="D307" s="99">
        <v>43655.60502314815</v>
      </c>
    </row>
    <row r="308" spans="1:4" ht="15">
      <c r="A308" s="63" t="s">
        <v>329</v>
      </c>
      <c r="B308" s="63" t="s">
        <v>479</v>
      </c>
      <c r="C308" s="67" t="s">
        <v>341</v>
      </c>
      <c r="D308" s="99">
        <v>43655.60502314815</v>
      </c>
    </row>
    <row r="309" spans="1:4" ht="15">
      <c r="A309" s="63" t="s">
        <v>329</v>
      </c>
      <c r="B309" s="63" t="s">
        <v>480</v>
      </c>
      <c r="C309" s="67" t="s">
        <v>341</v>
      </c>
      <c r="D309" s="99">
        <v>43655.60502314815</v>
      </c>
    </row>
    <row r="310" spans="1:4" ht="15">
      <c r="A310" s="63" t="s">
        <v>329</v>
      </c>
      <c r="B310" s="63" t="s">
        <v>481</v>
      </c>
      <c r="C310" s="67" t="s">
        <v>341</v>
      </c>
      <c r="D310" s="99">
        <v>43655.60502314815</v>
      </c>
    </row>
    <row r="311" spans="1:4" ht="15">
      <c r="A311" s="63" t="s">
        <v>329</v>
      </c>
      <c r="B311" s="63" t="s">
        <v>482</v>
      </c>
      <c r="C311" s="67" t="s">
        <v>341</v>
      </c>
      <c r="D311" s="99">
        <v>43655.60502314815</v>
      </c>
    </row>
    <row r="312" spans="1:4" ht="15">
      <c r="A312" s="63" t="s">
        <v>329</v>
      </c>
      <c r="B312" s="63" t="s">
        <v>471</v>
      </c>
      <c r="C312" s="67" t="s">
        <v>341</v>
      </c>
      <c r="D312" s="99">
        <v>43655.60502314815</v>
      </c>
    </row>
    <row r="313" spans="1:4" ht="15">
      <c r="A313" s="63" t="s">
        <v>329</v>
      </c>
      <c r="B313" s="63" t="s">
        <v>483</v>
      </c>
      <c r="C313" s="67" t="s">
        <v>341</v>
      </c>
      <c r="D313" s="99">
        <v>43655.60502314815</v>
      </c>
    </row>
    <row r="314" spans="1:4" ht="15">
      <c r="A314" s="63" t="s">
        <v>329</v>
      </c>
      <c r="B314" s="63" t="s">
        <v>484</v>
      </c>
      <c r="C314" s="67" t="s">
        <v>341</v>
      </c>
      <c r="D314" s="99">
        <v>43655.60502314815</v>
      </c>
    </row>
    <row r="315" spans="1:4" ht="15">
      <c r="A315" s="63" t="s">
        <v>329</v>
      </c>
      <c r="B315" s="63" t="s">
        <v>485</v>
      </c>
      <c r="C315" s="67" t="s">
        <v>341</v>
      </c>
      <c r="D315" s="99">
        <v>43655.60502314815</v>
      </c>
    </row>
    <row r="316" spans="1:4" ht="15">
      <c r="A316" s="63" t="s">
        <v>329</v>
      </c>
      <c r="B316" s="63" t="s">
        <v>486</v>
      </c>
      <c r="C316" s="67" t="s">
        <v>341</v>
      </c>
      <c r="D316" s="99">
        <v>43655.60502314815</v>
      </c>
    </row>
    <row r="317" spans="1:4" ht="15">
      <c r="A317" s="63" t="s">
        <v>329</v>
      </c>
      <c r="B317" s="63" t="s">
        <v>453</v>
      </c>
      <c r="C317" s="67" t="s">
        <v>341</v>
      </c>
      <c r="D317" s="99">
        <v>43655.60502314815</v>
      </c>
    </row>
    <row r="318" spans="1:4" ht="15">
      <c r="A318" s="63" t="s">
        <v>329</v>
      </c>
      <c r="B318" s="63" t="s">
        <v>324</v>
      </c>
      <c r="C318" s="67" t="s">
        <v>341</v>
      </c>
      <c r="D318" s="99">
        <v>43655.60502314815</v>
      </c>
    </row>
    <row r="319" spans="1:4" ht="15">
      <c r="A319" s="63" t="s">
        <v>329</v>
      </c>
      <c r="B319" s="63" t="s">
        <v>487</v>
      </c>
      <c r="C319" s="67" t="s">
        <v>341</v>
      </c>
      <c r="D319" s="99">
        <v>43655.60502314815</v>
      </c>
    </row>
    <row r="320" spans="1:4" ht="15">
      <c r="A320" s="63" t="s">
        <v>329</v>
      </c>
      <c r="B320" s="63" t="s">
        <v>488</v>
      </c>
      <c r="C320" s="67" t="s">
        <v>341</v>
      </c>
      <c r="D320" s="99">
        <v>43655.60502314815</v>
      </c>
    </row>
    <row r="321" spans="1:4" ht="15">
      <c r="A321" s="63" t="s">
        <v>329</v>
      </c>
      <c r="B321" s="63" t="s">
        <v>489</v>
      </c>
      <c r="C321" s="67" t="s">
        <v>341</v>
      </c>
      <c r="D321" s="99">
        <v>43655.60502314815</v>
      </c>
    </row>
    <row r="322" spans="1:4" ht="15">
      <c r="A322" s="63" t="s">
        <v>329</v>
      </c>
      <c r="B322" s="63" t="s">
        <v>490</v>
      </c>
      <c r="C322" s="67" t="s">
        <v>341</v>
      </c>
      <c r="D322" s="99">
        <v>43655.60502314815</v>
      </c>
    </row>
    <row r="323" spans="1:4" ht="15">
      <c r="A323" s="63" t="s">
        <v>329</v>
      </c>
      <c r="B323" s="63" t="s">
        <v>491</v>
      </c>
      <c r="C323" s="67" t="s">
        <v>341</v>
      </c>
      <c r="D323" s="99">
        <v>43655.60502314815</v>
      </c>
    </row>
    <row r="324" spans="1:4" ht="15">
      <c r="A324" s="63" t="s">
        <v>329</v>
      </c>
      <c r="B324" s="63" t="s">
        <v>397</v>
      </c>
      <c r="C324" s="67" t="s">
        <v>341</v>
      </c>
      <c r="D324" s="99">
        <v>43655.60502314815</v>
      </c>
    </row>
    <row r="325" spans="1:4" ht="15">
      <c r="A325" s="63" t="s">
        <v>329</v>
      </c>
      <c r="B325" s="63" t="s">
        <v>492</v>
      </c>
      <c r="C325" s="67" t="s">
        <v>341</v>
      </c>
      <c r="D325" s="99">
        <v>43655.60502314815</v>
      </c>
    </row>
    <row r="326" spans="1:4" ht="15">
      <c r="A326" s="63" t="s">
        <v>329</v>
      </c>
      <c r="B326" s="63" t="s">
        <v>493</v>
      </c>
      <c r="C326" s="67" t="s">
        <v>341</v>
      </c>
      <c r="D326" s="99">
        <v>43655.60502314815</v>
      </c>
    </row>
    <row r="327" spans="1:4" ht="15">
      <c r="A327" s="63" t="s">
        <v>329</v>
      </c>
      <c r="B327" s="63" t="s">
        <v>494</v>
      </c>
      <c r="C327" s="67" t="s">
        <v>341</v>
      </c>
      <c r="D327" s="99">
        <v>43655.60502314815</v>
      </c>
    </row>
    <row r="328" spans="1:4" ht="15">
      <c r="A328" s="63" t="s">
        <v>329</v>
      </c>
      <c r="B328" s="63" t="s">
        <v>363</v>
      </c>
      <c r="C328" s="67" t="s">
        <v>341</v>
      </c>
      <c r="D328" s="99">
        <v>43655.60502314815</v>
      </c>
    </row>
    <row r="329" spans="1:4" ht="15">
      <c r="A329" s="63" t="s">
        <v>329</v>
      </c>
      <c r="B329" s="63" t="s">
        <v>364</v>
      </c>
      <c r="C329" s="67" t="s">
        <v>341</v>
      </c>
      <c r="D329" s="99">
        <v>43655.60502314815</v>
      </c>
    </row>
    <row r="330" spans="1:4" ht="15">
      <c r="A330" s="63" t="s">
        <v>329</v>
      </c>
      <c r="B330" s="63" t="s">
        <v>365</v>
      </c>
      <c r="C330" s="67" t="s">
        <v>341</v>
      </c>
      <c r="D330" s="99">
        <v>43655.60502314815</v>
      </c>
    </row>
    <row r="331" spans="1:4" ht="15">
      <c r="A331" s="63" t="s">
        <v>329</v>
      </c>
      <c r="B331" s="63" t="s">
        <v>339</v>
      </c>
      <c r="C331" s="67" t="s">
        <v>341</v>
      </c>
      <c r="D331" s="99">
        <v>43655.60502314815</v>
      </c>
    </row>
    <row r="332" spans="1:4" ht="15">
      <c r="A332" s="63" t="s">
        <v>332</v>
      </c>
      <c r="B332" s="63" t="s">
        <v>433</v>
      </c>
      <c r="C332" s="67" t="s">
        <v>345</v>
      </c>
      <c r="D332" s="99">
        <v>43654.72467592593</v>
      </c>
    </row>
    <row r="333" spans="1:4" ht="15">
      <c r="A333" s="63" t="s">
        <v>332</v>
      </c>
      <c r="B333" s="63" t="s">
        <v>322</v>
      </c>
      <c r="C333" s="67" t="s">
        <v>345</v>
      </c>
      <c r="D333" s="99">
        <v>43654.72467592593</v>
      </c>
    </row>
    <row r="334" spans="1:4" ht="15">
      <c r="A334" s="63" t="s">
        <v>332</v>
      </c>
      <c r="B334" s="63" t="s">
        <v>403</v>
      </c>
      <c r="C334" s="67" t="s">
        <v>345</v>
      </c>
      <c r="D334" s="99">
        <v>43654.72467592593</v>
      </c>
    </row>
    <row r="335" spans="1:4" ht="15">
      <c r="A335" s="63" t="s">
        <v>332</v>
      </c>
      <c r="B335" s="63" t="s">
        <v>439</v>
      </c>
      <c r="C335" s="67" t="s">
        <v>345</v>
      </c>
      <c r="D335" s="99">
        <v>43654.72467592593</v>
      </c>
    </row>
    <row r="336" spans="1:4" ht="15">
      <c r="A336" s="63" t="s">
        <v>332</v>
      </c>
      <c r="B336" s="63" t="s">
        <v>407</v>
      </c>
      <c r="C336" s="67" t="s">
        <v>345</v>
      </c>
      <c r="D336" s="99">
        <v>43654.72467592593</v>
      </c>
    </row>
    <row r="337" spans="1:4" ht="15">
      <c r="A337" s="63" t="s">
        <v>332</v>
      </c>
      <c r="B337" s="63" t="s">
        <v>451</v>
      </c>
      <c r="C337" s="67" t="s">
        <v>345</v>
      </c>
      <c r="D337" s="99">
        <v>43654.72467592593</v>
      </c>
    </row>
    <row r="338" spans="1:4" ht="15">
      <c r="A338" s="63" t="s">
        <v>332</v>
      </c>
      <c r="B338" s="63" t="s">
        <v>452</v>
      </c>
      <c r="C338" s="67" t="s">
        <v>345</v>
      </c>
      <c r="D338" s="99">
        <v>43654.72467592593</v>
      </c>
    </row>
    <row r="339" spans="1:4" ht="15">
      <c r="A339" s="63" t="s">
        <v>332</v>
      </c>
      <c r="B339" s="63" t="s">
        <v>453</v>
      </c>
      <c r="C339" s="67" t="s">
        <v>345</v>
      </c>
      <c r="D339" s="99">
        <v>43654.72467592593</v>
      </c>
    </row>
    <row r="340" spans="1:4" ht="15">
      <c r="A340" s="63" t="s">
        <v>332</v>
      </c>
      <c r="B340" s="63" t="s">
        <v>405</v>
      </c>
      <c r="C340" s="67" t="s">
        <v>345</v>
      </c>
      <c r="D340" s="99">
        <v>43654.72467592593</v>
      </c>
    </row>
    <row r="341" spans="1:4" ht="15">
      <c r="A341" s="63" t="s">
        <v>332</v>
      </c>
      <c r="B341" s="63" t="s">
        <v>331</v>
      </c>
      <c r="C341" s="67" t="s">
        <v>345</v>
      </c>
      <c r="D341" s="99">
        <v>43654.72467592593</v>
      </c>
    </row>
    <row r="342" spans="1:4" ht="15">
      <c r="A342" s="63" t="s">
        <v>332</v>
      </c>
      <c r="B342" s="63" t="s">
        <v>366</v>
      </c>
      <c r="C342" s="67" t="s">
        <v>345</v>
      </c>
      <c r="D342" s="99">
        <v>43654.72467592593</v>
      </c>
    </row>
    <row r="343" spans="1:4" ht="15">
      <c r="A343" s="63" t="s">
        <v>332</v>
      </c>
      <c r="B343" s="63" t="s">
        <v>454</v>
      </c>
      <c r="C343" s="67" t="s">
        <v>345</v>
      </c>
      <c r="D343" s="99">
        <v>43654.72467592593</v>
      </c>
    </row>
    <row r="344" spans="1:4" ht="15">
      <c r="A344" s="63" t="s">
        <v>332</v>
      </c>
      <c r="B344" s="63" t="s">
        <v>455</v>
      </c>
      <c r="C344" s="67" t="s">
        <v>345</v>
      </c>
      <c r="D344" s="99">
        <v>43654.72467592593</v>
      </c>
    </row>
    <row r="345" spans="1:4" ht="15">
      <c r="A345" s="63" t="s">
        <v>332</v>
      </c>
      <c r="B345" s="63" t="s">
        <v>446</v>
      </c>
      <c r="C345" s="67" t="s">
        <v>345</v>
      </c>
      <c r="D345" s="99">
        <v>43654.72467592593</v>
      </c>
    </row>
    <row r="346" spans="1:4" ht="15">
      <c r="A346" s="63" t="s">
        <v>332</v>
      </c>
      <c r="B346" s="63" t="s">
        <v>374</v>
      </c>
      <c r="C346" s="67" t="s">
        <v>345</v>
      </c>
      <c r="D346" s="99">
        <v>43654.72467592593</v>
      </c>
    </row>
    <row r="347" spans="1:4" ht="15">
      <c r="A347" s="63" t="s">
        <v>332</v>
      </c>
      <c r="B347" s="63" t="s">
        <v>321</v>
      </c>
      <c r="C347" s="67" t="s">
        <v>345</v>
      </c>
      <c r="D347" s="99">
        <v>43654.72467592593</v>
      </c>
    </row>
    <row r="348" spans="1:4" ht="15">
      <c r="A348" s="63" t="s">
        <v>332</v>
      </c>
      <c r="B348" s="63" t="s">
        <v>400</v>
      </c>
      <c r="C348" s="67" t="s">
        <v>345</v>
      </c>
      <c r="D348" s="99">
        <v>43654.72467592593</v>
      </c>
    </row>
    <row r="349" spans="1:4" ht="15">
      <c r="A349" s="63" t="s">
        <v>332</v>
      </c>
      <c r="B349" s="63" t="s">
        <v>444</v>
      </c>
      <c r="C349" s="67" t="s">
        <v>345</v>
      </c>
      <c r="D349" s="99">
        <v>43654.72467592593</v>
      </c>
    </row>
    <row r="350" spans="1:4" ht="15">
      <c r="A350" s="63" t="s">
        <v>332</v>
      </c>
      <c r="B350" s="63">
        <v>5</v>
      </c>
      <c r="C350" s="67" t="s">
        <v>345</v>
      </c>
      <c r="D350" s="99">
        <v>43654.72467592593</v>
      </c>
    </row>
    <row r="351" spans="1:4" ht="15">
      <c r="A351" s="63" t="s">
        <v>332</v>
      </c>
      <c r="B351" s="63" t="s">
        <v>375</v>
      </c>
      <c r="C351" s="67" t="s">
        <v>345</v>
      </c>
      <c r="D351" s="99">
        <v>43654.72467592593</v>
      </c>
    </row>
    <row r="352" spans="1:4" ht="15">
      <c r="A352" s="63" t="s">
        <v>332</v>
      </c>
      <c r="B352" s="63" t="s">
        <v>313</v>
      </c>
      <c r="C352" s="67" t="s">
        <v>345</v>
      </c>
      <c r="D352" s="99">
        <v>43654.72467592593</v>
      </c>
    </row>
    <row r="353" spans="1:4" ht="15">
      <c r="A353" s="63" t="s">
        <v>332</v>
      </c>
      <c r="B353" s="63" t="s">
        <v>456</v>
      </c>
      <c r="C353" s="67" t="s">
        <v>345</v>
      </c>
      <c r="D353" s="99">
        <v>43654.72467592593</v>
      </c>
    </row>
    <row r="354" spans="1:4" ht="15">
      <c r="A354" s="63" t="s">
        <v>332</v>
      </c>
      <c r="B354" s="63" t="s">
        <v>431</v>
      </c>
      <c r="C354" s="67" t="s">
        <v>345</v>
      </c>
      <c r="D354" s="99">
        <v>43654.72467592593</v>
      </c>
    </row>
    <row r="355" spans="1:4" ht="15">
      <c r="A355" s="63" t="s">
        <v>332</v>
      </c>
      <c r="B355" s="63" t="s">
        <v>326</v>
      </c>
      <c r="C355" s="67" t="s">
        <v>345</v>
      </c>
      <c r="D355" s="99">
        <v>43654.72467592593</v>
      </c>
    </row>
    <row r="356" spans="1:4" ht="15">
      <c r="A356" s="63" t="s">
        <v>332</v>
      </c>
      <c r="B356" s="63" t="s">
        <v>376</v>
      </c>
      <c r="C356" s="67" t="s">
        <v>345</v>
      </c>
      <c r="D356" s="99">
        <v>43654.72467592593</v>
      </c>
    </row>
    <row r="357" spans="1:4" ht="15">
      <c r="A357" s="63" t="s">
        <v>332</v>
      </c>
      <c r="B357" s="63" t="s">
        <v>377</v>
      </c>
      <c r="C357" s="67" t="s">
        <v>345</v>
      </c>
      <c r="D357" s="99">
        <v>43654.72467592593</v>
      </c>
    </row>
    <row r="358" spans="1:4" ht="15">
      <c r="A358" s="63" t="s">
        <v>332</v>
      </c>
      <c r="B358" s="63" t="s">
        <v>426</v>
      </c>
      <c r="C358" s="67" t="s">
        <v>345</v>
      </c>
      <c r="D358" s="99">
        <v>43654.72467592593</v>
      </c>
    </row>
    <row r="359" spans="1:4" ht="15">
      <c r="A359" s="63" t="s">
        <v>332</v>
      </c>
      <c r="B359" s="63" t="s">
        <v>325</v>
      </c>
      <c r="C359" s="67" t="s">
        <v>345</v>
      </c>
      <c r="D359" s="99">
        <v>43654.72467592593</v>
      </c>
    </row>
    <row r="360" spans="1:4" ht="15">
      <c r="A360" s="63" t="s">
        <v>332</v>
      </c>
      <c r="B360" s="63" t="s">
        <v>373</v>
      </c>
      <c r="C360" s="67" t="s">
        <v>345</v>
      </c>
      <c r="D360" s="99">
        <v>43654.72467592593</v>
      </c>
    </row>
    <row r="361" spans="1:4" ht="15">
      <c r="A361" s="63" t="s">
        <v>332</v>
      </c>
      <c r="B361" s="63" t="s">
        <v>429</v>
      </c>
      <c r="C361" s="67" t="s">
        <v>345</v>
      </c>
      <c r="D361" s="99">
        <v>43654.72467592593</v>
      </c>
    </row>
    <row r="362" spans="1:4" ht="15">
      <c r="A362" s="63" t="s">
        <v>332</v>
      </c>
      <c r="B362" s="63" t="s">
        <v>457</v>
      </c>
      <c r="C362" s="67" t="s">
        <v>345</v>
      </c>
      <c r="D362" s="99">
        <v>43654.72467592593</v>
      </c>
    </row>
    <row r="363" spans="1:4" ht="15">
      <c r="A363" s="63" t="s">
        <v>332</v>
      </c>
      <c r="B363" s="63" t="s">
        <v>424</v>
      </c>
      <c r="C363" s="67" t="s">
        <v>345</v>
      </c>
      <c r="D363" s="99">
        <v>43654.72467592593</v>
      </c>
    </row>
    <row r="364" spans="1:4" ht="15">
      <c r="A364" s="63" t="s">
        <v>332</v>
      </c>
      <c r="B364" s="63" t="s">
        <v>378</v>
      </c>
      <c r="C364" s="67" t="s">
        <v>345</v>
      </c>
      <c r="D364" s="99">
        <v>43654.72467592593</v>
      </c>
    </row>
    <row r="365" spans="1:4" ht="15">
      <c r="A365" s="63" t="s">
        <v>332</v>
      </c>
      <c r="B365" s="63" t="s">
        <v>379</v>
      </c>
      <c r="C365" s="67" t="s">
        <v>345</v>
      </c>
      <c r="D365" s="99">
        <v>43654.72467592593</v>
      </c>
    </row>
    <row r="366" spans="1:4" ht="15">
      <c r="A366" s="63" t="s">
        <v>332</v>
      </c>
      <c r="B366" s="63" t="s">
        <v>318</v>
      </c>
      <c r="C366" s="67" t="s">
        <v>345</v>
      </c>
      <c r="D366" s="99">
        <v>43654.72467592593</v>
      </c>
    </row>
    <row r="367" spans="1:4" ht="15">
      <c r="A367" s="63" t="s">
        <v>332</v>
      </c>
      <c r="B367" s="63" t="s">
        <v>458</v>
      </c>
      <c r="C367" s="67" t="s">
        <v>345</v>
      </c>
      <c r="D367" s="99">
        <v>43654.72467592593</v>
      </c>
    </row>
    <row r="368" spans="1:4" ht="15">
      <c r="A368" s="63" t="s">
        <v>332</v>
      </c>
      <c r="B368" s="63" t="s">
        <v>459</v>
      </c>
      <c r="C368" s="67" t="s">
        <v>345</v>
      </c>
      <c r="D368" s="99">
        <v>43654.72467592593</v>
      </c>
    </row>
    <row r="369" spans="1:4" ht="15">
      <c r="A369" s="63" t="s">
        <v>332</v>
      </c>
      <c r="B369" s="63" t="s">
        <v>460</v>
      </c>
      <c r="C369" s="67" t="s">
        <v>345</v>
      </c>
      <c r="D369" s="99">
        <v>43654.72467592593</v>
      </c>
    </row>
    <row r="370" spans="1:4" ht="15">
      <c r="A370" s="63" t="s">
        <v>328</v>
      </c>
      <c r="B370" s="63" t="s">
        <v>433</v>
      </c>
      <c r="C370" s="67" t="s">
        <v>340</v>
      </c>
      <c r="D370" s="99">
        <v>43654.8299537037</v>
      </c>
    </row>
    <row r="371" spans="1:4" ht="15">
      <c r="A371" s="63" t="s">
        <v>328</v>
      </c>
      <c r="B371" s="63" t="s">
        <v>322</v>
      </c>
      <c r="C371" s="67" t="s">
        <v>340</v>
      </c>
      <c r="D371" s="99">
        <v>43654.8299537037</v>
      </c>
    </row>
    <row r="372" spans="1:4" ht="15">
      <c r="A372" s="63" t="s">
        <v>328</v>
      </c>
      <c r="B372" s="63" t="s">
        <v>403</v>
      </c>
      <c r="C372" s="67" t="s">
        <v>340</v>
      </c>
      <c r="D372" s="99">
        <v>43654.8299537037</v>
      </c>
    </row>
    <row r="373" spans="1:4" ht="15">
      <c r="A373" s="63" t="s">
        <v>328</v>
      </c>
      <c r="B373" s="63" t="s">
        <v>439</v>
      </c>
      <c r="C373" s="67" t="s">
        <v>340</v>
      </c>
      <c r="D373" s="99">
        <v>43654.8299537037</v>
      </c>
    </row>
    <row r="374" spans="1:4" ht="15">
      <c r="A374" s="63" t="s">
        <v>328</v>
      </c>
      <c r="B374" s="63" t="s">
        <v>407</v>
      </c>
      <c r="C374" s="67" t="s">
        <v>340</v>
      </c>
      <c r="D374" s="99">
        <v>43654.8299537037</v>
      </c>
    </row>
    <row r="375" spans="1:4" ht="15">
      <c r="A375" s="63" t="s">
        <v>328</v>
      </c>
      <c r="B375" s="63" t="s">
        <v>451</v>
      </c>
      <c r="C375" s="67" t="s">
        <v>340</v>
      </c>
      <c r="D375" s="99">
        <v>43654.8299537037</v>
      </c>
    </row>
    <row r="376" spans="1:4" ht="15">
      <c r="A376" s="63" t="s">
        <v>328</v>
      </c>
      <c r="B376" s="63" t="s">
        <v>452</v>
      </c>
      <c r="C376" s="67" t="s">
        <v>340</v>
      </c>
      <c r="D376" s="99">
        <v>43654.8299537037</v>
      </c>
    </row>
    <row r="377" spans="1:4" ht="15">
      <c r="A377" s="63" t="s">
        <v>328</v>
      </c>
      <c r="B377" s="63" t="s">
        <v>453</v>
      </c>
      <c r="C377" s="67" t="s">
        <v>340</v>
      </c>
      <c r="D377" s="99">
        <v>43654.8299537037</v>
      </c>
    </row>
    <row r="378" spans="1:4" ht="15">
      <c r="A378" s="63" t="s">
        <v>328</v>
      </c>
      <c r="B378" s="63" t="s">
        <v>405</v>
      </c>
      <c r="C378" s="67" t="s">
        <v>340</v>
      </c>
      <c r="D378" s="99">
        <v>43654.8299537037</v>
      </c>
    </row>
    <row r="379" spans="1:4" ht="15">
      <c r="A379" s="63" t="s">
        <v>328</v>
      </c>
      <c r="B379" s="63" t="s">
        <v>331</v>
      </c>
      <c r="C379" s="67" t="s">
        <v>340</v>
      </c>
      <c r="D379" s="99">
        <v>43654.8299537037</v>
      </c>
    </row>
    <row r="380" spans="1:4" ht="15">
      <c r="A380" s="63" t="s">
        <v>328</v>
      </c>
      <c r="B380" s="63" t="s">
        <v>366</v>
      </c>
      <c r="C380" s="67" t="s">
        <v>340</v>
      </c>
      <c r="D380" s="99">
        <v>43654.8299537037</v>
      </c>
    </row>
    <row r="381" spans="1:4" ht="15">
      <c r="A381" s="63" t="s">
        <v>328</v>
      </c>
      <c r="B381" s="63" t="s">
        <v>454</v>
      </c>
      <c r="C381" s="67" t="s">
        <v>340</v>
      </c>
      <c r="D381" s="99">
        <v>43654.8299537037</v>
      </c>
    </row>
    <row r="382" spans="1:4" ht="15">
      <c r="A382" s="63" t="s">
        <v>328</v>
      </c>
      <c r="B382" s="63" t="s">
        <v>455</v>
      </c>
      <c r="C382" s="67" t="s">
        <v>340</v>
      </c>
      <c r="D382" s="99">
        <v>43654.8299537037</v>
      </c>
    </row>
    <row r="383" spans="1:4" ht="15">
      <c r="A383" s="63" t="s">
        <v>328</v>
      </c>
      <c r="B383" s="63" t="s">
        <v>446</v>
      </c>
      <c r="C383" s="67" t="s">
        <v>340</v>
      </c>
      <c r="D383" s="99">
        <v>43654.8299537037</v>
      </c>
    </row>
    <row r="384" spans="1:4" ht="15">
      <c r="A384" s="63" t="s">
        <v>328</v>
      </c>
      <c r="B384" s="63" t="s">
        <v>374</v>
      </c>
      <c r="C384" s="67" t="s">
        <v>340</v>
      </c>
      <c r="D384" s="99">
        <v>43654.8299537037</v>
      </c>
    </row>
    <row r="385" spans="1:4" ht="15">
      <c r="A385" s="63" t="s">
        <v>328</v>
      </c>
      <c r="B385" s="63" t="s">
        <v>321</v>
      </c>
      <c r="C385" s="67" t="s">
        <v>340</v>
      </c>
      <c r="D385" s="99">
        <v>43654.8299537037</v>
      </c>
    </row>
    <row r="386" spans="1:4" ht="15">
      <c r="A386" s="63" t="s">
        <v>328</v>
      </c>
      <c r="B386" s="63" t="s">
        <v>400</v>
      </c>
      <c r="C386" s="67" t="s">
        <v>340</v>
      </c>
      <c r="D386" s="99">
        <v>43654.8299537037</v>
      </c>
    </row>
    <row r="387" spans="1:4" ht="15">
      <c r="A387" s="63" t="s">
        <v>328</v>
      </c>
      <c r="B387" s="63" t="s">
        <v>444</v>
      </c>
      <c r="C387" s="67" t="s">
        <v>340</v>
      </c>
      <c r="D387" s="99">
        <v>43654.8299537037</v>
      </c>
    </row>
    <row r="388" spans="1:4" ht="15">
      <c r="A388" s="63" t="s">
        <v>328</v>
      </c>
      <c r="B388" s="63">
        <v>5</v>
      </c>
      <c r="C388" s="67" t="s">
        <v>340</v>
      </c>
      <c r="D388" s="99">
        <v>43654.8299537037</v>
      </c>
    </row>
    <row r="389" spans="1:4" ht="15">
      <c r="A389" s="63" t="s">
        <v>328</v>
      </c>
      <c r="B389" s="63" t="s">
        <v>375</v>
      </c>
      <c r="C389" s="67" t="s">
        <v>340</v>
      </c>
      <c r="D389" s="99">
        <v>43654.8299537037</v>
      </c>
    </row>
    <row r="390" spans="1:4" ht="15">
      <c r="A390" s="63" t="s">
        <v>328</v>
      </c>
      <c r="B390" s="63" t="s">
        <v>313</v>
      </c>
      <c r="C390" s="67" t="s">
        <v>340</v>
      </c>
      <c r="D390" s="99">
        <v>43654.8299537037</v>
      </c>
    </row>
    <row r="391" spans="1:4" ht="15">
      <c r="A391" s="63" t="s">
        <v>328</v>
      </c>
      <c r="B391" s="63" t="s">
        <v>456</v>
      </c>
      <c r="C391" s="67" t="s">
        <v>340</v>
      </c>
      <c r="D391" s="99">
        <v>43654.8299537037</v>
      </c>
    </row>
    <row r="392" spans="1:4" ht="15">
      <c r="A392" s="63" t="s">
        <v>328</v>
      </c>
      <c r="B392" s="63" t="s">
        <v>431</v>
      </c>
      <c r="C392" s="67" t="s">
        <v>340</v>
      </c>
      <c r="D392" s="99">
        <v>43654.8299537037</v>
      </c>
    </row>
    <row r="393" spans="1:4" ht="15">
      <c r="A393" s="63" t="s">
        <v>328</v>
      </c>
      <c r="B393" s="63" t="s">
        <v>326</v>
      </c>
      <c r="C393" s="67" t="s">
        <v>340</v>
      </c>
      <c r="D393" s="99">
        <v>43654.8299537037</v>
      </c>
    </row>
    <row r="394" spans="1:4" ht="15">
      <c r="A394" s="63" t="s">
        <v>328</v>
      </c>
      <c r="B394" s="63" t="s">
        <v>376</v>
      </c>
      <c r="C394" s="67" t="s">
        <v>340</v>
      </c>
      <c r="D394" s="99">
        <v>43654.8299537037</v>
      </c>
    </row>
    <row r="395" spans="1:4" ht="15">
      <c r="A395" s="63" t="s">
        <v>328</v>
      </c>
      <c r="B395" s="63" t="s">
        <v>377</v>
      </c>
      <c r="C395" s="67" t="s">
        <v>340</v>
      </c>
      <c r="D395" s="99">
        <v>43654.8299537037</v>
      </c>
    </row>
    <row r="396" spans="1:4" ht="15">
      <c r="A396" s="63" t="s">
        <v>328</v>
      </c>
      <c r="B396" s="63" t="s">
        <v>426</v>
      </c>
      <c r="C396" s="67" t="s">
        <v>340</v>
      </c>
      <c r="D396" s="99">
        <v>43654.8299537037</v>
      </c>
    </row>
    <row r="397" spans="1:4" ht="15">
      <c r="A397" s="63" t="s">
        <v>328</v>
      </c>
      <c r="B397" s="63" t="s">
        <v>325</v>
      </c>
      <c r="C397" s="67" t="s">
        <v>340</v>
      </c>
      <c r="D397" s="99">
        <v>43654.8299537037</v>
      </c>
    </row>
    <row r="398" spans="1:4" ht="15">
      <c r="A398" s="63" t="s">
        <v>328</v>
      </c>
      <c r="B398" s="63" t="s">
        <v>373</v>
      </c>
      <c r="C398" s="67" t="s">
        <v>340</v>
      </c>
      <c r="D398" s="99">
        <v>43654.8299537037</v>
      </c>
    </row>
    <row r="399" spans="1:4" ht="15">
      <c r="A399" s="63" t="s">
        <v>328</v>
      </c>
      <c r="B399" s="63" t="s">
        <v>429</v>
      </c>
      <c r="C399" s="67" t="s">
        <v>340</v>
      </c>
      <c r="D399" s="99">
        <v>43654.8299537037</v>
      </c>
    </row>
    <row r="400" spans="1:4" ht="15">
      <c r="A400" s="63" t="s">
        <v>328</v>
      </c>
      <c r="B400" s="63" t="s">
        <v>457</v>
      </c>
      <c r="C400" s="67" t="s">
        <v>340</v>
      </c>
      <c r="D400" s="99">
        <v>43654.8299537037</v>
      </c>
    </row>
    <row r="401" spans="1:4" ht="15">
      <c r="A401" s="63" t="s">
        <v>328</v>
      </c>
      <c r="B401" s="63" t="s">
        <v>424</v>
      </c>
      <c r="C401" s="67" t="s">
        <v>340</v>
      </c>
      <c r="D401" s="99">
        <v>43654.8299537037</v>
      </c>
    </row>
    <row r="402" spans="1:4" ht="15">
      <c r="A402" s="63" t="s">
        <v>328</v>
      </c>
      <c r="B402" s="63" t="s">
        <v>378</v>
      </c>
      <c r="C402" s="67" t="s">
        <v>340</v>
      </c>
      <c r="D402" s="99">
        <v>43654.8299537037</v>
      </c>
    </row>
    <row r="403" spans="1:4" ht="15">
      <c r="A403" s="63" t="s">
        <v>328</v>
      </c>
      <c r="B403" s="63" t="s">
        <v>379</v>
      </c>
      <c r="C403" s="67" t="s">
        <v>340</v>
      </c>
      <c r="D403" s="99">
        <v>43654.8299537037</v>
      </c>
    </row>
    <row r="404" spans="1:4" ht="15">
      <c r="A404" s="63" t="s">
        <v>328</v>
      </c>
      <c r="B404" s="63" t="s">
        <v>318</v>
      </c>
      <c r="C404" s="67" t="s">
        <v>340</v>
      </c>
      <c r="D404" s="99">
        <v>43654.8299537037</v>
      </c>
    </row>
    <row r="405" spans="1:4" ht="15">
      <c r="A405" s="63" t="s">
        <v>328</v>
      </c>
      <c r="B405" s="63" t="s">
        <v>458</v>
      </c>
      <c r="C405" s="67" t="s">
        <v>340</v>
      </c>
      <c r="D405" s="99">
        <v>43654.8299537037</v>
      </c>
    </row>
    <row r="406" spans="1:4" ht="15">
      <c r="A406" s="63" t="s">
        <v>328</v>
      </c>
      <c r="B406" s="63" t="s">
        <v>459</v>
      </c>
      <c r="C406" s="67" t="s">
        <v>340</v>
      </c>
      <c r="D406" s="99">
        <v>43654.8299537037</v>
      </c>
    </row>
    <row r="407" spans="1:4" ht="15">
      <c r="A407" s="63" t="s">
        <v>328</v>
      </c>
      <c r="B407" s="63" t="s">
        <v>460</v>
      </c>
      <c r="C407" s="67" t="s">
        <v>340</v>
      </c>
      <c r="D407" s="9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250</v>
      </c>
      <c r="B1" s="13" t="s">
        <v>637</v>
      </c>
    </row>
    <row r="2" spans="1:2" ht="15">
      <c r="A2" s="63" t="s">
        <v>495</v>
      </c>
      <c r="B2" s="63" t="s">
        <v>638</v>
      </c>
    </row>
    <row r="3" spans="1:2" ht="15">
      <c r="A3" s="63" t="s">
        <v>496</v>
      </c>
      <c r="B3" s="63" t="s">
        <v>638</v>
      </c>
    </row>
    <row r="4" spans="1:2" ht="15">
      <c r="A4" s="63" t="s">
        <v>449</v>
      </c>
      <c r="B4" s="63" t="s">
        <v>638</v>
      </c>
    </row>
    <row r="5" spans="1:2" ht="15">
      <c r="A5" s="63" t="s">
        <v>497</v>
      </c>
      <c r="B5" s="63" t="s">
        <v>638</v>
      </c>
    </row>
    <row r="6" spans="1:2" ht="15">
      <c r="A6" s="63" t="s">
        <v>498</v>
      </c>
      <c r="B6" s="63" t="s">
        <v>638</v>
      </c>
    </row>
    <row r="7" spans="1:2" ht="15">
      <c r="A7" s="63" t="s">
        <v>499</v>
      </c>
      <c r="B7" s="63" t="s">
        <v>638</v>
      </c>
    </row>
    <row r="8" spans="1:2" ht="15">
      <c r="A8" s="63" t="s">
        <v>500</v>
      </c>
      <c r="B8" s="63" t="s">
        <v>638</v>
      </c>
    </row>
    <row r="9" spans="1:2" ht="15">
      <c r="A9" s="63" t="s">
        <v>501</v>
      </c>
      <c r="B9" s="63" t="s">
        <v>638</v>
      </c>
    </row>
    <row r="10" spans="1:2" ht="15">
      <c r="A10" s="63" t="s">
        <v>502</v>
      </c>
      <c r="B10" s="63" t="s">
        <v>638</v>
      </c>
    </row>
    <row r="11" spans="1:2" ht="15">
      <c r="A11" s="63" t="s">
        <v>503</v>
      </c>
      <c r="B11" s="63" t="s">
        <v>638</v>
      </c>
    </row>
    <row r="12" spans="1:2" ht="15">
      <c r="A12" s="63" t="s">
        <v>504</v>
      </c>
      <c r="B12" s="63" t="s">
        <v>638</v>
      </c>
    </row>
    <row r="13" spans="1:2" ht="15">
      <c r="A13" s="63" t="s">
        <v>439</v>
      </c>
      <c r="B13" s="63" t="s">
        <v>638</v>
      </c>
    </row>
    <row r="14" spans="1:2" ht="15">
      <c r="A14" s="63" t="s">
        <v>484</v>
      </c>
      <c r="B14" s="63" t="s">
        <v>638</v>
      </c>
    </row>
    <row r="15" spans="1:2" ht="15">
      <c r="A15" s="63" t="s">
        <v>429</v>
      </c>
      <c r="B15" s="63" t="s">
        <v>638</v>
      </c>
    </row>
    <row r="16" spans="1:2" ht="15">
      <c r="A16" s="63" t="s">
        <v>505</v>
      </c>
      <c r="B16" s="63" t="s">
        <v>638</v>
      </c>
    </row>
    <row r="17" spans="1:2" ht="15">
      <c r="A17" s="63" t="s">
        <v>423</v>
      </c>
      <c r="B17" s="63" t="s">
        <v>638</v>
      </c>
    </row>
    <row r="18" spans="1:2" ht="15">
      <c r="A18" s="63" t="s">
        <v>506</v>
      </c>
      <c r="B18" s="63" t="s">
        <v>638</v>
      </c>
    </row>
    <row r="19" spans="1:2" ht="15">
      <c r="A19" s="63" t="s">
        <v>427</v>
      </c>
      <c r="B19" s="63" t="s">
        <v>638</v>
      </c>
    </row>
    <row r="20" spans="1:2" ht="15">
      <c r="A20" s="63" t="s">
        <v>444</v>
      </c>
      <c r="B20" s="63" t="s">
        <v>638</v>
      </c>
    </row>
    <row r="21" spans="1:2" ht="15">
      <c r="A21" s="63" t="s">
        <v>432</v>
      </c>
      <c r="B21" s="63" t="s">
        <v>638</v>
      </c>
    </row>
    <row r="22" spans="1:2" ht="15">
      <c r="A22" s="63" t="s">
        <v>507</v>
      </c>
      <c r="B22" s="63" t="s">
        <v>638</v>
      </c>
    </row>
    <row r="23" spans="1:2" ht="15">
      <c r="A23" s="63" t="s">
        <v>508</v>
      </c>
      <c r="B23" s="63" t="s">
        <v>638</v>
      </c>
    </row>
    <row r="24" spans="1:2" ht="15">
      <c r="A24" s="63" t="s">
        <v>509</v>
      </c>
      <c r="B24" s="63" t="s">
        <v>638</v>
      </c>
    </row>
    <row r="25" spans="1:2" ht="15">
      <c r="A25" s="63" t="s">
        <v>435</v>
      </c>
      <c r="B25" s="63" t="s">
        <v>638</v>
      </c>
    </row>
    <row r="26" spans="1:2" ht="15">
      <c r="A26" s="63" t="s">
        <v>510</v>
      </c>
      <c r="B26" s="63" t="s">
        <v>638</v>
      </c>
    </row>
    <row r="27" spans="1:2" ht="15">
      <c r="A27" s="63" t="s">
        <v>511</v>
      </c>
      <c r="B27" s="63" t="s">
        <v>638</v>
      </c>
    </row>
    <row r="28" spans="1:2" ht="15">
      <c r="A28" s="63" t="s">
        <v>512</v>
      </c>
      <c r="B28" s="63" t="s">
        <v>638</v>
      </c>
    </row>
    <row r="29" spans="1:2" ht="15">
      <c r="A29" s="63" t="s">
        <v>513</v>
      </c>
      <c r="B29" s="63" t="s">
        <v>638</v>
      </c>
    </row>
    <row r="30" spans="1:2" ht="15">
      <c r="A30" s="63" t="s">
        <v>514</v>
      </c>
      <c r="B30" s="63" t="s">
        <v>638</v>
      </c>
    </row>
    <row r="31" spans="1:2" ht="15">
      <c r="A31" s="63" t="s">
        <v>515</v>
      </c>
      <c r="B31" s="63" t="s">
        <v>638</v>
      </c>
    </row>
    <row r="32" spans="1:2" ht="15">
      <c r="A32" s="63" t="s">
        <v>516</v>
      </c>
      <c r="B32" s="63" t="s">
        <v>638</v>
      </c>
    </row>
    <row r="33" spans="1:2" ht="15">
      <c r="A33" s="63" t="s">
        <v>517</v>
      </c>
      <c r="B33" s="63" t="s">
        <v>638</v>
      </c>
    </row>
    <row r="34" spans="1:2" ht="15">
      <c r="A34" s="63" t="s">
        <v>518</v>
      </c>
      <c r="B34" s="63" t="s">
        <v>638</v>
      </c>
    </row>
    <row r="35" spans="1:2" ht="15">
      <c r="A35" s="63" t="s">
        <v>519</v>
      </c>
      <c r="B35" s="63" t="s">
        <v>638</v>
      </c>
    </row>
    <row r="36" spans="1:2" ht="15">
      <c r="A36" s="63" t="s">
        <v>520</v>
      </c>
      <c r="B36" s="63" t="s">
        <v>638</v>
      </c>
    </row>
    <row r="37" spans="1:2" ht="15">
      <c r="A37" s="63" t="s">
        <v>521</v>
      </c>
      <c r="B37" s="63" t="s">
        <v>638</v>
      </c>
    </row>
    <row r="38" spans="1:2" ht="15">
      <c r="A38" s="63" t="s">
        <v>522</v>
      </c>
      <c r="B38" s="63" t="s">
        <v>638</v>
      </c>
    </row>
    <row r="39" spans="1:2" ht="15">
      <c r="A39" s="63" t="s">
        <v>523</v>
      </c>
      <c r="B39" s="63" t="s">
        <v>638</v>
      </c>
    </row>
    <row r="40" spans="1:2" ht="15">
      <c r="A40" s="63" t="s">
        <v>524</v>
      </c>
      <c r="B40" s="63" t="s">
        <v>638</v>
      </c>
    </row>
    <row r="41" spans="1:2" ht="15">
      <c r="A41" s="63" t="s">
        <v>525</v>
      </c>
      <c r="B41" s="63" t="s">
        <v>638</v>
      </c>
    </row>
    <row r="42" spans="1:2" ht="15">
      <c r="A42" s="63" t="s">
        <v>425</v>
      </c>
      <c r="B42" s="63" t="s">
        <v>638</v>
      </c>
    </row>
    <row r="43" spans="1:2" ht="15">
      <c r="A43" s="63" t="s">
        <v>526</v>
      </c>
      <c r="B43" s="63" t="s">
        <v>638</v>
      </c>
    </row>
    <row r="44" spans="1:2" ht="15">
      <c r="A44" s="63" t="s">
        <v>457</v>
      </c>
      <c r="B44" s="63" t="s">
        <v>638</v>
      </c>
    </row>
    <row r="45" spans="1:2" ht="15">
      <c r="A45" s="63" t="s">
        <v>527</v>
      </c>
      <c r="B45" s="63" t="s">
        <v>638</v>
      </c>
    </row>
    <row r="46" spans="1:2" ht="15">
      <c r="A46" s="63" t="s">
        <v>528</v>
      </c>
      <c r="B46" s="63" t="s">
        <v>638</v>
      </c>
    </row>
    <row r="47" spans="1:2" ht="15">
      <c r="A47" s="63" t="s">
        <v>529</v>
      </c>
      <c r="B47" s="63" t="s">
        <v>638</v>
      </c>
    </row>
    <row r="48" spans="1:2" ht="15">
      <c r="A48" s="63" t="s">
        <v>530</v>
      </c>
      <c r="B48" s="63" t="s">
        <v>638</v>
      </c>
    </row>
    <row r="49" spans="1:2" ht="15">
      <c r="A49" s="63" t="s">
        <v>531</v>
      </c>
      <c r="B49" s="63" t="s">
        <v>638</v>
      </c>
    </row>
    <row r="50" spans="1:2" ht="15">
      <c r="A50" s="63" t="s">
        <v>532</v>
      </c>
      <c r="B50" s="63" t="s">
        <v>638</v>
      </c>
    </row>
    <row r="51" spans="1:2" ht="15">
      <c r="A51" s="63" t="s">
        <v>533</v>
      </c>
      <c r="B51" s="63" t="s">
        <v>638</v>
      </c>
    </row>
    <row r="52" spans="1:2" ht="15">
      <c r="A52" s="63" t="s">
        <v>534</v>
      </c>
      <c r="B52" s="63" t="s">
        <v>638</v>
      </c>
    </row>
    <row r="53" spans="1:2" ht="15">
      <c r="A53" s="63" t="s">
        <v>535</v>
      </c>
      <c r="B53" s="63" t="s">
        <v>638</v>
      </c>
    </row>
    <row r="54" spans="1:2" ht="15">
      <c r="A54" s="63" t="s">
        <v>536</v>
      </c>
      <c r="B54" s="63" t="s">
        <v>638</v>
      </c>
    </row>
    <row r="55" spans="1:2" ht="15">
      <c r="A55" s="63" t="s">
        <v>537</v>
      </c>
      <c r="B55" s="63" t="s">
        <v>638</v>
      </c>
    </row>
    <row r="56" spans="1:2" ht="15">
      <c r="A56" s="63" t="s">
        <v>538</v>
      </c>
      <c r="B56" s="63" t="s">
        <v>638</v>
      </c>
    </row>
    <row r="57" spans="1:2" ht="15">
      <c r="A57" s="63" t="s">
        <v>539</v>
      </c>
      <c r="B57" s="63" t="s">
        <v>638</v>
      </c>
    </row>
    <row r="58" spans="1:2" ht="15">
      <c r="A58" s="63" t="s">
        <v>477</v>
      </c>
      <c r="B58" s="63" t="s">
        <v>638</v>
      </c>
    </row>
    <row r="59" spans="1:2" ht="15">
      <c r="A59" s="63" t="s">
        <v>540</v>
      </c>
      <c r="B59" s="63" t="s">
        <v>638</v>
      </c>
    </row>
    <row r="60" spans="1:2" ht="15">
      <c r="A60" s="63" t="s">
        <v>541</v>
      </c>
      <c r="B60" s="63" t="s">
        <v>638</v>
      </c>
    </row>
    <row r="61" spans="1:2" ht="15">
      <c r="A61" s="63" t="s">
        <v>542</v>
      </c>
      <c r="B61" s="63" t="s">
        <v>638</v>
      </c>
    </row>
    <row r="62" spans="1:2" ht="15">
      <c r="A62" s="63" t="s">
        <v>543</v>
      </c>
      <c r="B62" s="63" t="s">
        <v>638</v>
      </c>
    </row>
    <row r="63" spans="1:2" ht="15">
      <c r="A63" s="63" t="s">
        <v>544</v>
      </c>
      <c r="B63" s="63" t="s">
        <v>638</v>
      </c>
    </row>
    <row r="64" spans="1:2" ht="15">
      <c r="A64" s="63" t="s">
        <v>545</v>
      </c>
      <c r="B64" s="63" t="s">
        <v>638</v>
      </c>
    </row>
    <row r="65" spans="1:2" ht="15">
      <c r="A65" s="63" t="s">
        <v>546</v>
      </c>
      <c r="B65" s="63" t="s">
        <v>638</v>
      </c>
    </row>
    <row r="66" spans="1:2" ht="15">
      <c r="A66" s="63" t="s">
        <v>547</v>
      </c>
      <c r="B66" s="63" t="s">
        <v>638</v>
      </c>
    </row>
    <row r="67" spans="1:2" ht="15">
      <c r="A67" s="63" t="s">
        <v>548</v>
      </c>
      <c r="B67" s="63" t="s">
        <v>638</v>
      </c>
    </row>
    <row r="68" spans="1:2" ht="15">
      <c r="A68" s="63" t="s">
        <v>549</v>
      </c>
      <c r="B68" s="63" t="s">
        <v>638</v>
      </c>
    </row>
    <row r="69" spans="1:2" ht="15">
      <c r="A69" s="63" t="s">
        <v>397</v>
      </c>
      <c r="B69" s="63" t="s">
        <v>638</v>
      </c>
    </row>
    <row r="70" spans="1:2" ht="15">
      <c r="A70" s="63" t="s">
        <v>550</v>
      </c>
      <c r="B70" s="63" t="s">
        <v>638</v>
      </c>
    </row>
    <row r="71" spans="1:2" ht="15">
      <c r="A71" s="63" t="s">
        <v>491</v>
      </c>
      <c r="B71" s="63" t="s">
        <v>638</v>
      </c>
    </row>
    <row r="72" spans="1:2" ht="15">
      <c r="A72" s="63" t="s">
        <v>551</v>
      </c>
      <c r="B72" s="63" t="s">
        <v>638</v>
      </c>
    </row>
    <row r="73" spans="1:2" ht="15">
      <c r="A73" s="63" t="s">
        <v>308</v>
      </c>
      <c r="B73" s="63" t="s">
        <v>638</v>
      </c>
    </row>
    <row r="74" spans="1:2" ht="15">
      <c r="A74" s="63" t="s">
        <v>434</v>
      </c>
      <c r="B74" s="63" t="s">
        <v>638</v>
      </c>
    </row>
    <row r="75" spans="1:2" ht="15">
      <c r="A75" s="63" t="s">
        <v>552</v>
      </c>
      <c r="B75" s="63" t="s">
        <v>638</v>
      </c>
    </row>
    <row r="76" spans="1:2" ht="15">
      <c r="A76" s="63" t="s">
        <v>553</v>
      </c>
      <c r="B76" s="63" t="s">
        <v>638</v>
      </c>
    </row>
    <row r="77" spans="1:2" ht="15">
      <c r="A77" s="63" t="s">
        <v>554</v>
      </c>
      <c r="B77" s="63" t="s">
        <v>638</v>
      </c>
    </row>
    <row r="78" spans="1:2" ht="15">
      <c r="A78" s="63" t="s">
        <v>555</v>
      </c>
      <c r="B78" s="63" t="s">
        <v>638</v>
      </c>
    </row>
    <row r="79" spans="1:2" ht="15">
      <c r="A79" s="63" t="s">
        <v>556</v>
      </c>
      <c r="B79" s="63" t="s">
        <v>638</v>
      </c>
    </row>
    <row r="80" spans="1:2" ht="15">
      <c r="A80" s="63" t="s">
        <v>557</v>
      </c>
      <c r="B80" s="63" t="s">
        <v>638</v>
      </c>
    </row>
    <row r="81" spans="1:2" ht="15">
      <c r="A81" s="63" t="s">
        <v>558</v>
      </c>
      <c r="B81" s="63" t="s">
        <v>638</v>
      </c>
    </row>
    <row r="82" spans="1:2" ht="15">
      <c r="A82" s="63" t="s">
        <v>559</v>
      </c>
      <c r="B82" s="63" t="s">
        <v>638</v>
      </c>
    </row>
    <row r="83" spans="1:2" ht="15">
      <c r="A83" s="63" t="s">
        <v>560</v>
      </c>
      <c r="B83" s="63" t="s">
        <v>638</v>
      </c>
    </row>
    <row r="84" spans="1:2" ht="15">
      <c r="A84" s="63" t="s">
        <v>561</v>
      </c>
      <c r="B84" s="63" t="s">
        <v>638</v>
      </c>
    </row>
    <row r="85" spans="1:2" ht="15">
      <c r="A85" s="63" t="s">
        <v>562</v>
      </c>
      <c r="B85" s="63" t="s">
        <v>638</v>
      </c>
    </row>
    <row r="86" spans="1:2" ht="15">
      <c r="A86" s="63" t="s">
        <v>476</v>
      </c>
      <c r="B86" s="63" t="s">
        <v>638</v>
      </c>
    </row>
    <row r="87" spans="1:2" ht="15">
      <c r="A87" s="63" t="s">
        <v>563</v>
      </c>
      <c r="B87" s="63" t="s">
        <v>638</v>
      </c>
    </row>
    <row r="88" spans="1:2" ht="15">
      <c r="A88" s="63" t="s">
        <v>564</v>
      </c>
      <c r="B88" s="63" t="s">
        <v>638</v>
      </c>
    </row>
    <row r="89" spans="1:2" ht="15">
      <c r="A89" s="63" t="s">
        <v>565</v>
      </c>
      <c r="B89" s="63" t="s">
        <v>638</v>
      </c>
    </row>
    <row r="90" spans="1:2" ht="15">
      <c r="A90" s="63" t="s">
        <v>566</v>
      </c>
      <c r="B90" s="63" t="s">
        <v>638</v>
      </c>
    </row>
    <row r="91" spans="1:2" ht="15">
      <c r="A91" s="63" t="s">
        <v>567</v>
      </c>
      <c r="B91" s="63" t="s">
        <v>638</v>
      </c>
    </row>
    <row r="92" spans="1:2" ht="15">
      <c r="A92" s="63" t="s">
        <v>568</v>
      </c>
      <c r="B92" s="63" t="s">
        <v>638</v>
      </c>
    </row>
    <row r="93" spans="1:2" ht="15">
      <c r="A93" s="63" t="s">
        <v>569</v>
      </c>
      <c r="B93" s="63" t="s">
        <v>638</v>
      </c>
    </row>
    <row r="94" spans="1:2" ht="15">
      <c r="A94" s="63" t="s">
        <v>453</v>
      </c>
      <c r="B94" s="63" t="s">
        <v>638</v>
      </c>
    </row>
    <row r="95" spans="1:2" ht="15">
      <c r="A95" s="63" t="s">
        <v>570</v>
      </c>
      <c r="B95" s="63" t="s">
        <v>638</v>
      </c>
    </row>
    <row r="96" spans="1:2" ht="15">
      <c r="A96" s="63" t="s">
        <v>571</v>
      </c>
      <c r="B96" s="63" t="s">
        <v>638</v>
      </c>
    </row>
    <row r="97" spans="1:2" ht="15">
      <c r="A97" s="63" t="s">
        <v>472</v>
      </c>
      <c r="B97" s="63" t="s">
        <v>638</v>
      </c>
    </row>
    <row r="98" spans="1:2" ht="15">
      <c r="A98" s="63" t="s">
        <v>572</v>
      </c>
      <c r="B98" s="63" t="s">
        <v>638</v>
      </c>
    </row>
    <row r="99" spans="1:2" ht="15">
      <c r="A99" s="63" t="s">
        <v>573</v>
      </c>
      <c r="B99" s="63" t="s">
        <v>638</v>
      </c>
    </row>
    <row r="100" spans="1:2" ht="15">
      <c r="A100" s="63" t="s">
        <v>574</v>
      </c>
      <c r="B100" s="63" t="s">
        <v>638</v>
      </c>
    </row>
    <row r="101" spans="1:2" ht="15">
      <c r="A101" s="63" t="s">
        <v>458</v>
      </c>
      <c r="B101" s="63" t="s">
        <v>638</v>
      </c>
    </row>
    <row r="102" spans="1:2" ht="15">
      <c r="A102" s="63" t="s">
        <v>575</v>
      </c>
      <c r="B102" s="63" t="s">
        <v>638</v>
      </c>
    </row>
    <row r="103" spans="1:2" ht="15">
      <c r="A103" s="63" t="s">
        <v>576</v>
      </c>
      <c r="B103" s="63" t="s">
        <v>638</v>
      </c>
    </row>
    <row r="104" spans="1:2" ht="15">
      <c r="A104" s="63" t="s">
        <v>577</v>
      </c>
      <c r="B104" s="63" t="s">
        <v>638</v>
      </c>
    </row>
    <row r="105" spans="1:2" ht="15">
      <c r="A105" s="63" t="s">
        <v>578</v>
      </c>
      <c r="B105" s="63" t="s">
        <v>638</v>
      </c>
    </row>
    <row r="106" spans="1:2" ht="15">
      <c r="A106" s="63" t="s">
        <v>579</v>
      </c>
      <c r="B106" s="63" t="s">
        <v>638</v>
      </c>
    </row>
    <row r="107" spans="1:2" ht="15">
      <c r="A107" s="63" t="s">
        <v>580</v>
      </c>
      <c r="B107" s="63" t="s">
        <v>638</v>
      </c>
    </row>
    <row r="108" spans="1:2" ht="15">
      <c r="A108" s="63" t="s">
        <v>581</v>
      </c>
      <c r="B108" s="63" t="s">
        <v>638</v>
      </c>
    </row>
    <row r="109" spans="1:2" ht="15">
      <c r="A109" s="63" t="s">
        <v>582</v>
      </c>
      <c r="B109" s="63" t="s">
        <v>638</v>
      </c>
    </row>
    <row r="110" spans="1:2" ht="15">
      <c r="A110" s="63" t="s">
        <v>583</v>
      </c>
      <c r="B110" s="63" t="s">
        <v>638</v>
      </c>
    </row>
    <row r="111" spans="1:2" ht="15">
      <c r="A111" s="63" t="s">
        <v>584</v>
      </c>
      <c r="B111" s="63" t="s">
        <v>638</v>
      </c>
    </row>
    <row r="112" spans="1:2" ht="15">
      <c r="A112" s="63" t="s">
        <v>585</v>
      </c>
      <c r="B112" s="63" t="s">
        <v>638</v>
      </c>
    </row>
    <row r="113" spans="1:2" ht="15">
      <c r="A113" s="63" t="s">
        <v>586</v>
      </c>
      <c r="B113" s="63" t="s">
        <v>638</v>
      </c>
    </row>
    <row r="114" spans="1:2" ht="15">
      <c r="A114" s="63" t="s">
        <v>587</v>
      </c>
      <c r="B114" s="63" t="s">
        <v>638</v>
      </c>
    </row>
    <row r="115" spans="1:2" ht="15">
      <c r="A115" s="63" t="s">
        <v>588</v>
      </c>
      <c r="B115" s="63" t="s">
        <v>638</v>
      </c>
    </row>
    <row r="116" spans="1:2" ht="15">
      <c r="A116" s="63" t="s">
        <v>589</v>
      </c>
      <c r="B116" s="63" t="s">
        <v>638</v>
      </c>
    </row>
    <row r="117" spans="1:2" ht="15">
      <c r="A117" s="63" t="s">
        <v>590</v>
      </c>
      <c r="B117" s="63" t="s">
        <v>638</v>
      </c>
    </row>
    <row r="118" spans="1:2" ht="15">
      <c r="A118" s="63" t="s">
        <v>591</v>
      </c>
      <c r="B118" s="63" t="s">
        <v>638</v>
      </c>
    </row>
    <row r="119" spans="1:2" ht="15">
      <c r="A119" s="63" t="s">
        <v>592</v>
      </c>
      <c r="B119" s="63" t="s">
        <v>638</v>
      </c>
    </row>
    <row r="120" spans="1:2" ht="15">
      <c r="A120" s="63" t="s">
        <v>593</v>
      </c>
      <c r="B120" s="63" t="s">
        <v>638</v>
      </c>
    </row>
    <row r="121" spans="1:2" ht="15">
      <c r="A121" s="63" t="s">
        <v>594</v>
      </c>
      <c r="B121" s="63" t="s">
        <v>638</v>
      </c>
    </row>
    <row r="122" spans="1:2" ht="15">
      <c r="A122" s="63" t="s">
        <v>426</v>
      </c>
      <c r="B122" s="63" t="s">
        <v>638</v>
      </c>
    </row>
    <row r="123" spans="1:2" ht="15">
      <c r="A123" s="63" t="s">
        <v>479</v>
      </c>
      <c r="B123" s="63" t="s">
        <v>638</v>
      </c>
    </row>
    <row r="124" spans="1:2" ht="15">
      <c r="A124" s="63" t="s">
        <v>478</v>
      </c>
      <c r="B124" s="63" t="s">
        <v>638</v>
      </c>
    </row>
    <row r="125" spans="1:2" ht="15">
      <c r="A125" s="63" t="s">
        <v>595</v>
      </c>
      <c r="B125" s="63" t="s">
        <v>638</v>
      </c>
    </row>
    <row r="126" spans="1:2" ht="15">
      <c r="A126" s="63" t="s">
        <v>596</v>
      </c>
      <c r="B126" s="63" t="s">
        <v>638</v>
      </c>
    </row>
    <row r="127" spans="1:2" ht="15">
      <c r="A127" s="63" t="s">
        <v>597</v>
      </c>
      <c r="B127" s="63" t="s">
        <v>638</v>
      </c>
    </row>
    <row r="128" spans="1:2" ht="15">
      <c r="A128" s="63" t="s">
        <v>598</v>
      </c>
      <c r="B128" s="63" t="s">
        <v>638</v>
      </c>
    </row>
    <row r="129" spans="1:2" ht="15">
      <c r="A129" s="63" t="s">
        <v>482</v>
      </c>
      <c r="B129" s="63" t="s">
        <v>638</v>
      </c>
    </row>
    <row r="130" spans="1:2" ht="15">
      <c r="A130" s="63" t="s">
        <v>599</v>
      </c>
      <c r="B130" s="63" t="s">
        <v>638</v>
      </c>
    </row>
    <row r="131" spans="1:2" ht="15">
      <c r="A131" s="63" t="s">
        <v>600</v>
      </c>
      <c r="B131" s="63" t="s">
        <v>638</v>
      </c>
    </row>
    <row r="132" spans="1:2" ht="15">
      <c r="A132" s="63" t="s">
        <v>601</v>
      </c>
      <c r="B132" s="63" t="s">
        <v>638</v>
      </c>
    </row>
    <row r="133" spans="1:2" ht="15">
      <c r="A133" s="63" t="s">
        <v>602</v>
      </c>
      <c r="B133" s="63" t="s">
        <v>638</v>
      </c>
    </row>
    <row r="134" spans="1:2" ht="15">
      <c r="A134" s="63" t="s">
        <v>454</v>
      </c>
      <c r="B134" s="63" t="s">
        <v>638</v>
      </c>
    </row>
    <row r="135" spans="1:2" ht="15">
      <c r="A135" s="63" t="s">
        <v>431</v>
      </c>
      <c r="B135" s="63" t="s">
        <v>638</v>
      </c>
    </row>
    <row r="136" spans="1:2" ht="15">
      <c r="A136" s="63" t="s">
        <v>603</v>
      </c>
      <c r="B136" s="63" t="s">
        <v>638</v>
      </c>
    </row>
    <row r="137" spans="1:2" ht="15">
      <c r="A137" s="63" t="s">
        <v>456</v>
      </c>
      <c r="B137" s="63" t="s">
        <v>638</v>
      </c>
    </row>
    <row r="138" spans="1:2" ht="15">
      <c r="A138" s="63" t="s">
        <v>604</v>
      </c>
      <c r="B138" s="63" t="s">
        <v>638</v>
      </c>
    </row>
    <row r="139" spans="1:2" ht="15">
      <c r="A139" s="63" t="s">
        <v>605</v>
      </c>
      <c r="B139" s="63" t="s">
        <v>638</v>
      </c>
    </row>
    <row r="140" spans="1:2" ht="15">
      <c r="A140" s="63" t="s">
        <v>606</v>
      </c>
      <c r="B140" s="63" t="s">
        <v>638</v>
      </c>
    </row>
    <row r="141" spans="1:2" ht="15">
      <c r="A141" s="63" t="s">
        <v>466</v>
      </c>
      <c r="B141" s="63" t="s">
        <v>638</v>
      </c>
    </row>
    <row r="142" spans="1:2" ht="15">
      <c r="A142" s="63" t="s">
        <v>607</v>
      </c>
      <c r="B142" s="63" t="s">
        <v>638</v>
      </c>
    </row>
    <row r="143" spans="1:2" ht="15">
      <c r="A143" s="63" t="s">
        <v>608</v>
      </c>
      <c r="B143" s="63" t="s">
        <v>638</v>
      </c>
    </row>
    <row r="144" spans="1:2" ht="15">
      <c r="A144" s="63" t="s">
        <v>609</v>
      </c>
      <c r="B144" s="63" t="s">
        <v>638</v>
      </c>
    </row>
    <row r="145" spans="1:2" ht="15">
      <c r="A145" s="63" t="s">
        <v>610</v>
      </c>
      <c r="B145" s="63" t="s">
        <v>638</v>
      </c>
    </row>
    <row r="146" spans="1:2" ht="15">
      <c r="A146" s="63" t="s">
        <v>611</v>
      </c>
      <c r="B146" s="63" t="s">
        <v>638</v>
      </c>
    </row>
    <row r="147" spans="1:2" ht="15">
      <c r="A147" s="63" t="s">
        <v>612</v>
      </c>
      <c r="B147" s="63" t="s">
        <v>638</v>
      </c>
    </row>
    <row r="148" spans="1:2" ht="15">
      <c r="A148" s="63" t="s">
        <v>613</v>
      </c>
      <c r="B148" s="63" t="s">
        <v>638</v>
      </c>
    </row>
    <row r="149" spans="1:2" ht="15">
      <c r="A149" s="63" t="s">
        <v>614</v>
      </c>
      <c r="B149" s="63" t="s">
        <v>638</v>
      </c>
    </row>
    <row r="150" spans="1:2" ht="15">
      <c r="A150" s="63" t="s">
        <v>615</v>
      </c>
      <c r="B150" s="63" t="s">
        <v>638</v>
      </c>
    </row>
    <row r="151" spans="1:2" ht="15">
      <c r="A151" s="63" t="s">
        <v>616</v>
      </c>
      <c r="B151" s="63" t="s">
        <v>638</v>
      </c>
    </row>
    <row r="152" spans="1:2" ht="15">
      <c r="A152" s="63" t="s">
        <v>617</v>
      </c>
      <c r="B152" s="63" t="s">
        <v>638</v>
      </c>
    </row>
    <row r="153" spans="1:2" ht="15">
      <c r="A153" s="63" t="s">
        <v>618</v>
      </c>
      <c r="B153" s="63" t="s">
        <v>638</v>
      </c>
    </row>
    <row r="154" spans="1:2" ht="15">
      <c r="A154" s="63" t="s">
        <v>619</v>
      </c>
      <c r="B154" s="63" t="s">
        <v>638</v>
      </c>
    </row>
    <row r="155" spans="1:2" ht="15">
      <c r="A155" s="63" t="s">
        <v>620</v>
      </c>
      <c r="B155" s="63" t="s">
        <v>638</v>
      </c>
    </row>
    <row r="156" spans="1:2" ht="15">
      <c r="A156" s="63" t="s">
        <v>470</v>
      </c>
      <c r="B156" s="63" t="s">
        <v>638</v>
      </c>
    </row>
    <row r="157" spans="1:2" ht="15">
      <c r="A157" s="63" t="s">
        <v>621</v>
      </c>
      <c r="B157" s="63" t="s">
        <v>638</v>
      </c>
    </row>
    <row r="158" spans="1:2" ht="15">
      <c r="A158" s="63" t="s">
        <v>622</v>
      </c>
      <c r="B158" s="63" t="s">
        <v>638</v>
      </c>
    </row>
    <row r="159" spans="1:2" ht="15">
      <c r="A159" s="63" t="s">
        <v>623</v>
      </c>
      <c r="B159" s="63" t="s">
        <v>638</v>
      </c>
    </row>
    <row r="160" spans="1:2" ht="15">
      <c r="A160" s="63" t="s">
        <v>624</v>
      </c>
      <c r="B160" s="63" t="s">
        <v>638</v>
      </c>
    </row>
    <row r="161" spans="1:2" ht="15">
      <c r="A161" s="63" t="s">
        <v>625</v>
      </c>
      <c r="B161" s="63" t="s">
        <v>638</v>
      </c>
    </row>
    <row r="162" spans="1:2" ht="15">
      <c r="A162" s="63" t="s">
        <v>626</v>
      </c>
      <c r="B162" s="63" t="s">
        <v>638</v>
      </c>
    </row>
    <row r="163" spans="1:2" ht="15">
      <c r="A163" s="63" t="s">
        <v>471</v>
      </c>
      <c r="B163" s="63" t="s">
        <v>638</v>
      </c>
    </row>
    <row r="164" spans="1:2" ht="15">
      <c r="A164" s="63" t="s">
        <v>399</v>
      </c>
      <c r="B164" s="63" t="s">
        <v>638</v>
      </c>
    </row>
    <row r="165" spans="1:2" ht="15">
      <c r="A165" s="63" t="s">
        <v>627</v>
      </c>
      <c r="B165" s="63" t="s">
        <v>638</v>
      </c>
    </row>
    <row r="166" spans="1:2" ht="15">
      <c r="A166" s="63" t="s">
        <v>628</v>
      </c>
      <c r="B166" s="63" t="s">
        <v>638</v>
      </c>
    </row>
    <row r="167" spans="1:2" ht="15">
      <c r="A167" s="63" t="s">
        <v>629</v>
      </c>
      <c r="B167" s="63" t="s">
        <v>638</v>
      </c>
    </row>
    <row r="168" spans="1:2" ht="15">
      <c r="A168" s="63" t="s">
        <v>630</v>
      </c>
      <c r="B168" s="63" t="s">
        <v>638</v>
      </c>
    </row>
    <row r="169" spans="1:2" ht="15">
      <c r="A169" s="63" t="s">
        <v>631</v>
      </c>
      <c r="B169" s="63" t="s">
        <v>638</v>
      </c>
    </row>
    <row r="170" spans="1:2" ht="15">
      <c r="A170" s="63" t="s">
        <v>465</v>
      </c>
      <c r="B170" s="63" t="s">
        <v>638</v>
      </c>
    </row>
    <row r="171" spans="1:2" ht="15">
      <c r="A171" s="63" t="s">
        <v>632</v>
      </c>
      <c r="B171" s="63" t="s">
        <v>638</v>
      </c>
    </row>
    <row r="172" spans="1:2" ht="15">
      <c r="A172" s="63" t="s">
        <v>633</v>
      </c>
      <c r="B172" s="63" t="s">
        <v>638</v>
      </c>
    </row>
    <row r="173" spans="1:2" ht="15">
      <c r="A173" s="63" t="s">
        <v>634</v>
      </c>
      <c r="B173" s="63" t="s">
        <v>638</v>
      </c>
    </row>
    <row r="174" spans="1:2" ht="15">
      <c r="A174" s="63" t="s">
        <v>635</v>
      </c>
      <c r="B174" s="63" t="s">
        <v>638</v>
      </c>
    </row>
    <row r="175" spans="1:2" ht="15">
      <c r="A175" s="63" t="s">
        <v>424</v>
      </c>
      <c r="B175" s="63" t="s">
        <v>638</v>
      </c>
    </row>
    <row r="176" spans="1:2" ht="15">
      <c r="A176" s="63" t="s">
        <v>636</v>
      </c>
      <c r="B176" s="63" t="s">
        <v>638</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639</v>
      </c>
      <c r="B1" s="13" t="s">
        <v>17</v>
      </c>
    </row>
    <row r="2" spans="1:2" ht="15">
      <c r="A2" s="63" t="s">
        <v>640</v>
      </c>
      <c r="B2" s="63" t="s">
        <v>646</v>
      </c>
    </row>
    <row r="3" spans="1:2" ht="15">
      <c r="A3" s="64" t="s">
        <v>641</v>
      </c>
      <c r="B3" s="63" t="s">
        <v>647</v>
      </c>
    </row>
    <row r="4" spans="1:2" ht="15">
      <c r="A4" s="64" t="s">
        <v>642</v>
      </c>
      <c r="B4" s="63" t="s">
        <v>648</v>
      </c>
    </row>
    <row r="5" spans="1:2" ht="15">
      <c r="A5" s="64" t="s">
        <v>643</v>
      </c>
      <c r="B5" s="63" t="s">
        <v>649</v>
      </c>
    </row>
    <row r="6" spans="1:2" ht="15">
      <c r="A6" s="64" t="s">
        <v>644</v>
      </c>
      <c r="B6" s="63" t="s">
        <v>650</v>
      </c>
    </row>
    <row r="7" spans="1:2" ht="15">
      <c r="A7" s="64" t="s">
        <v>645</v>
      </c>
      <c r="B7" s="63" t="s">
        <v>651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s>
  <sheetData>
    <row r="1" spans="1:34" ht="15">
      <c r="A1" s="10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169</v>
      </c>
      <c r="AB2" s="11" t="s">
        <v>12</v>
      </c>
      <c r="AC2" s="11" t="s">
        <v>38</v>
      </c>
      <c r="AD2" s="8" t="s">
        <v>26</v>
      </c>
      <c r="AE2" s="13" t="s">
        <v>194</v>
      </c>
      <c r="AF2" s="13" t="s">
        <v>195</v>
      </c>
      <c r="AG2" s="13" t="s">
        <v>196</v>
      </c>
      <c r="AH2" s="13" t="s">
        <v>197</v>
      </c>
      <c r="AI2" s="13" t="s">
        <v>198</v>
      </c>
      <c r="AJ2" s="13" t="s">
        <v>199</v>
      </c>
      <c r="AK2" s="13" t="s">
        <v>200</v>
      </c>
      <c r="AL2" s="13" t="s">
        <v>201</v>
      </c>
      <c r="AM2" s="13" t="s">
        <v>202</v>
      </c>
      <c r="AN2" s="13" t="s">
        <v>203</v>
      </c>
      <c r="AO2" s="13" t="s">
        <v>204</v>
      </c>
      <c r="AP2" s="13" t="s">
        <v>205</v>
      </c>
      <c r="AQ2" s="13" t="s">
        <v>206</v>
      </c>
      <c r="AR2" s="13" t="s">
        <v>207</v>
      </c>
      <c r="AS2" s="13" t="s">
        <v>208</v>
      </c>
      <c r="AT2" s="13" t="s">
        <v>209</v>
      </c>
      <c r="AU2" s="13" t="s">
        <v>210</v>
      </c>
      <c r="AV2" s="13" t="s">
        <v>211</v>
      </c>
      <c r="AW2" s="13" t="s">
        <v>212</v>
      </c>
      <c r="AX2" s="13" t="s">
        <v>213</v>
      </c>
      <c r="AY2" s="13" t="s">
        <v>214</v>
      </c>
      <c r="AZ2" s="13" t="s">
        <v>215</v>
      </c>
      <c r="BA2" s="81" t="s">
        <v>240</v>
      </c>
      <c r="BB2" s="81" t="s">
        <v>241</v>
      </c>
      <c r="BC2" s="81" t="s">
        <v>242</v>
      </c>
      <c r="BD2" s="81" t="s">
        <v>243</v>
      </c>
      <c r="BE2" s="81" t="s">
        <v>244</v>
      </c>
      <c r="BF2" s="81" t="s">
        <v>245</v>
      </c>
      <c r="BG2" s="81" t="s">
        <v>246</v>
      </c>
      <c r="BH2" s="81" t="s">
        <v>247</v>
      </c>
      <c r="BI2" s="81" t="s">
        <v>248</v>
      </c>
      <c r="BJ2" s="81" t="s">
        <v>249</v>
      </c>
      <c r="BK2" s="81" t="s">
        <v>260</v>
      </c>
      <c r="BL2" s="81" t="s">
        <v>261</v>
      </c>
      <c r="BM2" s="81" t="s">
        <v>262</v>
      </c>
      <c r="BN2" s="81" t="s">
        <v>263</v>
      </c>
      <c r="BO2" s="81" t="s">
        <v>264</v>
      </c>
      <c r="BP2" s="81" t="s">
        <v>265</v>
      </c>
      <c r="BQ2" s="81" t="s">
        <v>266</v>
      </c>
      <c r="BR2" s="81" t="s">
        <v>267</v>
      </c>
      <c r="BS2" s="81" t="s">
        <v>269</v>
      </c>
      <c r="BT2" s="13" t="s">
        <v>296</v>
      </c>
      <c r="BU2" s="13" t="s">
        <v>666</v>
      </c>
      <c r="BV2" s="81" t="s">
        <v>685</v>
      </c>
      <c r="BW2" s="81" t="s">
        <v>686</v>
      </c>
      <c r="BX2" s="81" t="s">
        <v>687</v>
      </c>
      <c r="BY2" s="81" t="s">
        <v>688</v>
      </c>
      <c r="BZ2" s="81" t="s">
        <v>689</v>
      </c>
      <c r="CA2" s="81" t="s">
        <v>690</v>
      </c>
      <c r="CB2" s="3"/>
      <c r="CC2" s="3"/>
    </row>
    <row r="3" spans="1:81" ht="41.45" customHeight="1">
      <c r="A3" s="62" t="s">
        <v>749</v>
      </c>
      <c r="B3" s="63"/>
      <c r="C3" s="78"/>
      <c r="D3" s="78" t="s">
        <v>64</v>
      </c>
      <c r="E3" s="83">
        <v>164.97667473544607</v>
      </c>
      <c r="F3" s="85">
        <v>99.99966925511242</v>
      </c>
      <c r="G3" s="69" t="str">
        <f>HYPERLINK("https://pbs.twimg.com/profile_images/1254077898870358017/QVTx6zPH_normal.jpg")</f>
        <v>https://pbs.twimg.com/profile_images/1254077898870358017/QVTx6zPH_normal.jpg</v>
      </c>
      <c r="H3" s="78"/>
      <c r="I3" s="70" t="s">
        <v>749</v>
      </c>
      <c r="J3" s="86"/>
      <c r="K3" s="86"/>
      <c r="L3" s="70" t="s">
        <v>835</v>
      </c>
      <c r="M3" s="89">
        <v>1.1102262461986647</v>
      </c>
      <c r="N3" s="90">
        <v>4373.17236328125</v>
      </c>
      <c r="O3" s="90">
        <v>9408.5078125</v>
      </c>
      <c r="P3" s="91"/>
      <c r="Q3" s="92"/>
      <c r="R3" s="92"/>
      <c r="S3" s="68"/>
      <c r="T3" s="48">
        <v>0</v>
      </c>
      <c r="U3" s="48">
        <v>1</v>
      </c>
      <c r="V3" s="49">
        <v>0</v>
      </c>
      <c r="W3" s="49">
        <v>0.041667</v>
      </c>
      <c r="X3" s="49">
        <v>0.047069</v>
      </c>
      <c r="Y3" s="49">
        <v>0.424706</v>
      </c>
      <c r="Z3" s="49">
        <v>0</v>
      </c>
      <c r="AA3" s="49">
        <v>0</v>
      </c>
      <c r="AB3" s="87">
        <v>3</v>
      </c>
      <c r="AC3" s="87"/>
      <c r="AD3" s="88"/>
      <c r="AE3" s="63" t="s">
        <v>795</v>
      </c>
      <c r="AF3" s="63">
        <v>516</v>
      </c>
      <c r="AG3" s="63">
        <v>510</v>
      </c>
      <c r="AH3" s="63">
        <v>10148</v>
      </c>
      <c r="AI3" s="63">
        <v>8074</v>
      </c>
      <c r="AJ3" s="63"/>
      <c r="AK3" s="63" t="s">
        <v>818</v>
      </c>
      <c r="AL3" s="63"/>
      <c r="AM3" s="66" t="str">
        <f>HYPERLINK("https://t.co/mfGla7Adyp")</f>
        <v>https://t.co/mfGla7Adyp</v>
      </c>
      <c r="AN3" s="63"/>
      <c r="AO3" s="65">
        <v>43911.929293981484</v>
      </c>
      <c r="AP3" s="66" t="str">
        <f>HYPERLINK("https://pbs.twimg.com/profile_banners/1241489257652523008/1584829249")</f>
        <v>https://pbs.twimg.com/profile_banners/1241489257652523008/1584829249</v>
      </c>
      <c r="AQ3" s="63" t="b">
        <v>1</v>
      </c>
      <c r="AR3" s="63" t="b">
        <v>0</v>
      </c>
      <c r="AS3" s="63" t="b">
        <v>0</v>
      </c>
      <c r="AT3" s="63"/>
      <c r="AU3" s="63">
        <v>5</v>
      </c>
      <c r="AV3" s="66"/>
      <c r="AW3" s="63" t="b">
        <v>0</v>
      </c>
      <c r="AX3" s="63" t="s">
        <v>698</v>
      </c>
      <c r="AY3" s="66" t="str">
        <f>HYPERLINK("https://twitter.com/mpweirdopodcast")</f>
        <v>https://twitter.com/mpweirdopodcast</v>
      </c>
      <c r="AZ3" s="63" t="s">
        <v>66</v>
      </c>
      <c r="BA3" s="48" t="s">
        <v>836</v>
      </c>
      <c r="BB3" s="48" t="s">
        <v>836</v>
      </c>
      <c r="BC3" s="48" t="s">
        <v>729</v>
      </c>
      <c r="BD3" s="48" t="s">
        <v>729</v>
      </c>
      <c r="BE3" s="48" t="s">
        <v>762</v>
      </c>
      <c r="BF3" s="48" t="s">
        <v>762</v>
      </c>
      <c r="BG3" s="82" t="s">
        <v>837</v>
      </c>
      <c r="BH3" s="82" t="s">
        <v>837</v>
      </c>
      <c r="BI3" s="82" t="s">
        <v>693</v>
      </c>
      <c r="BJ3" s="82" t="s">
        <v>693</v>
      </c>
      <c r="BK3" s="82"/>
      <c r="BL3" s="94"/>
      <c r="BM3" s="82"/>
      <c r="BN3" s="94"/>
      <c r="BO3" s="82"/>
      <c r="BP3" s="94"/>
      <c r="BQ3" s="82">
        <v>1</v>
      </c>
      <c r="BR3" s="94">
        <v>100</v>
      </c>
      <c r="BS3" s="82">
        <v>1</v>
      </c>
      <c r="BT3" s="67" t="str">
        <f>REPLACE(INDEX(GroupVertices[Group],MATCH(Vertices[[#This Row],[Vertex]],GroupVertices[Vertex],0)),1,1,"")</f>
        <v>1</v>
      </c>
      <c r="BU3" s="67" t="s">
        <v>806</v>
      </c>
      <c r="BV3" s="82">
        <v>0</v>
      </c>
      <c r="BW3" s="94">
        <v>0</v>
      </c>
      <c r="BX3" s="82">
        <v>0</v>
      </c>
      <c r="BY3" s="94">
        <v>0</v>
      </c>
      <c r="BZ3" s="82">
        <v>0</v>
      </c>
      <c r="CA3" s="94">
        <v>0</v>
      </c>
      <c r="CB3" s="3"/>
      <c r="CC3" s="3"/>
    </row>
    <row r="4" spans="1:84" ht="41.45" customHeight="1">
      <c r="A4" s="62" t="s">
        <v>334</v>
      </c>
      <c r="B4" s="64"/>
      <c r="C4" s="78"/>
      <c r="D4" s="78" t="s">
        <v>64</v>
      </c>
      <c r="E4" s="83">
        <v>210.7381912949927</v>
      </c>
      <c r="F4" s="122">
        <v>99.99458459219328</v>
      </c>
      <c r="G4" s="69" t="str">
        <f>HYPERLINK("https://pbs.twimg.com/profile_images/912667889395798022/pMoB2qc8_normal.jpg")</f>
        <v>https://pbs.twimg.com/profile_images/912667889395798022/pMoB2qc8_normal.jpg</v>
      </c>
      <c r="H4" s="123"/>
      <c r="I4" s="70" t="s">
        <v>334</v>
      </c>
      <c r="J4" s="86"/>
      <c r="K4" s="124"/>
      <c r="L4" s="70" t="s">
        <v>824</v>
      </c>
      <c r="M4" s="125">
        <v>2.804774908385969</v>
      </c>
      <c r="N4" s="90">
        <v>3289.44384765625</v>
      </c>
      <c r="O4" s="90">
        <v>5255.0458984375</v>
      </c>
      <c r="P4" s="91"/>
      <c r="Q4" s="92"/>
      <c r="R4" s="92"/>
      <c r="S4" s="126"/>
      <c r="T4" s="48">
        <v>4</v>
      </c>
      <c r="U4" s="48">
        <v>7</v>
      </c>
      <c r="V4" s="49">
        <v>60</v>
      </c>
      <c r="W4" s="49">
        <v>0.071429</v>
      </c>
      <c r="X4" s="49">
        <v>0.20696</v>
      </c>
      <c r="Y4" s="49">
        <v>2.908681</v>
      </c>
      <c r="Z4" s="49">
        <v>0.08928571428571429</v>
      </c>
      <c r="AA4" s="49">
        <v>0.125</v>
      </c>
      <c r="AB4" s="87">
        <v>4</v>
      </c>
      <c r="AC4" s="87"/>
      <c r="AD4" s="88"/>
      <c r="AE4" s="64" t="s">
        <v>785</v>
      </c>
      <c r="AF4" s="64">
        <v>3151</v>
      </c>
      <c r="AG4" s="64">
        <v>6398</v>
      </c>
      <c r="AH4" s="64">
        <v>164872</v>
      </c>
      <c r="AI4" s="64">
        <v>46900</v>
      </c>
      <c r="AJ4" s="64"/>
      <c r="AK4" s="64" t="s">
        <v>807</v>
      </c>
      <c r="AL4" s="64" t="s">
        <v>819</v>
      </c>
      <c r="AM4" s="117" t="str">
        <f>HYPERLINK("https://t.co/0BSHtXS3Zo")</f>
        <v>https://t.co/0BSHtXS3Zo</v>
      </c>
      <c r="AN4" s="64"/>
      <c r="AO4" s="115">
        <v>39456.03121527778</v>
      </c>
      <c r="AP4" s="117" t="str">
        <f>HYPERLINK("https://pbs.twimg.com/profile_banners/12006842/1583086617")</f>
        <v>https://pbs.twimg.com/profile_banners/12006842/1583086617</v>
      </c>
      <c r="AQ4" s="64" t="b">
        <v>0</v>
      </c>
      <c r="AR4" s="64" t="b">
        <v>0</v>
      </c>
      <c r="AS4" s="64" t="b">
        <v>0</v>
      </c>
      <c r="AT4" s="64"/>
      <c r="AU4" s="64">
        <v>542</v>
      </c>
      <c r="AV4" s="117" t="str">
        <f>HYPERLINK("https://abs.twimg.com/images/themes/theme14/bg.gif")</f>
        <v>https://abs.twimg.com/images/themes/theme14/bg.gif</v>
      </c>
      <c r="AW4" s="64" t="b">
        <v>0</v>
      </c>
      <c r="AX4" s="64" t="s">
        <v>698</v>
      </c>
      <c r="AY4" s="117" t="str">
        <f>HYPERLINK("https://twitter.com/jeremyhl")</f>
        <v>https://twitter.com/jeremyhl</v>
      </c>
      <c r="AZ4" s="102" t="s">
        <v>66</v>
      </c>
      <c r="BA4" s="48" t="s">
        <v>836</v>
      </c>
      <c r="BB4" s="48" t="s">
        <v>836</v>
      </c>
      <c r="BC4" s="48" t="s">
        <v>729</v>
      </c>
      <c r="BD4" s="48" t="s">
        <v>729</v>
      </c>
      <c r="BE4" s="48" t="s">
        <v>762</v>
      </c>
      <c r="BF4" s="48" t="s">
        <v>762</v>
      </c>
      <c r="BG4" s="82" t="s">
        <v>841</v>
      </c>
      <c r="BH4" s="82" t="s">
        <v>868</v>
      </c>
      <c r="BI4" s="82" t="s">
        <v>861</v>
      </c>
      <c r="BJ4" s="82" t="s">
        <v>872</v>
      </c>
      <c r="BK4" s="103"/>
      <c r="BL4" s="104"/>
      <c r="BM4" s="103"/>
      <c r="BN4" s="104"/>
      <c r="BO4" s="103"/>
      <c r="BP4" s="104"/>
      <c r="BQ4" s="48">
        <v>13</v>
      </c>
      <c r="BR4" s="49">
        <v>100</v>
      </c>
      <c r="BS4" s="48">
        <v>13</v>
      </c>
      <c r="BT4" s="63" t="str">
        <f>REPLACE(INDEX(GroupVertices[Group],MATCH(Vertices[[#This Row],[Vertex]],GroupVertices[Vertex],0)),1,1,"")</f>
        <v>1</v>
      </c>
      <c r="BU4" s="133" t="s">
        <v>796</v>
      </c>
      <c r="BV4" s="48">
        <v>0</v>
      </c>
      <c r="BW4" s="49">
        <v>0</v>
      </c>
      <c r="BX4" s="48">
        <v>0</v>
      </c>
      <c r="BY4" s="49">
        <v>0</v>
      </c>
      <c r="BZ4" s="48">
        <v>0</v>
      </c>
      <c r="CA4" s="49">
        <v>0</v>
      </c>
      <c r="CB4" s="2"/>
      <c r="CC4" s="3"/>
      <c r="CD4" s="3"/>
      <c r="CE4" s="3"/>
      <c r="CF4" s="3"/>
    </row>
    <row r="5" spans="1:84" ht="41.45" customHeight="1">
      <c r="A5" s="62" t="s">
        <v>745</v>
      </c>
      <c r="B5" s="64"/>
      <c r="C5" s="78"/>
      <c r="D5" s="78" t="s">
        <v>64</v>
      </c>
      <c r="E5" s="83">
        <v>179.63466050842584</v>
      </c>
      <c r="F5" s="122">
        <v>99.99804057402113</v>
      </c>
      <c r="G5" s="69" t="str">
        <f>HYPERLINK("https://pbs.twimg.com/profile_images/875946540715659264/FDOf-UKL_normal.jpg")</f>
        <v>https://pbs.twimg.com/profile_images/875946540715659264/FDOf-UKL_normal.jpg</v>
      </c>
      <c r="H5" s="123"/>
      <c r="I5" s="70" t="s">
        <v>745</v>
      </c>
      <c r="J5" s="86"/>
      <c r="K5" s="124"/>
      <c r="L5" s="70" t="s">
        <v>825</v>
      </c>
      <c r="M5" s="125">
        <v>1.6530113645555355</v>
      </c>
      <c r="N5" s="90">
        <v>673.1239013671875</v>
      </c>
      <c r="O5" s="90">
        <v>8183.6181640625</v>
      </c>
      <c r="P5" s="91"/>
      <c r="Q5" s="92"/>
      <c r="R5" s="92"/>
      <c r="S5" s="126"/>
      <c r="T5" s="48">
        <v>0</v>
      </c>
      <c r="U5" s="48">
        <v>1</v>
      </c>
      <c r="V5" s="49">
        <v>0</v>
      </c>
      <c r="W5" s="49">
        <v>0.041667</v>
      </c>
      <c r="X5" s="49">
        <v>0.047069</v>
      </c>
      <c r="Y5" s="49">
        <v>0.424706</v>
      </c>
      <c r="Z5" s="49">
        <v>0</v>
      </c>
      <c r="AA5" s="49">
        <v>0</v>
      </c>
      <c r="AB5" s="87">
        <v>5</v>
      </c>
      <c r="AC5" s="87"/>
      <c r="AD5" s="88"/>
      <c r="AE5" s="64" t="s">
        <v>786</v>
      </c>
      <c r="AF5" s="64">
        <v>3085</v>
      </c>
      <c r="AG5" s="64">
        <v>2396</v>
      </c>
      <c r="AH5" s="64">
        <v>68862</v>
      </c>
      <c r="AI5" s="64">
        <v>71888</v>
      </c>
      <c r="AJ5" s="64"/>
      <c r="AK5" s="64" t="s">
        <v>808</v>
      </c>
      <c r="AL5" s="64"/>
      <c r="AM5" s="64"/>
      <c r="AN5" s="64"/>
      <c r="AO5" s="115">
        <v>41358.60019675926</v>
      </c>
      <c r="AP5" s="117" t="str">
        <f>HYPERLINK("https://pbs.twimg.com/profile_banners/1299673800/1474472530")</f>
        <v>https://pbs.twimg.com/profile_banners/1299673800/1474472530</v>
      </c>
      <c r="AQ5" s="64" t="b">
        <v>1</v>
      </c>
      <c r="AR5" s="64" t="b">
        <v>0</v>
      </c>
      <c r="AS5" s="64" t="b">
        <v>0</v>
      </c>
      <c r="AT5" s="64"/>
      <c r="AU5" s="64">
        <v>534</v>
      </c>
      <c r="AV5" s="117" t="str">
        <f>HYPERLINK("https://abs.twimg.com/images/themes/theme1/bg.png")</f>
        <v>https://abs.twimg.com/images/themes/theme1/bg.png</v>
      </c>
      <c r="AW5" s="64" t="b">
        <v>0</v>
      </c>
      <c r="AX5" s="64" t="s">
        <v>698</v>
      </c>
      <c r="AY5" s="117" t="str">
        <f>HYPERLINK("https://twitter.com/thartman2u")</f>
        <v>https://twitter.com/thartman2u</v>
      </c>
      <c r="AZ5" s="102" t="s">
        <v>66</v>
      </c>
      <c r="BA5" s="48" t="s">
        <v>836</v>
      </c>
      <c r="BB5" s="48" t="s">
        <v>836</v>
      </c>
      <c r="BC5" s="48" t="s">
        <v>729</v>
      </c>
      <c r="BD5" s="48" t="s">
        <v>729</v>
      </c>
      <c r="BE5" s="48" t="s">
        <v>762</v>
      </c>
      <c r="BF5" s="48" t="s">
        <v>762</v>
      </c>
      <c r="BG5" s="82" t="s">
        <v>837</v>
      </c>
      <c r="BH5" s="82" t="s">
        <v>837</v>
      </c>
      <c r="BI5" s="82" t="s">
        <v>693</v>
      </c>
      <c r="BJ5" s="82" t="s">
        <v>693</v>
      </c>
      <c r="BK5" s="103"/>
      <c r="BL5" s="104"/>
      <c r="BM5" s="103"/>
      <c r="BN5" s="104"/>
      <c r="BO5" s="103"/>
      <c r="BP5" s="104"/>
      <c r="BQ5" s="48">
        <v>1</v>
      </c>
      <c r="BR5" s="49">
        <v>100</v>
      </c>
      <c r="BS5" s="48">
        <v>1</v>
      </c>
      <c r="BT5" s="63" t="str">
        <f>REPLACE(INDEX(GroupVertices[Group],MATCH(Vertices[[#This Row],[Vertex]],GroupVertices[Vertex],0)),1,1,"")</f>
        <v>1</v>
      </c>
      <c r="BU5" s="133" t="s">
        <v>797</v>
      </c>
      <c r="BV5" s="48">
        <v>0</v>
      </c>
      <c r="BW5" s="49">
        <v>0</v>
      </c>
      <c r="BX5" s="48">
        <v>0</v>
      </c>
      <c r="BY5" s="49">
        <v>0</v>
      </c>
      <c r="BZ5" s="48">
        <v>0</v>
      </c>
      <c r="CA5" s="49">
        <v>0</v>
      </c>
      <c r="CB5" s="2"/>
      <c r="CC5" s="3"/>
      <c r="CD5" s="3"/>
      <c r="CE5" s="3"/>
      <c r="CF5" s="3"/>
    </row>
    <row r="6" spans="1:84" ht="41.45" customHeight="1">
      <c r="A6" s="62" t="s">
        <v>746</v>
      </c>
      <c r="B6" s="64"/>
      <c r="C6" s="78"/>
      <c r="D6" s="78" t="s">
        <v>64</v>
      </c>
      <c r="E6" s="83">
        <v>162.59067174907022</v>
      </c>
      <c r="F6" s="122">
        <v>99.99993436916068</v>
      </c>
      <c r="G6" s="69" t="str">
        <f>HYPERLINK("https://pbs.twimg.com/profile_images/1368661963442688004/fxDqunkU_normal.jpg")</f>
        <v>https://pbs.twimg.com/profile_images/1368661963442688004/fxDqunkU_normal.jpg</v>
      </c>
      <c r="H6" s="123"/>
      <c r="I6" s="70" t="s">
        <v>746</v>
      </c>
      <c r="J6" s="86"/>
      <c r="K6" s="124"/>
      <c r="L6" s="70" t="s">
        <v>826</v>
      </c>
      <c r="M6" s="125">
        <v>1.0218725710472547</v>
      </c>
      <c r="N6" s="90">
        <v>7502.59228515625</v>
      </c>
      <c r="O6" s="90">
        <v>7204.00390625</v>
      </c>
      <c r="P6" s="91"/>
      <c r="Q6" s="92"/>
      <c r="R6" s="92"/>
      <c r="S6" s="126"/>
      <c r="T6" s="48">
        <v>0</v>
      </c>
      <c r="U6" s="48">
        <v>1</v>
      </c>
      <c r="V6" s="49">
        <v>0</v>
      </c>
      <c r="W6" s="49">
        <v>0.037037</v>
      </c>
      <c r="X6" s="49">
        <v>0.030004</v>
      </c>
      <c r="Y6" s="49">
        <v>0.457374</v>
      </c>
      <c r="Z6" s="49">
        <v>0</v>
      </c>
      <c r="AA6" s="49">
        <v>0</v>
      </c>
      <c r="AB6" s="87">
        <v>6</v>
      </c>
      <c r="AC6" s="87"/>
      <c r="AD6" s="88"/>
      <c r="AE6" s="64" t="s">
        <v>787</v>
      </c>
      <c r="AF6" s="64">
        <v>734</v>
      </c>
      <c r="AG6" s="64">
        <v>203</v>
      </c>
      <c r="AH6" s="64">
        <v>7573</v>
      </c>
      <c r="AI6" s="64">
        <v>14326</v>
      </c>
      <c r="AJ6" s="64"/>
      <c r="AK6" s="64" t="s">
        <v>809</v>
      </c>
      <c r="AL6" s="64" t="s">
        <v>820</v>
      </c>
      <c r="AM6" s="117" t="str">
        <f>HYPERLINK("https://t.co/oZXoNOWbTb")</f>
        <v>https://t.co/oZXoNOWbTb</v>
      </c>
      <c r="AN6" s="64"/>
      <c r="AO6" s="115">
        <v>42640.0390162037</v>
      </c>
      <c r="AP6" s="117" t="str">
        <f>HYPERLINK("https://pbs.twimg.com/profile_banners/780571703797702656/1615149562")</f>
        <v>https://pbs.twimg.com/profile_banners/780571703797702656/1615149562</v>
      </c>
      <c r="AQ6" s="64" t="b">
        <v>0</v>
      </c>
      <c r="AR6" s="64" t="b">
        <v>0</v>
      </c>
      <c r="AS6" s="64" t="b">
        <v>0</v>
      </c>
      <c r="AT6" s="64"/>
      <c r="AU6" s="64">
        <v>0</v>
      </c>
      <c r="AV6" s="117" t="str">
        <f>HYPERLINK("https://abs.twimg.com/images/themes/theme1/bg.png")</f>
        <v>https://abs.twimg.com/images/themes/theme1/bg.png</v>
      </c>
      <c r="AW6" s="64" t="b">
        <v>0</v>
      </c>
      <c r="AX6" s="64" t="s">
        <v>698</v>
      </c>
      <c r="AY6" s="117" t="str">
        <f>HYPERLINK("https://twitter.com/elleninalove")</f>
        <v>https://twitter.com/elleninalove</v>
      </c>
      <c r="AZ6" s="102" t="s">
        <v>66</v>
      </c>
      <c r="BA6" s="48"/>
      <c r="BB6" s="48"/>
      <c r="BC6" s="48"/>
      <c r="BD6" s="48"/>
      <c r="BE6" s="48" t="s">
        <v>762</v>
      </c>
      <c r="BF6" s="48" t="s">
        <v>762</v>
      </c>
      <c r="BG6" s="82" t="s">
        <v>866</v>
      </c>
      <c r="BH6" s="82" t="s">
        <v>866</v>
      </c>
      <c r="BI6" s="82" t="s">
        <v>862</v>
      </c>
      <c r="BJ6" s="82" t="s">
        <v>862</v>
      </c>
      <c r="BK6" s="103"/>
      <c r="BL6" s="104"/>
      <c r="BM6" s="103"/>
      <c r="BN6" s="104"/>
      <c r="BO6" s="103"/>
      <c r="BP6" s="104"/>
      <c r="BQ6" s="48">
        <v>35</v>
      </c>
      <c r="BR6" s="49">
        <v>100</v>
      </c>
      <c r="BS6" s="48">
        <v>35</v>
      </c>
      <c r="BT6" s="63" t="str">
        <f>REPLACE(INDEX(GroupVertices[Group],MATCH(Vertices[[#This Row],[Vertex]],GroupVertices[Vertex],0)),1,1,"")</f>
        <v>2</v>
      </c>
      <c r="BU6" s="133" t="s">
        <v>798</v>
      </c>
      <c r="BV6" s="48">
        <v>0</v>
      </c>
      <c r="BW6" s="49">
        <v>0</v>
      </c>
      <c r="BX6" s="48">
        <v>0</v>
      </c>
      <c r="BY6" s="49">
        <v>0</v>
      </c>
      <c r="BZ6" s="48">
        <v>0</v>
      </c>
      <c r="CA6" s="49">
        <v>0</v>
      </c>
      <c r="CB6" s="2"/>
      <c r="CC6" s="3"/>
      <c r="CD6" s="3"/>
      <c r="CE6" s="3"/>
      <c r="CF6" s="3"/>
    </row>
    <row r="7" spans="1:84" ht="41.45" customHeight="1">
      <c r="A7" s="62" t="s">
        <v>748</v>
      </c>
      <c r="B7" s="64"/>
      <c r="C7" s="78"/>
      <c r="D7" s="78" t="s">
        <v>64</v>
      </c>
      <c r="E7" s="83">
        <v>166.0725262699053</v>
      </c>
      <c r="F7" s="122">
        <v>99.99954749263424</v>
      </c>
      <c r="G7" s="69" t="str">
        <f>HYPERLINK("https://pbs.twimg.com/profile_images/672198420770066433/G8n7esME_normal.jpg")</f>
        <v>https://pbs.twimg.com/profile_images/672198420770066433/G8n7esME_normal.jpg</v>
      </c>
      <c r="H7" s="123"/>
      <c r="I7" s="70" t="s">
        <v>748</v>
      </c>
      <c r="J7" s="86"/>
      <c r="K7" s="124"/>
      <c r="L7" s="70" t="s">
        <v>827</v>
      </c>
      <c r="M7" s="125">
        <v>1.1508056214310711</v>
      </c>
      <c r="N7" s="90">
        <v>8899.5107421875</v>
      </c>
      <c r="O7" s="90">
        <v>7204.00390625</v>
      </c>
      <c r="P7" s="91"/>
      <c r="Q7" s="92"/>
      <c r="R7" s="92"/>
      <c r="S7" s="126"/>
      <c r="T7" s="48">
        <v>4</v>
      </c>
      <c r="U7" s="48">
        <v>3</v>
      </c>
      <c r="V7" s="49">
        <v>54</v>
      </c>
      <c r="W7" s="49">
        <v>0.058824</v>
      </c>
      <c r="X7" s="49">
        <v>0.131924</v>
      </c>
      <c r="Y7" s="49">
        <v>2.169715</v>
      </c>
      <c r="Z7" s="49">
        <v>0.1</v>
      </c>
      <c r="AA7" s="49">
        <v>0</v>
      </c>
      <c r="AB7" s="87">
        <v>7</v>
      </c>
      <c r="AC7" s="87"/>
      <c r="AD7" s="88"/>
      <c r="AE7" s="64" t="s">
        <v>788</v>
      </c>
      <c r="AF7" s="64">
        <v>460</v>
      </c>
      <c r="AG7" s="64">
        <v>651</v>
      </c>
      <c r="AH7" s="64">
        <v>1578</v>
      </c>
      <c r="AI7" s="64">
        <v>617</v>
      </c>
      <c r="AJ7" s="64"/>
      <c r="AK7" s="64" t="s">
        <v>810</v>
      </c>
      <c r="AL7" s="64" t="s">
        <v>733</v>
      </c>
      <c r="AM7" s="117" t="str">
        <f>HYPERLINK("https://t.co/kiBIXhBG1o")</f>
        <v>https://t.co/kiBIXhBG1o</v>
      </c>
      <c r="AN7" s="64"/>
      <c r="AO7" s="115">
        <v>40068.14612268518</v>
      </c>
      <c r="AP7" s="117" t="str">
        <f>HYPERLINK("https://pbs.twimg.com/profile_banners/73560013/1575855031")</f>
        <v>https://pbs.twimg.com/profile_banners/73560013/1575855031</v>
      </c>
      <c r="AQ7" s="64" t="b">
        <v>0</v>
      </c>
      <c r="AR7" s="64" t="b">
        <v>0</v>
      </c>
      <c r="AS7" s="64" t="b">
        <v>1</v>
      </c>
      <c r="AT7" s="64"/>
      <c r="AU7" s="64">
        <v>38</v>
      </c>
      <c r="AV7" s="117" t="str">
        <f>HYPERLINK("https://abs.twimg.com/images/themes/theme14/bg.gif")</f>
        <v>https://abs.twimg.com/images/themes/theme14/bg.gif</v>
      </c>
      <c r="AW7" s="64" t="b">
        <v>0</v>
      </c>
      <c r="AX7" s="64" t="s">
        <v>698</v>
      </c>
      <c r="AY7" s="117" t="str">
        <f>HYPERLINK("https://twitter.com/uno_prssa")</f>
        <v>https://twitter.com/uno_prssa</v>
      </c>
      <c r="AZ7" s="102" t="s">
        <v>66</v>
      </c>
      <c r="BA7" s="48"/>
      <c r="BB7" s="48"/>
      <c r="BC7" s="48"/>
      <c r="BD7" s="48"/>
      <c r="BE7" s="48" t="s">
        <v>762</v>
      </c>
      <c r="BF7" s="48" t="s">
        <v>762</v>
      </c>
      <c r="BG7" s="82" t="s">
        <v>867</v>
      </c>
      <c r="BH7" s="82" t="s">
        <v>869</v>
      </c>
      <c r="BI7" s="82" t="s">
        <v>871</v>
      </c>
      <c r="BJ7" s="82" t="s">
        <v>871</v>
      </c>
      <c r="BK7" s="103"/>
      <c r="BL7" s="104"/>
      <c r="BM7" s="103"/>
      <c r="BN7" s="104"/>
      <c r="BO7" s="103"/>
      <c r="BP7" s="104"/>
      <c r="BQ7" s="48">
        <v>104</v>
      </c>
      <c r="BR7" s="49">
        <v>100</v>
      </c>
      <c r="BS7" s="48">
        <v>104</v>
      </c>
      <c r="BT7" s="63" t="str">
        <f>REPLACE(INDEX(GroupVertices[Group],MATCH(Vertices[[#This Row],[Vertex]],GroupVertices[Vertex],0)),1,1,"")</f>
        <v>2</v>
      </c>
      <c r="BU7" s="133" t="s">
        <v>799</v>
      </c>
      <c r="BV7" s="48">
        <v>0</v>
      </c>
      <c r="BW7" s="49">
        <v>0</v>
      </c>
      <c r="BX7" s="48">
        <v>0</v>
      </c>
      <c r="BY7" s="49">
        <v>0</v>
      </c>
      <c r="BZ7" s="48">
        <v>0</v>
      </c>
      <c r="CA7" s="49">
        <v>0</v>
      </c>
      <c r="CB7" s="2"/>
      <c r="CC7" s="3"/>
      <c r="CD7" s="3"/>
      <c r="CE7" s="3"/>
      <c r="CF7" s="3"/>
    </row>
    <row r="8" spans="1:84" ht="41.45" customHeight="1">
      <c r="A8" s="62" t="s">
        <v>750</v>
      </c>
      <c r="B8" s="64"/>
      <c r="C8" s="78"/>
      <c r="D8" s="78" t="s">
        <v>64</v>
      </c>
      <c r="E8" s="83">
        <v>162</v>
      </c>
      <c r="F8" s="122">
        <v>100</v>
      </c>
      <c r="G8" s="69" t="str">
        <f>HYPERLINK("https://pbs.twimg.com/profile_images/1308048525268332544/oH86LaDu_normal.jpg")</f>
        <v>https://pbs.twimg.com/profile_images/1308048525268332544/oH86LaDu_normal.jpg</v>
      </c>
      <c r="H8" s="123"/>
      <c r="I8" s="70" t="s">
        <v>750</v>
      </c>
      <c r="J8" s="86"/>
      <c r="K8" s="124"/>
      <c r="L8" s="70" t="s">
        <v>828</v>
      </c>
      <c r="M8" s="125">
        <v>1</v>
      </c>
      <c r="N8" s="90">
        <v>6181.171875</v>
      </c>
      <c r="O8" s="90">
        <v>1933.031005859375</v>
      </c>
      <c r="P8" s="91"/>
      <c r="Q8" s="92"/>
      <c r="R8" s="92"/>
      <c r="S8" s="126"/>
      <c r="T8" s="48">
        <v>2</v>
      </c>
      <c r="U8" s="48">
        <v>0</v>
      </c>
      <c r="V8" s="49">
        <v>0</v>
      </c>
      <c r="W8" s="49">
        <v>0.043478</v>
      </c>
      <c r="X8" s="49">
        <v>0.081449</v>
      </c>
      <c r="Y8" s="49">
        <v>0.696045</v>
      </c>
      <c r="Z8" s="49">
        <v>1</v>
      </c>
      <c r="AA8" s="49">
        <v>0</v>
      </c>
      <c r="AB8" s="87">
        <v>8</v>
      </c>
      <c r="AC8" s="87"/>
      <c r="AD8" s="88"/>
      <c r="AE8" s="64" t="s">
        <v>789</v>
      </c>
      <c r="AF8" s="64">
        <v>382</v>
      </c>
      <c r="AG8" s="64">
        <v>127</v>
      </c>
      <c r="AH8" s="64">
        <v>3188</v>
      </c>
      <c r="AI8" s="64">
        <v>6721</v>
      </c>
      <c r="AJ8" s="64"/>
      <c r="AK8" s="64" t="s">
        <v>811</v>
      </c>
      <c r="AL8" s="64" t="s">
        <v>697</v>
      </c>
      <c r="AM8" s="64"/>
      <c r="AN8" s="64"/>
      <c r="AO8" s="115">
        <v>42566.87184027778</v>
      </c>
      <c r="AP8" s="117" t="str">
        <f>HYPERLINK("https://pbs.twimg.com/profile_banners/754056808059195393/1596544617")</f>
        <v>https://pbs.twimg.com/profile_banners/754056808059195393/1596544617</v>
      </c>
      <c r="AQ8" s="64" t="b">
        <v>0</v>
      </c>
      <c r="AR8" s="64" t="b">
        <v>0</v>
      </c>
      <c r="AS8" s="64" t="b">
        <v>1</v>
      </c>
      <c r="AT8" s="64"/>
      <c r="AU8" s="64">
        <v>0</v>
      </c>
      <c r="AV8" s="117" t="str">
        <f>HYPERLINK("https://abs.twimg.com/images/themes/theme1/bg.png")</f>
        <v>https://abs.twimg.com/images/themes/theme1/bg.png</v>
      </c>
      <c r="AW8" s="64" t="b">
        <v>0</v>
      </c>
      <c r="AX8" s="64" t="s">
        <v>698</v>
      </c>
      <c r="AY8" s="117" t="str">
        <f>HYPERLINK("https://twitter.com/mhilt81")</f>
        <v>https://twitter.com/mhilt81</v>
      </c>
      <c r="AZ8" s="102" t="s">
        <v>65</v>
      </c>
      <c r="BA8" s="48"/>
      <c r="BB8" s="48"/>
      <c r="BC8" s="48"/>
      <c r="BD8" s="48"/>
      <c r="BE8" s="48"/>
      <c r="BF8" s="48"/>
      <c r="BG8" s="48"/>
      <c r="BH8" s="48"/>
      <c r="BI8" s="48"/>
      <c r="BJ8" s="48"/>
      <c r="BK8" s="103"/>
      <c r="BL8" s="104"/>
      <c r="BM8" s="103"/>
      <c r="BN8" s="104"/>
      <c r="BO8" s="103"/>
      <c r="BP8" s="104"/>
      <c r="BQ8" s="48"/>
      <c r="BR8" s="49"/>
      <c r="BS8" s="48"/>
      <c r="BT8" s="63" t="str">
        <f>REPLACE(INDEX(GroupVertices[Group],MATCH(Vertices[[#This Row],[Vertex]],GroupVertices[Vertex],0)),1,1,"")</f>
        <v>1</v>
      </c>
      <c r="BU8" s="133" t="s">
        <v>800</v>
      </c>
      <c r="BV8" s="48"/>
      <c r="BW8" s="49"/>
      <c r="BX8" s="48"/>
      <c r="BY8" s="49"/>
      <c r="BZ8" s="48"/>
      <c r="CA8" s="49"/>
      <c r="CB8" s="2"/>
      <c r="CC8" s="3"/>
      <c r="CD8" s="3"/>
      <c r="CE8" s="3"/>
      <c r="CF8" s="3"/>
    </row>
    <row r="9" spans="1:84" ht="41.45" customHeight="1">
      <c r="A9" s="62" t="s">
        <v>747</v>
      </c>
      <c r="B9" s="64"/>
      <c r="C9" s="78"/>
      <c r="D9" s="78" t="s">
        <v>64</v>
      </c>
      <c r="E9" s="83">
        <v>166.57770605529433</v>
      </c>
      <c r="F9" s="122">
        <v>99.99949136099535</v>
      </c>
      <c r="G9" s="69" t="str">
        <f>HYPERLINK("https://pbs.twimg.com/profile_images/923243414425976832/GWZwBnhE_normal.jpg")</f>
        <v>https://pbs.twimg.com/profile_images/923243414425976832/GWZwBnhE_normal.jpg</v>
      </c>
      <c r="H9" s="123"/>
      <c r="I9" s="70" t="s">
        <v>747</v>
      </c>
      <c r="J9" s="86"/>
      <c r="K9" s="124"/>
      <c r="L9" s="70" t="s">
        <v>829</v>
      </c>
      <c r="M9" s="125">
        <v>1.1695124256162233</v>
      </c>
      <c r="N9" s="90">
        <v>3862.80224609375</v>
      </c>
      <c r="O9" s="90">
        <v>2605.84375</v>
      </c>
      <c r="P9" s="91"/>
      <c r="Q9" s="92"/>
      <c r="R9" s="92"/>
      <c r="S9" s="126"/>
      <c r="T9" s="48">
        <v>1</v>
      </c>
      <c r="U9" s="48">
        <v>6</v>
      </c>
      <c r="V9" s="49">
        <v>22</v>
      </c>
      <c r="W9" s="49">
        <v>0.0625</v>
      </c>
      <c r="X9" s="49">
        <v>0.151169</v>
      </c>
      <c r="Y9" s="49">
        <v>1.915347</v>
      </c>
      <c r="Z9" s="49">
        <v>0.16666666666666666</v>
      </c>
      <c r="AA9" s="49">
        <v>0.16666666666666666</v>
      </c>
      <c r="AB9" s="87">
        <v>9</v>
      </c>
      <c r="AC9" s="87"/>
      <c r="AD9" s="88"/>
      <c r="AE9" s="64" t="s">
        <v>790</v>
      </c>
      <c r="AF9" s="64">
        <v>274</v>
      </c>
      <c r="AG9" s="64">
        <v>716</v>
      </c>
      <c r="AH9" s="64">
        <v>842</v>
      </c>
      <c r="AI9" s="64">
        <v>512</v>
      </c>
      <c r="AJ9" s="64"/>
      <c r="AK9" s="64" t="s">
        <v>812</v>
      </c>
      <c r="AL9" s="64"/>
      <c r="AM9" s="117" t="str">
        <f>HYPERLINK("https://t.co/k87tYgdm2x")</f>
        <v>https://t.co/k87tYgdm2x</v>
      </c>
      <c r="AN9" s="64"/>
      <c r="AO9" s="115">
        <v>40200.727118055554</v>
      </c>
      <c r="AP9" s="117" t="str">
        <f>HYPERLINK("https://pbs.twimg.com/profile_banners/107470796/1511241499")</f>
        <v>https://pbs.twimg.com/profile_banners/107470796/1511241499</v>
      </c>
      <c r="AQ9" s="64" t="b">
        <v>0</v>
      </c>
      <c r="AR9" s="64" t="b">
        <v>0</v>
      </c>
      <c r="AS9" s="64" t="b">
        <v>0</v>
      </c>
      <c r="AT9" s="64"/>
      <c r="AU9" s="64">
        <v>31</v>
      </c>
      <c r="AV9" s="117" t="str">
        <f>HYPERLINK("https://abs.twimg.com/images/themes/theme1/bg.png")</f>
        <v>https://abs.twimg.com/images/themes/theme1/bg.png</v>
      </c>
      <c r="AW9" s="64" t="b">
        <v>0</v>
      </c>
      <c r="AX9" s="64" t="s">
        <v>698</v>
      </c>
      <c r="AY9" s="117" t="str">
        <f>HYPERLINK("https://twitter.com/communo")</f>
        <v>https://twitter.com/communo</v>
      </c>
      <c r="AZ9" s="102" t="s">
        <v>66</v>
      </c>
      <c r="BA9" s="48"/>
      <c r="BB9" s="48"/>
      <c r="BC9" s="48"/>
      <c r="BD9" s="48"/>
      <c r="BE9" s="48" t="s">
        <v>762</v>
      </c>
      <c r="BF9" s="48" t="s">
        <v>762</v>
      </c>
      <c r="BG9" s="82" t="s">
        <v>841</v>
      </c>
      <c r="BH9" s="82" t="s">
        <v>870</v>
      </c>
      <c r="BI9" s="82" t="s">
        <v>861</v>
      </c>
      <c r="BJ9" s="82" t="s">
        <v>872</v>
      </c>
      <c r="BK9" s="103"/>
      <c r="BL9" s="104"/>
      <c r="BM9" s="103"/>
      <c r="BN9" s="104"/>
      <c r="BO9" s="103"/>
      <c r="BP9" s="104"/>
      <c r="BQ9" s="48">
        <v>12</v>
      </c>
      <c r="BR9" s="49">
        <v>100</v>
      </c>
      <c r="BS9" s="48">
        <v>12</v>
      </c>
      <c r="BT9" s="63" t="str">
        <f>REPLACE(INDEX(GroupVertices[Group],MATCH(Vertices[[#This Row],[Vertex]],GroupVertices[Vertex],0)),1,1,"")</f>
        <v>1</v>
      </c>
      <c r="BU9" s="133" t="s">
        <v>801</v>
      </c>
      <c r="BV9" s="48">
        <v>0</v>
      </c>
      <c r="BW9" s="49">
        <v>0</v>
      </c>
      <c r="BX9" s="48">
        <v>0</v>
      </c>
      <c r="BY9" s="49">
        <v>0</v>
      </c>
      <c r="BZ9" s="48">
        <v>0</v>
      </c>
      <c r="CA9" s="49">
        <v>0</v>
      </c>
      <c r="CB9" s="2"/>
      <c r="CC9" s="3"/>
      <c r="CD9" s="3"/>
      <c r="CE9" s="3"/>
      <c r="CF9" s="3"/>
    </row>
    <row r="10" spans="1:84" ht="41.45" customHeight="1">
      <c r="A10" s="62" t="s">
        <v>751</v>
      </c>
      <c r="B10" s="64"/>
      <c r="C10" s="78"/>
      <c r="D10" s="78" t="s">
        <v>64</v>
      </c>
      <c r="E10" s="83">
        <v>163.74869925711582</v>
      </c>
      <c r="F10" s="122">
        <v>99.99980569817309</v>
      </c>
      <c r="G10" s="69" t="str">
        <f>HYPERLINK("https://pbs.twimg.com/profile_images/1137419165889945600/v8wO-NTt_normal.png")</f>
        <v>https://pbs.twimg.com/profile_images/1137419165889945600/v8wO-NTt_normal.png</v>
      </c>
      <c r="H10" s="123"/>
      <c r="I10" s="70" t="s">
        <v>751</v>
      </c>
      <c r="J10" s="86"/>
      <c r="K10" s="124"/>
      <c r="L10" s="70" t="s">
        <v>830</v>
      </c>
      <c r="M10" s="125">
        <v>1.0647543221793723</v>
      </c>
      <c r="N10" s="90">
        <v>6403.10302734375</v>
      </c>
      <c r="O10" s="90">
        <v>5728.29150390625</v>
      </c>
      <c r="P10" s="91"/>
      <c r="Q10" s="92"/>
      <c r="R10" s="92"/>
      <c r="S10" s="126"/>
      <c r="T10" s="48">
        <v>2</v>
      </c>
      <c r="U10" s="48">
        <v>0</v>
      </c>
      <c r="V10" s="49">
        <v>0</v>
      </c>
      <c r="W10" s="49">
        <v>0.043478</v>
      </c>
      <c r="X10" s="49">
        <v>0.081449</v>
      </c>
      <c r="Y10" s="49">
        <v>0.696045</v>
      </c>
      <c r="Z10" s="49">
        <v>1</v>
      </c>
      <c r="AA10" s="49">
        <v>0</v>
      </c>
      <c r="AB10" s="87">
        <v>10</v>
      </c>
      <c r="AC10" s="87"/>
      <c r="AD10" s="88"/>
      <c r="AE10" s="64" t="s">
        <v>791</v>
      </c>
      <c r="AF10" s="64">
        <v>176</v>
      </c>
      <c r="AG10" s="64">
        <v>352</v>
      </c>
      <c r="AH10" s="64">
        <v>1207</v>
      </c>
      <c r="AI10" s="64">
        <v>1758</v>
      </c>
      <c r="AJ10" s="64"/>
      <c r="AK10" s="64" t="s">
        <v>813</v>
      </c>
      <c r="AL10" s="64" t="s">
        <v>697</v>
      </c>
      <c r="AM10" s="117" t="str">
        <f>HYPERLINK("https://t.co/9AatcV6X6L")</f>
        <v>https://t.co/9AatcV6X6L</v>
      </c>
      <c r="AN10" s="64"/>
      <c r="AO10" s="115">
        <v>43293.780185185184</v>
      </c>
      <c r="AP10" s="117" t="str">
        <f>HYPERLINK("https://pbs.twimg.com/profile_banners/1017479572865069056/1572021487")</f>
        <v>https://pbs.twimg.com/profile_banners/1017479572865069056/1572021487</v>
      </c>
      <c r="AQ10" s="64" t="b">
        <v>1</v>
      </c>
      <c r="AR10" s="64" t="b">
        <v>0</v>
      </c>
      <c r="AS10" s="64" t="b">
        <v>0</v>
      </c>
      <c r="AT10" s="64"/>
      <c r="AU10" s="64">
        <v>2</v>
      </c>
      <c r="AV10" s="64"/>
      <c r="AW10" s="64" t="b">
        <v>0</v>
      </c>
      <c r="AX10" s="64" t="s">
        <v>698</v>
      </c>
      <c r="AY10" s="117" t="str">
        <f>HYPERLINK("https://twitter.com/sachakopp")</f>
        <v>https://twitter.com/sachakopp</v>
      </c>
      <c r="AZ10" s="102" t="s">
        <v>65</v>
      </c>
      <c r="BA10" s="48"/>
      <c r="BB10" s="48"/>
      <c r="BC10" s="48"/>
      <c r="BD10" s="48"/>
      <c r="BE10" s="48"/>
      <c r="BF10" s="48"/>
      <c r="BG10" s="48"/>
      <c r="BH10" s="48"/>
      <c r="BI10" s="48"/>
      <c r="BJ10" s="48"/>
      <c r="BK10" s="103"/>
      <c r="BL10" s="104"/>
      <c r="BM10" s="103"/>
      <c r="BN10" s="104"/>
      <c r="BO10" s="103"/>
      <c r="BP10" s="104"/>
      <c r="BQ10" s="48"/>
      <c r="BR10" s="49"/>
      <c r="BS10" s="48"/>
      <c r="BT10" s="63" t="str">
        <f>REPLACE(INDEX(GroupVertices[Group],MATCH(Vertices[[#This Row],[Vertex]],GroupVertices[Vertex],0)),1,1,"")</f>
        <v>1</v>
      </c>
      <c r="BU10" s="133" t="s">
        <v>802</v>
      </c>
      <c r="BV10" s="48"/>
      <c r="BW10" s="49"/>
      <c r="BX10" s="48"/>
      <c r="BY10" s="49"/>
      <c r="BZ10" s="48"/>
      <c r="CA10" s="49"/>
      <c r="CB10" s="2"/>
      <c r="CC10" s="3"/>
      <c r="CD10" s="3"/>
      <c r="CE10" s="3"/>
      <c r="CF10" s="3"/>
    </row>
    <row r="11" spans="1:84" ht="41.45" customHeight="1">
      <c r="A11" s="62" t="s">
        <v>752</v>
      </c>
      <c r="B11" s="64"/>
      <c r="C11" s="78"/>
      <c r="D11" s="78" t="s">
        <v>64</v>
      </c>
      <c r="E11" s="83">
        <v>470.3306530146629</v>
      </c>
      <c r="F11" s="122">
        <v>99.96574070188038</v>
      </c>
      <c r="G11" s="69" t="str">
        <f>HYPERLINK("https://pbs.twimg.com/profile_images/1240382520279138307/AvAe2RBe_normal.jpg")</f>
        <v>https://pbs.twimg.com/profile_images/1240382520279138307/AvAe2RBe_normal.jpg</v>
      </c>
      <c r="H11" s="123"/>
      <c r="I11" s="70" t="s">
        <v>752</v>
      </c>
      <c r="J11" s="86"/>
      <c r="K11" s="124"/>
      <c r="L11" s="70" t="s">
        <v>831</v>
      </c>
      <c r="M11" s="125">
        <v>12.417482086666904</v>
      </c>
      <c r="N11" s="90">
        <v>2126.22216796875</v>
      </c>
      <c r="O11" s="90">
        <v>590.4921264648438</v>
      </c>
      <c r="P11" s="91"/>
      <c r="Q11" s="92"/>
      <c r="R11" s="92"/>
      <c r="S11" s="126"/>
      <c r="T11" s="48">
        <v>2</v>
      </c>
      <c r="U11" s="48">
        <v>0</v>
      </c>
      <c r="V11" s="49">
        <v>0</v>
      </c>
      <c r="W11" s="49">
        <v>0.043478</v>
      </c>
      <c r="X11" s="49">
        <v>0.081449</v>
      </c>
      <c r="Y11" s="49">
        <v>0.696045</v>
      </c>
      <c r="Z11" s="49">
        <v>1</v>
      </c>
      <c r="AA11" s="49">
        <v>0</v>
      </c>
      <c r="AB11" s="87">
        <v>11</v>
      </c>
      <c r="AC11" s="87"/>
      <c r="AD11" s="88"/>
      <c r="AE11" s="64" t="s">
        <v>792</v>
      </c>
      <c r="AF11" s="64">
        <v>472</v>
      </c>
      <c r="AG11" s="64">
        <v>39799</v>
      </c>
      <c r="AH11" s="64">
        <v>26415</v>
      </c>
      <c r="AI11" s="64">
        <v>19627</v>
      </c>
      <c r="AJ11" s="64"/>
      <c r="AK11" s="64" t="s">
        <v>814</v>
      </c>
      <c r="AL11" s="64" t="s">
        <v>821</v>
      </c>
      <c r="AM11" s="117" t="str">
        <f>HYPERLINK("https://t.co/C0t8R0Wawg")</f>
        <v>https://t.co/C0t8R0Wawg</v>
      </c>
      <c r="AN11" s="64"/>
      <c r="AO11" s="115">
        <v>39737.6625462963</v>
      </c>
      <c r="AP11" s="117" t="str">
        <f>HYPERLINK("https://pbs.twimg.com/profile_banners/16809032/1566422096")</f>
        <v>https://pbs.twimg.com/profile_banners/16809032/1566422096</v>
      </c>
      <c r="AQ11" s="64" t="b">
        <v>0</v>
      </c>
      <c r="AR11" s="64" t="b">
        <v>0</v>
      </c>
      <c r="AS11" s="64" t="b">
        <v>0</v>
      </c>
      <c r="AT11" s="64"/>
      <c r="AU11" s="64">
        <v>342</v>
      </c>
      <c r="AV11" s="117" t="str">
        <f>HYPERLINK("https://abs.twimg.com/images/themes/theme14/bg.gif")</f>
        <v>https://abs.twimg.com/images/themes/theme14/bg.gif</v>
      </c>
      <c r="AW11" s="64" t="b">
        <v>1</v>
      </c>
      <c r="AX11" s="64" t="s">
        <v>698</v>
      </c>
      <c r="AY11" s="117" t="str">
        <f>HYPERLINK("https://twitter.com/unomaha")</f>
        <v>https://twitter.com/unomaha</v>
      </c>
      <c r="AZ11" s="102" t="s">
        <v>65</v>
      </c>
      <c r="BA11" s="48"/>
      <c r="BB11" s="48"/>
      <c r="BC11" s="48"/>
      <c r="BD11" s="48"/>
      <c r="BE11" s="48"/>
      <c r="BF11" s="48"/>
      <c r="BG11" s="48"/>
      <c r="BH11" s="48"/>
      <c r="BI11" s="48"/>
      <c r="BJ11" s="48"/>
      <c r="BK11" s="103"/>
      <c r="BL11" s="104"/>
      <c r="BM11" s="103"/>
      <c r="BN11" s="104"/>
      <c r="BO11" s="103"/>
      <c r="BP11" s="104"/>
      <c r="BQ11" s="48"/>
      <c r="BR11" s="49"/>
      <c r="BS11" s="48"/>
      <c r="BT11" s="63" t="str">
        <f>REPLACE(INDEX(GroupVertices[Group],MATCH(Vertices[[#This Row],[Vertex]],GroupVertices[Vertex],0)),1,1,"")</f>
        <v>1</v>
      </c>
      <c r="BU11" s="133" t="s">
        <v>803</v>
      </c>
      <c r="BV11" s="48"/>
      <c r="BW11" s="49"/>
      <c r="BX11" s="48"/>
      <c r="BY11" s="49"/>
      <c r="BZ11" s="48"/>
      <c r="CA11" s="49"/>
      <c r="CB11" s="2"/>
      <c r="CC11" s="3"/>
      <c r="CD11" s="3"/>
      <c r="CE11" s="3"/>
      <c r="CF11" s="3"/>
    </row>
    <row r="12" spans="1:84" ht="41.45" customHeight="1">
      <c r="A12" s="62" t="s">
        <v>753</v>
      </c>
      <c r="B12" s="64"/>
      <c r="C12" s="78"/>
      <c r="D12" s="78" t="s">
        <v>64</v>
      </c>
      <c r="E12" s="83">
        <v>1000</v>
      </c>
      <c r="F12" s="122">
        <v>70</v>
      </c>
      <c r="G12" s="69" t="str">
        <f>HYPERLINK("https://pbs.twimg.com/profile_images/1306051401236099072/nuSA8oqW_normal.jpg")</f>
        <v>https://pbs.twimg.com/profile_images/1306051401236099072/nuSA8oqW_normal.jpg</v>
      </c>
      <c r="H12" s="123"/>
      <c r="I12" s="70" t="s">
        <v>753</v>
      </c>
      <c r="J12" s="86"/>
      <c r="K12" s="124"/>
      <c r="L12" s="70" t="s">
        <v>832</v>
      </c>
      <c r="M12" s="125">
        <v>9999</v>
      </c>
      <c r="N12" s="90">
        <v>401.0294189453125</v>
      </c>
      <c r="O12" s="90">
        <v>3741.106689453125</v>
      </c>
      <c r="P12" s="91"/>
      <c r="Q12" s="92"/>
      <c r="R12" s="92"/>
      <c r="S12" s="126"/>
      <c r="T12" s="48">
        <v>2</v>
      </c>
      <c r="U12" s="48">
        <v>0</v>
      </c>
      <c r="V12" s="49">
        <v>0</v>
      </c>
      <c r="W12" s="49">
        <v>0.043478</v>
      </c>
      <c r="X12" s="49">
        <v>0.081449</v>
      </c>
      <c r="Y12" s="49">
        <v>0.696045</v>
      </c>
      <c r="Z12" s="49">
        <v>1</v>
      </c>
      <c r="AA12" s="49">
        <v>0</v>
      </c>
      <c r="AB12" s="87">
        <v>12</v>
      </c>
      <c r="AC12" s="87"/>
      <c r="AD12" s="88"/>
      <c r="AE12" s="64" t="s">
        <v>732</v>
      </c>
      <c r="AF12" s="64">
        <v>206</v>
      </c>
      <c r="AG12" s="64">
        <v>34739893</v>
      </c>
      <c r="AH12" s="64">
        <v>13913</v>
      </c>
      <c r="AI12" s="64">
        <v>860</v>
      </c>
      <c r="AJ12" s="64"/>
      <c r="AK12" s="64" t="s">
        <v>815</v>
      </c>
      <c r="AL12" s="64"/>
      <c r="AM12" s="117" t="str">
        <f>HYPERLINK("https://t.co/OQR3Kbbcdw")</f>
        <v>https://t.co/OQR3Kbbcdw</v>
      </c>
      <c r="AN12" s="64"/>
      <c r="AO12" s="115">
        <v>40409.841099537036</v>
      </c>
      <c r="AP12" s="117" t="str">
        <f>HYPERLINK("https://pbs.twimg.com/profile_banners/180505807/1609523200")</f>
        <v>https://pbs.twimg.com/profile_banners/180505807/1609523200</v>
      </c>
      <c r="AQ12" s="64" t="b">
        <v>0</v>
      </c>
      <c r="AR12" s="64" t="b">
        <v>0</v>
      </c>
      <c r="AS12" s="64" t="b">
        <v>1</v>
      </c>
      <c r="AT12" s="64"/>
      <c r="AU12" s="64">
        <v>31591</v>
      </c>
      <c r="AV12" s="117" t="str">
        <f>HYPERLINK("https://abs.twimg.com/images/themes/theme1/bg.png")</f>
        <v>https://abs.twimg.com/images/themes/theme1/bg.png</v>
      </c>
      <c r="AW12" s="64" t="b">
        <v>1</v>
      </c>
      <c r="AX12" s="64" t="s">
        <v>698</v>
      </c>
      <c r="AY12" s="117" t="str">
        <f>HYPERLINK("https://twitter.com/instagram")</f>
        <v>https://twitter.com/instagram</v>
      </c>
      <c r="AZ12" s="102" t="s">
        <v>65</v>
      </c>
      <c r="BA12" s="48"/>
      <c r="BB12" s="48"/>
      <c r="BC12" s="48"/>
      <c r="BD12" s="48"/>
      <c r="BE12" s="48"/>
      <c r="BF12" s="48"/>
      <c r="BG12" s="48"/>
      <c r="BH12" s="48"/>
      <c r="BI12" s="48"/>
      <c r="BJ12" s="48"/>
      <c r="BK12" s="103"/>
      <c r="BL12" s="104"/>
      <c r="BM12" s="103"/>
      <c r="BN12" s="104"/>
      <c r="BO12" s="103"/>
      <c r="BP12" s="104"/>
      <c r="BQ12" s="48"/>
      <c r="BR12" s="49"/>
      <c r="BS12" s="48"/>
      <c r="BT12" s="63" t="str">
        <f>REPLACE(INDEX(GroupVertices[Group],MATCH(Vertices[[#This Row],[Vertex]],GroupVertices[Vertex],0)),1,1,"")</f>
        <v>1</v>
      </c>
      <c r="BU12" s="133" t="s">
        <v>804</v>
      </c>
      <c r="BV12" s="48"/>
      <c r="BW12" s="49"/>
      <c r="BX12" s="48"/>
      <c r="BY12" s="49"/>
      <c r="BZ12" s="48"/>
      <c r="CA12" s="49"/>
      <c r="CB12" s="2"/>
      <c r="CC12" s="3"/>
      <c r="CD12" s="3"/>
      <c r="CE12" s="3"/>
      <c r="CF12" s="3"/>
    </row>
    <row r="13" spans="1:84" ht="41.45" customHeight="1">
      <c r="A13" s="62" t="s">
        <v>754</v>
      </c>
      <c r="B13" s="64"/>
      <c r="C13" s="78"/>
      <c r="D13" s="78" t="s">
        <v>64</v>
      </c>
      <c r="E13" s="83">
        <v>1000</v>
      </c>
      <c r="F13" s="122">
        <v>99.90688797385683</v>
      </c>
      <c r="G13" s="69" t="str">
        <f>HYPERLINK("https://pbs.twimg.com/profile_images/1278364867745984512/MwjU9eaz_normal.jpg")</f>
        <v>https://pbs.twimg.com/profile_images/1278364867745984512/MwjU9eaz_normal.jpg</v>
      </c>
      <c r="H13" s="123"/>
      <c r="I13" s="70" t="s">
        <v>754</v>
      </c>
      <c r="J13" s="86"/>
      <c r="K13" s="124"/>
      <c r="L13" s="70" t="s">
        <v>833</v>
      </c>
      <c r="M13" s="125">
        <v>32.031134579317545</v>
      </c>
      <c r="N13" s="90">
        <v>8899.5107421875</v>
      </c>
      <c r="O13" s="90">
        <v>2794.99609375</v>
      </c>
      <c r="P13" s="91"/>
      <c r="Q13" s="92"/>
      <c r="R13" s="92"/>
      <c r="S13" s="126"/>
      <c r="T13" s="48">
        <v>1</v>
      </c>
      <c r="U13" s="48">
        <v>0</v>
      </c>
      <c r="V13" s="49">
        <v>0</v>
      </c>
      <c r="W13" s="49">
        <v>0.037037</v>
      </c>
      <c r="X13" s="49">
        <v>0.030004</v>
      </c>
      <c r="Y13" s="49">
        <v>0.457374</v>
      </c>
      <c r="Z13" s="49">
        <v>0</v>
      </c>
      <c r="AA13" s="49">
        <v>0</v>
      </c>
      <c r="AB13" s="87">
        <v>13</v>
      </c>
      <c r="AC13" s="87"/>
      <c r="AD13" s="88"/>
      <c r="AE13" s="64" t="s">
        <v>793</v>
      </c>
      <c r="AF13" s="64">
        <v>649</v>
      </c>
      <c r="AG13" s="64">
        <v>107950</v>
      </c>
      <c r="AH13" s="64">
        <v>20251</v>
      </c>
      <c r="AI13" s="64">
        <v>11613</v>
      </c>
      <c r="AJ13" s="64"/>
      <c r="AK13" s="64" t="s">
        <v>816</v>
      </c>
      <c r="AL13" s="64" t="s">
        <v>822</v>
      </c>
      <c r="AM13" s="117" t="str">
        <f>HYPERLINK("https://t.co/JLtqsFlY1y")</f>
        <v>https://t.co/JLtqsFlY1y</v>
      </c>
      <c r="AN13" s="64"/>
      <c r="AO13" s="115">
        <v>39584.890752314815</v>
      </c>
      <c r="AP13" s="117" t="str">
        <f>HYPERLINK("https://pbs.twimg.com/profile_banners/14804281/1478100514")</f>
        <v>https://pbs.twimg.com/profile_banners/14804281/1478100514</v>
      </c>
      <c r="AQ13" s="64" t="b">
        <v>0</v>
      </c>
      <c r="AR13" s="64" t="b">
        <v>0</v>
      </c>
      <c r="AS13" s="64" t="b">
        <v>1</v>
      </c>
      <c r="AT13" s="64"/>
      <c r="AU13" s="64">
        <v>3876</v>
      </c>
      <c r="AV13" s="117" t="str">
        <f>HYPERLINK("https://abs.twimg.com/images/themes/theme1/bg.png")</f>
        <v>https://abs.twimg.com/images/themes/theme1/bg.png</v>
      </c>
      <c r="AW13" s="64" t="b">
        <v>0</v>
      </c>
      <c r="AX13" s="64" t="s">
        <v>698</v>
      </c>
      <c r="AY13" s="117" t="str">
        <f>HYPERLINK("https://twitter.com/prsa")</f>
        <v>https://twitter.com/prsa</v>
      </c>
      <c r="AZ13" s="102" t="s">
        <v>65</v>
      </c>
      <c r="BA13" s="48"/>
      <c r="BB13" s="48"/>
      <c r="BC13" s="48"/>
      <c r="BD13" s="48"/>
      <c r="BE13" s="48"/>
      <c r="BF13" s="48"/>
      <c r="BG13" s="48"/>
      <c r="BH13" s="48"/>
      <c r="BI13" s="48"/>
      <c r="BJ13" s="48"/>
      <c r="BK13" s="103"/>
      <c r="BL13" s="104"/>
      <c r="BM13" s="103"/>
      <c r="BN13" s="104"/>
      <c r="BO13" s="103"/>
      <c r="BP13" s="104"/>
      <c r="BQ13" s="48"/>
      <c r="BR13" s="49"/>
      <c r="BS13" s="48"/>
      <c r="BT13" s="63" t="str">
        <f>REPLACE(INDEX(GroupVertices[Group],MATCH(Vertices[[#This Row],[Vertex]],GroupVertices[Vertex],0)),1,1,"")</f>
        <v>2</v>
      </c>
      <c r="BU13" s="133" t="s">
        <v>805</v>
      </c>
      <c r="BV13" s="48"/>
      <c r="BW13" s="49"/>
      <c r="BX13" s="48"/>
      <c r="BY13" s="49"/>
      <c r="BZ13" s="48"/>
      <c r="CA13" s="49"/>
      <c r="CB13" s="2"/>
      <c r="CC13" s="3"/>
      <c r="CD13" s="3"/>
      <c r="CE13" s="3"/>
      <c r="CF13" s="3"/>
    </row>
    <row r="14" spans="1:84" ht="41.45" customHeight="1">
      <c r="A14" s="77" t="s">
        <v>755</v>
      </c>
      <c r="B14" s="112"/>
      <c r="C14" s="106"/>
      <c r="D14" s="106" t="s">
        <v>64</v>
      </c>
      <c r="E14" s="107">
        <v>183.48179887408068</v>
      </c>
      <c r="F14" s="108">
        <v>99.99761311000195</v>
      </c>
      <c r="G14" s="134" t="str">
        <f>HYPERLINK("https://pbs.twimg.com/profile_images/1362611581226467328/LWM11-TO_normal.jpg")</f>
        <v>https://pbs.twimg.com/profile_images/1362611581226467328/LWM11-TO_normal.jpg</v>
      </c>
      <c r="H14" s="106"/>
      <c r="I14" s="109" t="s">
        <v>755</v>
      </c>
      <c r="J14" s="110"/>
      <c r="K14" s="110"/>
      <c r="L14" s="109" t="s">
        <v>834</v>
      </c>
      <c r="M14" s="127">
        <v>1.7954708733501543</v>
      </c>
      <c r="N14" s="128">
        <v>7502.59228515625</v>
      </c>
      <c r="O14" s="128">
        <v>2794.99609375</v>
      </c>
      <c r="P14" s="129"/>
      <c r="Q14" s="130"/>
      <c r="R14" s="130"/>
      <c r="S14" s="131"/>
      <c r="T14" s="48">
        <v>1</v>
      </c>
      <c r="U14" s="48">
        <v>0</v>
      </c>
      <c r="V14" s="49">
        <v>0</v>
      </c>
      <c r="W14" s="49">
        <v>0.037037</v>
      </c>
      <c r="X14" s="49">
        <v>0.030004</v>
      </c>
      <c r="Y14" s="49">
        <v>0.457374</v>
      </c>
      <c r="Z14" s="49">
        <v>0</v>
      </c>
      <c r="AA14" s="49">
        <v>0</v>
      </c>
      <c r="AB14" s="132">
        <v>14</v>
      </c>
      <c r="AC14" s="132"/>
      <c r="AD14" s="111"/>
      <c r="AE14" s="112" t="s">
        <v>794</v>
      </c>
      <c r="AF14" s="112">
        <v>2892</v>
      </c>
      <c r="AG14" s="112">
        <v>2891</v>
      </c>
      <c r="AH14" s="112">
        <v>16511</v>
      </c>
      <c r="AI14" s="112">
        <v>19441</v>
      </c>
      <c r="AJ14" s="112"/>
      <c r="AK14" s="112" t="s">
        <v>817</v>
      </c>
      <c r="AL14" s="112" t="s">
        <v>823</v>
      </c>
      <c r="AM14" s="112"/>
      <c r="AN14" s="112"/>
      <c r="AO14" s="116">
        <v>40032.610497685186</v>
      </c>
      <c r="AP14" s="118" t="str">
        <f>HYPERLINK("https://pbs.twimg.com/profile_banners/63737350/1615425377")</f>
        <v>https://pbs.twimg.com/profile_banners/63737350/1615425377</v>
      </c>
      <c r="AQ14" s="112" t="b">
        <v>0</v>
      </c>
      <c r="AR14" s="112" t="b">
        <v>0</v>
      </c>
      <c r="AS14" s="112" t="b">
        <v>1</v>
      </c>
      <c r="AT14" s="112"/>
      <c r="AU14" s="112">
        <v>105</v>
      </c>
      <c r="AV14" s="118" t="str">
        <f>HYPERLINK("https://abs.twimg.com/images/themes/theme13/bg.gif")</f>
        <v>https://abs.twimg.com/images/themes/theme13/bg.gif</v>
      </c>
      <c r="AW14" s="112" t="b">
        <v>0</v>
      </c>
      <c r="AX14" s="112" t="s">
        <v>698</v>
      </c>
      <c r="AY14" s="118" t="str">
        <f>HYPERLINK("https://twitter.com/marybethwest")</f>
        <v>https://twitter.com/marybethwest</v>
      </c>
      <c r="AZ14" s="102" t="s">
        <v>65</v>
      </c>
      <c r="BA14" s="48"/>
      <c r="BB14" s="48"/>
      <c r="BC14" s="48"/>
      <c r="BD14" s="48"/>
      <c r="BE14" s="48"/>
      <c r="BF14" s="48"/>
      <c r="BG14" s="48"/>
      <c r="BH14" s="48"/>
      <c r="BI14" s="48"/>
      <c r="BJ14" s="48"/>
      <c r="BK14" s="113"/>
      <c r="BL14" s="114"/>
      <c r="BM14" s="113"/>
      <c r="BN14" s="114"/>
      <c r="BO14" s="113"/>
      <c r="BP14" s="114"/>
      <c r="BQ14" s="48"/>
      <c r="BR14" s="49"/>
      <c r="BS14" s="48"/>
      <c r="BT14" s="63" t="str">
        <f>REPLACE(INDEX(GroupVertices[Group],MATCH(Vertices[[#This Row],[Vertex]],GroupVertices[Vertex],0)),1,1,"")</f>
        <v>2</v>
      </c>
      <c r="BU14" s="133" t="s">
        <v>784</v>
      </c>
      <c r="BV14" s="48"/>
      <c r="BW14" s="49"/>
      <c r="BX14" s="48"/>
      <c r="BY14" s="49"/>
      <c r="BZ14" s="48"/>
      <c r="CA14" s="49"/>
      <c r="CB14" s="2"/>
      <c r="CC14" s="3"/>
      <c r="CD14" s="3"/>
      <c r="CE14" s="3"/>
      <c r="CF14" s="3"/>
    </row>
    <row r="15" spans="1:84" ht="41.45" customHeight="1">
      <c r="A15"/>
      <c r="J15"/>
      <c r="AA15"/>
      <c r="AB15"/>
      <c r="AC15"/>
      <c r="AD15"/>
      <c r="AE15"/>
      <c r="AF15"/>
      <c r="AG15"/>
      <c r="AH15"/>
      <c r="CB15" s="2"/>
      <c r="CC15" s="3"/>
      <c r="CD15" s="3"/>
      <c r="CE15" s="3"/>
      <c r="CF15" s="3"/>
    </row>
    <row r="16" spans="1:84" ht="41.45" customHeight="1">
      <c r="A16"/>
      <c r="J16"/>
      <c r="AA16"/>
      <c r="AB16"/>
      <c r="AC16"/>
      <c r="AD16"/>
      <c r="AE16"/>
      <c r="AF16"/>
      <c r="AG16"/>
      <c r="AH16"/>
      <c r="CB16" s="2"/>
      <c r="CC16" s="3"/>
      <c r="CD16" s="3"/>
      <c r="CE16" s="3"/>
      <c r="CF16" s="3"/>
    </row>
    <row r="17" spans="1:84" ht="41.45" customHeight="1">
      <c r="A17"/>
      <c r="J17"/>
      <c r="AA17"/>
      <c r="AB17"/>
      <c r="AC17"/>
      <c r="AD17"/>
      <c r="AE17"/>
      <c r="AF17"/>
      <c r="AG17"/>
      <c r="AH17"/>
      <c r="CB17" s="2"/>
      <c r="CC17" s="3"/>
      <c r="CD17" s="3"/>
      <c r="CE17" s="3"/>
      <c r="CF17" s="3"/>
    </row>
    <row r="18" spans="1:84" ht="41.45" customHeight="1">
      <c r="A18"/>
      <c r="J18"/>
      <c r="AA18"/>
      <c r="AB18"/>
      <c r="AC18"/>
      <c r="AD18"/>
      <c r="AE18"/>
      <c r="AF18"/>
      <c r="AG18"/>
      <c r="AH18"/>
      <c r="CB18" s="2"/>
      <c r="CC18" s="3"/>
      <c r="CD18" s="3"/>
      <c r="CE18" s="3"/>
      <c r="CF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c r="Y2" s="13" t="s">
        <v>225</v>
      </c>
      <c r="Z2" s="13" t="s">
        <v>227</v>
      </c>
      <c r="AA2" s="13" t="s">
        <v>229</v>
      </c>
      <c r="AB2" s="13" t="s">
        <v>231</v>
      </c>
      <c r="AC2" s="13" t="s">
        <v>233</v>
      </c>
      <c r="AD2" s="13" t="s">
        <v>236</v>
      </c>
      <c r="AE2" s="13" t="s">
        <v>237</v>
      </c>
      <c r="AF2" s="13" t="s">
        <v>239</v>
      </c>
      <c r="AG2" s="52" t="s">
        <v>260</v>
      </c>
      <c r="AH2" s="52" t="s">
        <v>261</v>
      </c>
      <c r="AI2" s="52" t="s">
        <v>262</v>
      </c>
      <c r="AJ2" s="52" t="s">
        <v>263</v>
      </c>
      <c r="AK2" s="52" t="s">
        <v>264</v>
      </c>
      <c r="AL2" s="52" t="s">
        <v>265</v>
      </c>
      <c r="AM2" s="52" t="s">
        <v>266</v>
      </c>
      <c r="AN2" s="52" t="s">
        <v>267</v>
      </c>
      <c r="AO2" s="52" t="s">
        <v>270</v>
      </c>
      <c r="AP2" s="52" t="s">
        <v>685</v>
      </c>
      <c r="AQ2" s="52" t="s">
        <v>686</v>
      </c>
      <c r="AR2" s="52" t="s">
        <v>687</v>
      </c>
      <c r="AS2" s="52" t="s">
        <v>688</v>
      </c>
      <c r="AT2" s="52" t="s">
        <v>689</v>
      </c>
      <c r="AU2" s="52" t="s">
        <v>690</v>
      </c>
    </row>
    <row r="3" spans="1:47" ht="15">
      <c r="A3" s="77" t="s">
        <v>699</v>
      </c>
      <c r="B3" s="78" t="s">
        <v>701</v>
      </c>
      <c r="C3" s="78" t="s">
        <v>56</v>
      </c>
      <c r="D3" s="72"/>
      <c r="E3" s="71"/>
      <c r="F3" s="73" t="s">
        <v>880</v>
      </c>
      <c r="G3" s="74"/>
      <c r="H3" s="74"/>
      <c r="I3" s="75">
        <v>3</v>
      </c>
      <c r="J3" s="76"/>
      <c r="K3" s="48">
        <v>8</v>
      </c>
      <c r="L3" s="48">
        <v>9</v>
      </c>
      <c r="M3" s="48">
        <v>8</v>
      </c>
      <c r="N3" s="48">
        <v>17</v>
      </c>
      <c r="O3" s="48">
        <v>1</v>
      </c>
      <c r="P3" s="49">
        <v>0.09090909090909091</v>
      </c>
      <c r="Q3" s="49">
        <v>0.16666666666666666</v>
      </c>
      <c r="R3" s="48">
        <v>1</v>
      </c>
      <c r="S3" s="48">
        <v>0</v>
      </c>
      <c r="T3" s="48">
        <v>8</v>
      </c>
      <c r="U3" s="48">
        <v>17</v>
      </c>
      <c r="V3" s="48">
        <v>2</v>
      </c>
      <c r="W3" s="49">
        <v>1.40625</v>
      </c>
      <c r="X3" s="49">
        <v>0.21428571428571427</v>
      </c>
      <c r="Y3" s="63" t="s">
        <v>836</v>
      </c>
      <c r="Z3" s="63" t="s">
        <v>729</v>
      </c>
      <c r="AA3" s="63" t="s">
        <v>762</v>
      </c>
      <c r="AB3" s="67" t="s">
        <v>841</v>
      </c>
      <c r="AC3" s="67" t="s">
        <v>861</v>
      </c>
      <c r="AD3" s="67"/>
      <c r="AE3" s="67" t="s">
        <v>863</v>
      </c>
      <c r="AF3" s="67" t="s">
        <v>864</v>
      </c>
      <c r="AG3" s="82"/>
      <c r="AH3" s="94"/>
      <c r="AI3" s="82"/>
      <c r="AJ3" s="94"/>
      <c r="AK3" s="82"/>
      <c r="AL3" s="94"/>
      <c r="AM3" s="82">
        <v>27</v>
      </c>
      <c r="AN3" s="94">
        <v>100</v>
      </c>
      <c r="AO3" s="82">
        <v>27</v>
      </c>
      <c r="AP3" s="82">
        <v>0</v>
      </c>
      <c r="AQ3" s="94">
        <v>0</v>
      </c>
      <c r="AR3" s="82">
        <v>0</v>
      </c>
      <c r="AS3" s="94">
        <v>0</v>
      </c>
      <c r="AT3" s="82">
        <v>0</v>
      </c>
      <c r="AU3" s="94">
        <v>0</v>
      </c>
    </row>
    <row r="4" spans="1:47" ht="15">
      <c r="A4" s="135" t="s">
        <v>700</v>
      </c>
      <c r="B4" s="78" t="s">
        <v>702</v>
      </c>
      <c r="C4" s="78" t="s">
        <v>56</v>
      </c>
      <c r="D4" s="136"/>
      <c r="E4" s="137"/>
      <c r="F4" s="138" t="s">
        <v>881</v>
      </c>
      <c r="G4" s="139"/>
      <c r="H4" s="139"/>
      <c r="I4" s="140">
        <v>4</v>
      </c>
      <c r="J4" s="141"/>
      <c r="K4" s="48">
        <v>4</v>
      </c>
      <c r="L4" s="48">
        <v>3</v>
      </c>
      <c r="M4" s="48">
        <v>2</v>
      </c>
      <c r="N4" s="48">
        <v>5</v>
      </c>
      <c r="O4" s="48">
        <v>2</v>
      </c>
      <c r="P4" s="49">
        <v>0</v>
      </c>
      <c r="Q4" s="49">
        <v>0</v>
      </c>
      <c r="R4" s="48">
        <v>1</v>
      </c>
      <c r="S4" s="48">
        <v>0</v>
      </c>
      <c r="T4" s="48">
        <v>4</v>
      </c>
      <c r="U4" s="48">
        <v>5</v>
      </c>
      <c r="V4" s="48">
        <v>2</v>
      </c>
      <c r="W4" s="49">
        <v>1.125</v>
      </c>
      <c r="X4" s="49">
        <v>0.25</v>
      </c>
      <c r="Y4" s="63"/>
      <c r="Z4" s="63"/>
      <c r="AA4" s="63" t="s">
        <v>762</v>
      </c>
      <c r="AB4" s="67" t="s">
        <v>842</v>
      </c>
      <c r="AC4" s="67" t="s">
        <v>862</v>
      </c>
      <c r="AD4" s="63" t="s">
        <v>755</v>
      </c>
      <c r="AE4" s="63" t="s">
        <v>754</v>
      </c>
      <c r="AF4" s="63" t="s">
        <v>865</v>
      </c>
      <c r="AG4" s="142"/>
      <c r="AH4" s="114"/>
      <c r="AI4" s="113"/>
      <c r="AJ4" s="114"/>
      <c r="AK4" s="113"/>
      <c r="AL4" s="114"/>
      <c r="AM4" s="48">
        <v>139</v>
      </c>
      <c r="AN4" s="49">
        <v>100</v>
      </c>
      <c r="AO4" s="48">
        <v>139</v>
      </c>
      <c r="AP4" s="48">
        <v>0</v>
      </c>
      <c r="AQ4" s="49">
        <v>0</v>
      </c>
      <c r="AR4" s="48">
        <v>0</v>
      </c>
      <c r="AS4" s="49">
        <v>0</v>
      </c>
      <c r="AT4" s="48">
        <v>0</v>
      </c>
      <c r="AU4" s="49">
        <v>0</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4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4 C166:C175">
      <formula1>ValidGroupShapes</formula1>
    </dataValidation>
    <dataValidation allowBlank="1" showInputMessage="1" showErrorMessage="1" promptTitle="Group Name" prompt="Enter the name of the group." sqref="A1426:A1551 A1109:A1185 A918:A1099 A596:A787 A266:A300 A261:A264 A3:A4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699</v>
      </c>
      <c r="B2" s="67" t="s">
        <v>747</v>
      </c>
      <c r="C2" s="63">
        <f>VLOOKUP(GroupVertices[[#This Row],[Vertex]],Vertices[],MATCH("ID",Vertices[[#Headers],[Vertex]:[Sentiment List '#3: List3 Word Percentage (%)]],0),FALSE)</f>
        <v>9</v>
      </c>
    </row>
    <row r="3" spans="1:3" ht="15">
      <c r="A3" s="64" t="s">
        <v>699</v>
      </c>
      <c r="B3" s="67" t="s">
        <v>753</v>
      </c>
      <c r="C3" s="63">
        <f>VLOOKUP(GroupVertices[[#This Row],[Vertex]],Vertices[],MATCH("ID",Vertices[[#Headers],[Vertex]:[Sentiment List '#3: List3 Word Percentage (%)]],0),FALSE)</f>
        <v>12</v>
      </c>
    </row>
    <row r="4" spans="1:3" ht="15">
      <c r="A4" s="64" t="s">
        <v>699</v>
      </c>
      <c r="B4" s="67" t="s">
        <v>334</v>
      </c>
      <c r="C4" s="63">
        <f>VLOOKUP(GroupVertices[[#This Row],[Vertex]],Vertices[],MATCH("ID",Vertices[[#Headers],[Vertex]:[Sentiment List '#3: List3 Word Percentage (%)]],0),FALSE)</f>
        <v>4</v>
      </c>
    </row>
    <row r="5" spans="1:3" ht="15">
      <c r="A5" s="64" t="s">
        <v>699</v>
      </c>
      <c r="B5" s="67" t="s">
        <v>752</v>
      </c>
      <c r="C5" s="63">
        <f>VLOOKUP(GroupVertices[[#This Row],[Vertex]],Vertices[],MATCH("ID",Vertices[[#Headers],[Vertex]:[Sentiment List '#3: List3 Word Percentage (%)]],0),FALSE)</f>
        <v>11</v>
      </c>
    </row>
    <row r="6" spans="1:3" ht="15">
      <c r="A6" s="64" t="s">
        <v>699</v>
      </c>
      <c r="B6" s="67" t="s">
        <v>751</v>
      </c>
      <c r="C6" s="63">
        <f>VLOOKUP(GroupVertices[[#This Row],[Vertex]],Vertices[],MATCH("ID",Vertices[[#Headers],[Vertex]:[Sentiment List '#3: List3 Word Percentage (%)]],0),FALSE)</f>
        <v>10</v>
      </c>
    </row>
    <row r="7" spans="1:3" ht="15">
      <c r="A7" s="64" t="s">
        <v>699</v>
      </c>
      <c r="B7" s="67" t="s">
        <v>750</v>
      </c>
      <c r="C7" s="63">
        <f>VLOOKUP(GroupVertices[[#This Row],[Vertex]],Vertices[],MATCH("ID",Vertices[[#Headers],[Vertex]:[Sentiment List '#3: List3 Word Percentage (%)]],0),FALSE)</f>
        <v>8</v>
      </c>
    </row>
    <row r="8" spans="1:3" ht="15">
      <c r="A8" s="64" t="s">
        <v>699</v>
      </c>
      <c r="B8" s="67" t="s">
        <v>745</v>
      </c>
      <c r="C8" s="63">
        <f>VLOOKUP(GroupVertices[[#This Row],[Vertex]],Vertices[],MATCH("ID",Vertices[[#Headers],[Vertex]:[Sentiment List '#3: List3 Word Percentage (%)]],0),FALSE)</f>
        <v>5</v>
      </c>
    </row>
    <row r="9" spans="1:3" ht="15">
      <c r="A9" s="64" t="s">
        <v>699</v>
      </c>
      <c r="B9" s="67" t="s">
        <v>749</v>
      </c>
      <c r="C9" s="63">
        <f>VLOOKUP(GroupVertices[[#This Row],[Vertex]],Vertices[],MATCH("ID",Vertices[[#Headers],[Vertex]:[Sentiment List '#3: List3 Word Percentage (%)]],0),FALSE)</f>
        <v>3</v>
      </c>
    </row>
    <row r="10" spans="1:3" ht="15">
      <c r="A10" s="64" t="s">
        <v>700</v>
      </c>
      <c r="B10" s="67" t="s">
        <v>748</v>
      </c>
      <c r="C10" s="63">
        <f>VLOOKUP(GroupVertices[[#This Row],[Vertex]],Vertices[],MATCH("ID",Vertices[[#Headers],[Vertex]:[Sentiment List '#3: List3 Word Percentage (%)]],0),FALSE)</f>
        <v>7</v>
      </c>
    </row>
    <row r="11" spans="1:3" ht="15">
      <c r="A11" s="64" t="s">
        <v>700</v>
      </c>
      <c r="B11" s="67" t="s">
        <v>755</v>
      </c>
      <c r="C11" s="63">
        <f>VLOOKUP(GroupVertices[[#This Row],[Vertex]],Vertices[],MATCH("ID",Vertices[[#Headers],[Vertex]:[Sentiment List '#3: List3 Word Percentage (%)]],0),FALSE)</f>
        <v>14</v>
      </c>
    </row>
    <row r="12" spans="1:3" ht="15">
      <c r="A12" s="64" t="s">
        <v>700</v>
      </c>
      <c r="B12" s="67" t="s">
        <v>754</v>
      </c>
      <c r="C12" s="63">
        <f>VLOOKUP(GroupVertices[[#This Row],[Vertex]],Vertices[],MATCH("ID",Vertices[[#Headers],[Vertex]:[Sentiment List '#3: List3 Word Percentage (%)]],0),FALSE)</f>
        <v>13</v>
      </c>
    </row>
    <row r="13" spans="1:3" ht="15">
      <c r="A13" s="64" t="s">
        <v>700</v>
      </c>
      <c r="B13" s="67" t="s">
        <v>746</v>
      </c>
      <c r="C13" s="63">
        <f>VLOOKUP(GroupVertices[[#This Row],[Vertex]],Vertices[],MATCH("ID",Vertices[[#Headers],[Vertex]:[Sentiment List '#3: List3 Word Percentage (%)]],0),FALSE)</f>
        <v>6</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217</v>
      </c>
      <c r="B2" s="34" t="s">
        <v>179</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6</v>
      </c>
      <c r="J2" s="37">
        <f>MIN(Vertices[Betweenness Centrality])</f>
        <v>0</v>
      </c>
      <c r="K2" s="38">
        <f>COUNTIF(Vertices[Betweenness Centrality],"&gt;= "&amp;J2)-COUNTIF(Vertices[Betweenness Centrality],"&gt;="&amp;J3)</f>
        <v>9</v>
      </c>
      <c r="L2" s="37">
        <f>MIN(Vertices[Closeness Centrality])</f>
        <v>0.037037</v>
      </c>
      <c r="M2" s="38">
        <f>COUNTIF(Vertices[Closeness Centrality],"&gt;= "&amp;L2)-COUNTIF(Vertices[Closeness Centrality],"&gt;="&amp;L3)</f>
        <v>3</v>
      </c>
      <c r="N2" s="37">
        <f>MIN(Vertices[Eigenvector Centrality])</f>
        <v>0.030004</v>
      </c>
      <c r="O2" s="38">
        <f>COUNTIF(Vertices[Eigenvector Centrality],"&gt;= "&amp;N2)-COUNTIF(Vertices[Eigenvector Centrality],"&gt;="&amp;N3)</f>
        <v>3</v>
      </c>
      <c r="P2" s="37">
        <f>MIN(Vertices[PageRank])</f>
        <v>0.424706</v>
      </c>
      <c r="Q2" s="38">
        <f>COUNTIF(Vertices[PageRank],"&gt;= "&amp;P2)-COUNTIF(Vertices[PageRank],"&gt;="&amp;P3)</f>
        <v>5</v>
      </c>
      <c r="R2" s="37">
        <f>MIN(Vertices[Clustering Coefficient])</f>
        <v>0</v>
      </c>
      <c r="S2" s="43">
        <f>COUNTIF(Vertices[Clustering Coefficient],"&gt;= "&amp;R2)-COUNTIF(Vertices[Clustering Coefficient],"&gt;="&amp;R3)</f>
        <v>5</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147"/>
      <c r="B3" s="147"/>
      <c r="D3" s="32">
        <f aca="true" t="shared" si="1" ref="D3:D44">D2+($D$45-$D$2)/BinDivisor</f>
        <v>0</v>
      </c>
      <c r="E3" s="3">
        <f>COUNTIF(Vertices[Degree],"&gt;= "&amp;D3)-COUNTIF(Vertices[Degree],"&gt;="&amp;D4)</f>
        <v>0</v>
      </c>
      <c r="F3" s="39">
        <f aca="true" t="shared" si="2" ref="F3:F44">F2+($F$45-$F$2)/BinDivisor</f>
        <v>0.09302325581395349</v>
      </c>
      <c r="G3" s="40">
        <f>COUNTIF(Vertices[In-Degree],"&gt;= "&amp;F3)-COUNTIF(Vertices[In-Degree],"&gt;="&amp;F4)</f>
        <v>0</v>
      </c>
      <c r="H3" s="39">
        <f aca="true" t="shared" si="3" ref="H3:H44">H2+($H$45-$H$2)/BinDivisor</f>
        <v>0.16279069767441862</v>
      </c>
      <c r="I3" s="40">
        <f>COUNTIF(Vertices[Out-Degree],"&gt;= "&amp;H3)-COUNTIF(Vertices[Out-Degree],"&gt;="&amp;H4)</f>
        <v>0</v>
      </c>
      <c r="J3" s="39">
        <f aca="true" t="shared" si="4" ref="J3:J44">J2+($J$45-$J$2)/BinDivisor</f>
        <v>1.3953488372093024</v>
      </c>
      <c r="K3" s="40">
        <f>COUNTIF(Vertices[Betweenness Centrality],"&gt;= "&amp;J3)-COUNTIF(Vertices[Betweenness Centrality],"&gt;="&amp;J4)</f>
        <v>0</v>
      </c>
      <c r="L3" s="39">
        <f aca="true" t="shared" si="5" ref="L3:L44">L2+($L$45-$L$2)/BinDivisor</f>
        <v>0.037836813953488375</v>
      </c>
      <c r="M3" s="40">
        <f>COUNTIF(Vertices[Closeness Centrality],"&gt;= "&amp;L3)-COUNTIF(Vertices[Closeness Centrality],"&gt;="&amp;L4)</f>
        <v>0</v>
      </c>
      <c r="N3" s="39">
        <f aca="true" t="shared" si="6" ref="N3:N44">N2+($N$45-$N$2)/BinDivisor</f>
        <v>0.03411925581395349</v>
      </c>
      <c r="O3" s="40">
        <f>COUNTIF(Vertices[Eigenvector Centrality],"&gt;= "&amp;N3)-COUNTIF(Vertices[Eigenvector Centrality],"&gt;="&amp;N4)</f>
        <v>0</v>
      </c>
      <c r="P3" s="39">
        <f aca="true" t="shared" si="7" ref="P3:P44">P2+($P$45-$P$2)/BinDivisor</f>
        <v>0.4824728604651163</v>
      </c>
      <c r="Q3" s="40">
        <f>COUNTIF(Vertices[PageRank],"&gt;= "&amp;P3)-COUNTIF(Vertices[PageRank],"&gt;="&amp;P4)</f>
        <v>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12</v>
      </c>
      <c r="D4" s="32">
        <f t="shared" si="1"/>
        <v>0</v>
      </c>
      <c r="E4" s="3">
        <f>COUNTIF(Vertices[Degree],"&gt;= "&amp;D4)-COUNTIF(Vertices[Degree],"&gt;="&amp;D5)</f>
        <v>0</v>
      </c>
      <c r="F4" s="37">
        <f t="shared" si="2"/>
        <v>0.18604651162790697</v>
      </c>
      <c r="G4" s="38">
        <f>COUNTIF(Vertices[In-Degree],"&gt;= "&amp;F4)-COUNTIF(Vertices[In-Degree],"&gt;="&amp;F5)</f>
        <v>0</v>
      </c>
      <c r="H4" s="37">
        <f t="shared" si="3"/>
        <v>0.32558139534883723</v>
      </c>
      <c r="I4" s="38">
        <f>COUNTIF(Vertices[Out-Degree],"&gt;= "&amp;H4)-COUNTIF(Vertices[Out-Degree],"&gt;="&amp;H5)</f>
        <v>0</v>
      </c>
      <c r="J4" s="37">
        <f t="shared" si="4"/>
        <v>2.7906976744186047</v>
      </c>
      <c r="K4" s="38">
        <f>COUNTIF(Vertices[Betweenness Centrality],"&gt;= "&amp;J4)-COUNTIF(Vertices[Betweenness Centrality],"&gt;="&amp;J5)</f>
        <v>0</v>
      </c>
      <c r="L4" s="37">
        <f t="shared" si="5"/>
        <v>0.03863662790697675</v>
      </c>
      <c r="M4" s="38">
        <f>COUNTIF(Vertices[Closeness Centrality],"&gt;= "&amp;L4)-COUNTIF(Vertices[Closeness Centrality],"&gt;="&amp;L5)</f>
        <v>0</v>
      </c>
      <c r="N4" s="37">
        <f t="shared" si="6"/>
        <v>0.038234511627906975</v>
      </c>
      <c r="O4" s="38">
        <f>COUNTIF(Vertices[Eigenvector Centrality],"&gt;= "&amp;N4)-COUNTIF(Vertices[Eigenvector Centrality],"&gt;="&amp;N5)</f>
        <v>0</v>
      </c>
      <c r="P4" s="37">
        <f t="shared" si="7"/>
        <v>0.5402397209302325</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147"/>
      <c r="B5" s="147"/>
      <c r="D5" s="32">
        <f t="shared" si="1"/>
        <v>0</v>
      </c>
      <c r="E5" s="3">
        <f>COUNTIF(Vertices[Degree],"&gt;= "&amp;D5)-COUNTIF(Vertices[Degree],"&gt;="&amp;D6)</f>
        <v>0</v>
      </c>
      <c r="F5" s="39">
        <f t="shared" si="2"/>
        <v>0.27906976744186046</v>
      </c>
      <c r="G5" s="40">
        <f>COUNTIF(Vertices[In-Degree],"&gt;= "&amp;F5)-COUNTIF(Vertices[In-Degree],"&gt;="&amp;F6)</f>
        <v>0</v>
      </c>
      <c r="H5" s="39">
        <f t="shared" si="3"/>
        <v>0.48837209302325585</v>
      </c>
      <c r="I5" s="40">
        <f>COUNTIF(Vertices[Out-Degree],"&gt;= "&amp;H5)-COUNTIF(Vertices[Out-Degree],"&gt;="&amp;H6)</f>
        <v>0</v>
      </c>
      <c r="J5" s="39">
        <f t="shared" si="4"/>
        <v>4.186046511627907</v>
      </c>
      <c r="K5" s="40">
        <f>COUNTIF(Vertices[Betweenness Centrality],"&gt;= "&amp;J5)-COUNTIF(Vertices[Betweenness Centrality],"&gt;="&amp;J6)</f>
        <v>0</v>
      </c>
      <c r="L5" s="39">
        <f t="shared" si="5"/>
        <v>0.039436441860465125</v>
      </c>
      <c r="M5" s="40">
        <f>COUNTIF(Vertices[Closeness Centrality],"&gt;= "&amp;L5)-COUNTIF(Vertices[Closeness Centrality],"&gt;="&amp;L6)</f>
        <v>0</v>
      </c>
      <c r="N5" s="39">
        <f t="shared" si="6"/>
        <v>0.04234976744186046</v>
      </c>
      <c r="O5" s="40">
        <f>COUNTIF(Vertices[Eigenvector Centrality],"&gt;= "&amp;N5)-COUNTIF(Vertices[Eigenvector Centrality],"&gt;="&amp;N6)</f>
        <v>0</v>
      </c>
      <c r="P5" s="39">
        <f t="shared" si="7"/>
        <v>0.5980065813953488</v>
      </c>
      <c r="Q5" s="40">
        <f>COUNTIF(Vertices[PageRank],"&gt;= "&amp;P5)-COUNTIF(Vertices[PageRank],"&gt;="&amp;P6)</f>
        <v>0</v>
      </c>
      <c r="R5" s="39">
        <f t="shared" si="8"/>
        <v>0.06976744186046512</v>
      </c>
      <c r="S5" s="44">
        <f>COUNTIF(Vertices[Clustering Coefficient],"&gt;= "&amp;R5)-COUNTIF(Vertices[Clustering Coefficient],"&gt;="&amp;R6)</f>
        <v>1</v>
      </c>
      <c r="T5" s="39" t="e">
        <f ca="1" t="shared" si="9"/>
        <v>#REF!</v>
      </c>
      <c r="U5" s="40" t="e">
        <f ca="1" t="shared" si="0"/>
        <v>#REF!</v>
      </c>
    </row>
    <row r="6" spans="1:21" ht="15">
      <c r="A6" s="34" t="s">
        <v>148</v>
      </c>
      <c r="B6" s="34">
        <v>12</v>
      </c>
      <c r="D6" s="32">
        <f t="shared" si="1"/>
        <v>0</v>
      </c>
      <c r="E6" s="3">
        <f>COUNTIF(Vertices[Degree],"&gt;= "&amp;D6)-COUNTIF(Vertices[Degree],"&gt;="&amp;D7)</f>
        <v>0</v>
      </c>
      <c r="F6" s="37">
        <f t="shared" si="2"/>
        <v>0.37209302325581395</v>
      </c>
      <c r="G6" s="38">
        <f>COUNTIF(Vertices[In-Degree],"&gt;= "&amp;F6)-COUNTIF(Vertices[In-Degree],"&gt;="&amp;F7)</f>
        <v>0</v>
      </c>
      <c r="H6" s="37">
        <f t="shared" si="3"/>
        <v>0.6511627906976745</v>
      </c>
      <c r="I6" s="38">
        <f>COUNTIF(Vertices[Out-Degree],"&gt;= "&amp;H6)-COUNTIF(Vertices[Out-Degree],"&gt;="&amp;H7)</f>
        <v>0</v>
      </c>
      <c r="J6" s="37">
        <f t="shared" si="4"/>
        <v>5.5813953488372094</v>
      </c>
      <c r="K6" s="38">
        <f>COUNTIF(Vertices[Betweenness Centrality],"&gt;= "&amp;J6)-COUNTIF(Vertices[Betweenness Centrality],"&gt;="&amp;J7)</f>
        <v>0</v>
      </c>
      <c r="L6" s="37">
        <f t="shared" si="5"/>
        <v>0.0402362558139535</v>
      </c>
      <c r="M6" s="38">
        <f>COUNTIF(Vertices[Closeness Centrality],"&gt;= "&amp;L6)-COUNTIF(Vertices[Closeness Centrality],"&gt;="&amp;L7)</f>
        <v>0</v>
      </c>
      <c r="N6" s="37">
        <f t="shared" si="6"/>
        <v>0.04646502325581395</v>
      </c>
      <c r="O6" s="38">
        <f>COUNTIF(Vertices[Eigenvector Centrality],"&gt;= "&amp;N6)-COUNTIF(Vertices[Eigenvector Centrality],"&gt;="&amp;N7)</f>
        <v>2</v>
      </c>
      <c r="P6" s="37">
        <f t="shared" si="7"/>
        <v>0.655773441860465</v>
      </c>
      <c r="Q6" s="38">
        <f>COUNTIF(Vertices[PageRank],"&gt;= "&amp;P6)-COUNTIF(Vertices[PageRank],"&gt;="&amp;P7)</f>
        <v>4</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14</v>
      </c>
      <c r="D7" s="32">
        <f t="shared" si="1"/>
        <v>0</v>
      </c>
      <c r="E7" s="3">
        <f>COUNTIF(Vertices[Degree],"&gt;= "&amp;D7)-COUNTIF(Vertices[Degree],"&gt;="&amp;D8)</f>
        <v>0</v>
      </c>
      <c r="F7" s="39">
        <f t="shared" si="2"/>
        <v>0.46511627906976744</v>
      </c>
      <c r="G7" s="40">
        <f>COUNTIF(Vertices[In-Degree],"&gt;= "&amp;F7)-COUNTIF(Vertices[In-Degree],"&gt;="&amp;F8)</f>
        <v>0</v>
      </c>
      <c r="H7" s="39">
        <f t="shared" si="3"/>
        <v>0.8139534883720931</v>
      </c>
      <c r="I7" s="40">
        <f>COUNTIF(Vertices[Out-Degree],"&gt;= "&amp;H7)-COUNTIF(Vertices[Out-Degree],"&gt;="&amp;H8)</f>
        <v>0</v>
      </c>
      <c r="J7" s="39">
        <f t="shared" si="4"/>
        <v>6.976744186046512</v>
      </c>
      <c r="K7" s="40">
        <f>COUNTIF(Vertices[Betweenness Centrality],"&gt;= "&amp;J7)-COUNTIF(Vertices[Betweenness Centrality],"&gt;="&amp;J8)</f>
        <v>0</v>
      </c>
      <c r="L7" s="39">
        <f t="shared" si="5"/>
        <v>0.041036069767441875</v>
      </c>
      <c r="M7" s="40">
        <f>COUNTIF(Vertices[Closeness Centrality],"&gt;= "&amp;L7)-COUNTIF(Vertices[Closeness Centrality],"&gt;="&amp;L8)</f>
        <v>2</v>
      </c>
      <c r="N7" s="39">
        <f t="shared" si="6"/>
        <v>0.050580279069767434</v>
      </c>
      <c r="O7" s="40">
        <f>COUNTIF(Vertices[Eigenvector Centrality],"&gt;= "&amp;N7)-COUNTIF(Vertices[Eigenvector Centrality],"&gt;="&amp;N8)</f>
        <v>0</v>
      </c>
      <c r="P7" s="39">
        <f t="shared" si="7"/>
        <v>0.7135403023255813</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26</v>
      </c>
      <c r="D8" s="32">
        <f t="shared" si="1"/>
        <v>0</v>
      </c>
      <c r="E8" s="3">
        <f>COUNTIF(Vertices[Degree],"&gt;= "&amp;D8)-COUNTIF(Vertices[Degree],"&gt;="&amp;D9)</f>
        <v>0</v>
      </c>
      <c r="F8" s="37">
        <f t="shared" si="2"/>
        <v>0.5581395348837209</v>
      </c>
      <c r="G8" s="38">
        <f>COUNTIF(Vertices[In-Degree],"&gt;= "&amp;F8)-COUNTIF(Vertices[In-Degree],"&gt;="&amp;F9)</f>
        <v>0</v>
      </c>
      <c r="H8" s="37">
        <f t="shared" si="3"/>
        <v>0.9767441860465118</v>
      </c>
      <c r="I8" s="38">
        <f>COUNTIF(Vertices[Out-Degree],"&gt;= "&amp;H8)-COUNTIF(Vertices[Out-Degree],"&gt;="&amp;H9)</f>
        <v>3</v>
      </c>
      <c r="J8" s="37">
        <f t="shared" si="4"/>
        <v>8.372093023255815</v>
      </c>
      <c r="K8" s="38">
        <f>COUNTIF(Vertices[Betweenness Centrality],"&gt;= "&amp;J8)-COUNTIF(Vertices[Betweenness Centrality],"&gt;="&amp;J9)</f>
        <v>0</v>
      </c>
      <c r="L8" s="37">
        <f t="shared" si="5"/>
        <v>0.04183588372093025</v>
      </c>
      <c r="M8" s="38">
        <f>COUNTIF(Vertices[Closeness Centrality],"&gt;= "&amp;L8)-COUNTIF(Vertices[Closeness Centrality],"&gt;="&amp;L9)</f>
        <v>0</v>
      </c>
      <c r="N8" s="37">
        <f t="shared" si="6"/>
        <v>0.05469553488372092</v>
      </c>
      <c r="O8" s="38">
        <f>COUNTIF(Vertices[Eigenvector Centrality],"&gt;= "&amp;N8)-COUNTIF(Vertices[Eigenvector Centrality],"&gt;="&amp;N9)</f>
        <v>0</v>
      </c>
      <c r="P8" s="37">
        <f t="shared" si="7"/>
        <v>0.7713071627906976</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147"/>
      <c r="B9" s="147"/>
      <c r="D9" s="32">
        <f t="shared" si="1"/>
        <v>0</v>
      </c>
      <c r="E9" s="3">
        <f>COUNTIF(Vertices[Degree],"&gt;= "&amp;D9)-COUNTIF(Vertices[Degree],"&gt;="&amp;D10)</f>
        <v>0</v>
      </c>
      <c r="F9" s="39">
        <f t="shared" si="2"/>
        <v>0.6511627906976745</v>
      </c>
      <c r="G9" s="40">
        <f>COUNTIF(Vertices[In-Degree],"&gt;= "&amp;F9)-COUNTIF(Vertices[In-Degree],"&gt;="&amp;F10)</f>
        <v>0</v>
      </c>
      <c r="H9" s="39">
        <f t="shared" si="3"/>
        <v>1.1395348837209305</v>
      </c>
      <c r="I9" s="40">
        <f>COUNTIF(Vertices[Out-Degree],"&gt;= "&amp;H9)-COUNTIF(Vertices[Out-Degree],"&gt;="&amp;H10)</f>
        <v>0</v>
      </c>
      <c r="J9" s="39">
        <f t="shared" si="4"/>
        <v>9.767441860465118</v>
      </c>
      <c r="K9" s="40">
        <f>COUNTIF(Vertices[Betweenness Centrality],"&gt;= "&amp;J9)-COUNTIF(Vertices[Betweenness Centrality],"&gt;="&amp;J10)</f>
        <v>0</v>
      </c>
      <c r="L9" s="39">
        <f t="shared" si="5"/>
        <v>0.042635697674418625</v>
      </c>
      <c r="M9" s="40">
        <f>COUNTIF(Vertices[Closeness Centrality],"&gt;= "&amp;L9)-COUNTIF(Vertices[Closeness Centrality],"&gt;="&amp;L10)</f>
        <v>0</v>
      </c>
      <c r="N9" s="39">
        <f t="shared" si="6"/>
        <v>0.058810790697674406</v>
      </c>
      <c r="O9" s="40">
        <f>COUNTIF(Vertices[Eigenvector Centrality],"&gt;= "&amp;N9)-COUNTIF(Vertices[Eigenvector Centrality],"&gt;="&amp;N10)</f>
        <v>0</v>
      </c>
      <c r="P9" s="39">
        <f t="shared" si="7"/>
        <v>0.8290740232558138</v>
      </c>
      <c r="Q9" s="40">
        <f>COUNTIF(Vertices[PageRank],"&gt;= "&amp;P9)-COUNTIF(Vertices[PageRank],"&gt;="&amp;P10)</f>
        <v>0</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3</v>
      </c>
      <c r="D10" s="32">
        <f t="shared" si="1"/>
        <v>0</v>
      </c>
      <c r="E10" s="3">
        <f>COUNTIF(Vertices[Degree],"&gt;= "&amp;D10)-COUNTIF(Vertices[Degree],"&gt;="&amp;D11)</f>
        <v>0</v>
      </c>
      <c r="F10" s="37">
        <f t="shared" si="2"/>
        <v>0.7441860465116279</v>
      </c>
      <c r="G10" s="38">
        <f>COUNTIF(Vertices[In-Degree],"&gt;= "&amp;F10)-COUNTIF(Vertices[In-Degree],"&gt;="&amp;F11)</f>
        <v>0</v>
      </c>
      <c r="H10" s="37">
        <f t="shared" si="3"/>
        <v>1.3023255813953492</v>
      </c>
      <c r="I10" s="38">
        <f>COUNTIF(Vertices[Out-Degree],"&gt;= "&amp;H10)-COUNTIF(Vertices[Out-Degree],"&gt;="&amp;H11)</f>
        <v>0</v>
      </c>
      <c r="J10" s="37">
        <f t="shared" si="4"/>
        <v>11.16279069767442</v>
      </c>
      <c r="K10" s="38">
        <f>COUNTIF(Vertices[Betweenness Centrality],"&gt;= "&amp;J10)-COUNTIF(Vertices[Betweenness Centrality],"&gt;="&amp;J11)</f>
        <v>0</v>
      </c>
      <c r="L10" s="37">
        <f t="shared" si="5"/>
        <v>0.043435511627907</v>
      </c>
      <c r="M10" s="38">
        <f>COUNTIF(Vertices[Closeness Centrality],"&gt;= "&amp;L10)-COUNTIF(Vertices[Closeness Centrality],"&gt;="&amp;L11)</f>
        <v>4</v>
      </c>
      <c r="N10" s="37">
        <f t="shared" si="6"/>
        <v>0.06292604651162789</v>
      </c>
      <c r="O10" s="38">
        <f>COUNTIF(Vertices[Eigenvector Centrality],"&gt;= "&amp;N10)-COUNTIF(Vertices[Eigenvector Centrality],"&gt;="&amp;N11)</f>
        <v>0</v>
      </c>
      <c r="P10" s="37">
        <f t="shared" si="7"/>
        <v>0.8868408837209301</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147"/>
      <c r="B11" s="147"/>
      <c r="D11" s="32">
        <f t="shared" si="1"/>
        <v>0</v>
      </c>
      <c r="E11" s="3">
        <f>COUNTIF(Vertices[Degree],"&gt;= "&amp;D11)-COUNTIF(Vertices[Degree],"&gt;="&amp;D12)</f>
        <v>0</v>
      </c>
      <c r="F11" s="39">
        <f t="shared" si="2"/>
        <v>0.8372093023255813</v>
      </c>
      <c r="G11" s="40">
        <f>COUNTIF(Vertices[In-Degree],"&gt;= "&amp;F11)-COUNTIF(Vertices[In-Degree],"&gt;="&amp;F12)</f>
        <v>0</v>
      </c>
      <c r="H11" s="39">
        <f t="shared" si="3"/>
        <v>1.4651162790697678</v>
      </c>
      <c r="I11" s="40">
        <f>COUNTIF(Vertices[Out-Degree],"&gt;= "&amp;H11)-COUNTIF(Vertices[Out-Degree],"&gt;="&amp;H12)</f>
        <v>0</v>
      </c>
      <c r="J11" s="39">
        <f t="shared" si="4"/>
        <v>12.558139534883724</v>
      </c>
      <c r="K11" s="40">
        <f>COUNTIF(Vertices[Betweenness Centrality],"&gt;= "&amp;J11)-COUNTIF(Vertices[Betweenness Centrality],"&gt;="&amp;J12)</f>
        <v>0</v>
      </c>
      <c r="L11" s="39">
        <f t="shared" si="5"/>
        <v>0.044235325581395375</v>
      </c>
      <c r="M11" s="40">
        <f>COUNTIF(Vertices[Closeness Centrality],"&gt;= "&amp;L11)-COUNTIF(Vertices[Closeness Centrality],"&gt;="&amp;L12)</f>
        <v>0</v>
      </c>
      <c r="N11" s="39">
        <f t="shared" si="6"/>
        <v>0.06704130232558138</v>
      </c>
      <c r="O11" s="40">
        <f>COUNTIF(Vertices[Eigenvector Centrality],"&gt;= "&amp;N11)-COUNTIF(Vertices[Eigenvector Centrality],"&gt;="&amp;N12)</f>
        <v>0</v>
      </c>
      <c r="P11" s="39">
        <f t="shared" si="7"/>
        <v>0.9446077441860463</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169</v>
      </c>
      <c r="B12" s="34">
        <v>0.0625</v>
      </c>
      <c r="D12" s="32">
        <f t="shared" si="1"/>
        <v>0</v>
      </c>
      <c r="E12" s="3">
        <f>COUNTIF(Vertices[Degree],"&gt;= "&amp;D12)-COUNTIF(Vertices[Degree],"&gt;="&amp;D13)</f>
        <v>0</v>
      </c>
      <c r="F12" s="37">
        <f t="shared" si="2"/>
        <v>0.9302325581395348</v>
      </c>
      <c r="G12" s="38">
        <f>COUNTIF(Vertices[In-Degree],"&gt;= "&amp;F12)-COUNTIF(Vertices[In-Degree],"&gt;="&amp;F13)</f>
        <v>3</v>
      </c>
      <c r="H12" s="37">
        <f t="shared" si="3"/>
        <v>1.6279069767441865</v>
      </c>
      <c r="I12" s="38">
        <f>COUNTIF(Vertices[Out-Degree],"&gt;= "&amp;H12)-COUNTIF(Vertices[Out-Degree],"&gt;="&amp;H13)</f>
        <v>0</v>
      </c>
      <c r="J12" s="37">
        <f t="shared" si="4"/>
        <v>13.953488372093027</v>
      </c>
      <c r="K12" s="38">
        <f>COUNTIF(Vertices[Betweenness Centrality],"&gt;= "&amp;J12)-COUNTIF(Vertices[Betweenness Centrality],"&gt;="&amp;J13)</f>
        <v>0</v>
      </c>
      <c r="L12" s="37">
        <f t="shared" si="5"/>
        <v>0.04503513953488375</v>
      </c>
      <c r="M12" s="38">
        <f>COUNTIF(Vertices[Closeness Centrality],"&gt;= "&amp;L12)-COUNTIF(Vertices[Closeness Centrality],"&gt;="&amp;L13)</f>
        <v>0</v>
      </c>
      <c r="N12" s="37">
        <f t="shared" si="6"/>
        <v>0.07115655813953486</v>
      </c>
      <c r="O12" s="38">
        <f>COUNTIF(Vertices[Eigenvector Centrality],"&gt;= "&amp;N12)-COUNTIF(Vertices[Eigenvector Centrality],"&gt;="&amp;N13)</f>
        <v>0</v>
      </c>
      <c r="P12" s="37">
        <f t="shared" si="7"/>
        <v>1.0023746046511626</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170</v>
      </c>
      <c r="B13" s="34">
        <v>0.11764705882352941</v>
      </c>
      <c r="D13" s="32">
        <f t="shared" si="1"/>
        <v>0</v>
      </c>
      <c r="E13" s="3">
        <f>COUNTIF(Vertices[Degree],"&gt;= "&amp;D13)-COUNTIF(Vertices[Degree],"&gt;="&amp;D14)</f>
        <v>0</v>
      </c>
      <c r="F13" s="39">
        <f t="shared" si="2"/>
        <v>1.0232558139534882</v>
      </c>
      <c r="G13" s="40">
        <f>COUNTIF(Vertices[In-Degree],"&gt;= "&amp;F13)-COUNTIF(Vertices[In-Degree],"&gt;="&amp;F14)</f>
        <v>0</v>
      </c>
      <c r="H13" s="39">
        <f t="shared" si="3"/>
        <v>1.7906976744186052</v>
      </c>
      <c r="I13" s="40">
        <f>COUNTIF(Vertices[Out-Degree],"&gt;= "&amp;H13)-COUNTIF(Vertices[Out-Degree],"&gt;="&amp;H14)</f>
        <v>0</v>
      </c>
      <c r="J13" s="39">
        <f t="shared" si="4"/>
        <v>15.34883720930233</v>
      </c>
      <c r="K13" s="40">
        <f>COUNTIF(Vertices[Betweenness Centrality],"&gt;= "&amp;J13)-COUNTIF(Vertices[Betweenness Centrality],"&gt;="&amp;J14)</f>
        <v>0</v>
      </c>
      <c r="L13" s="39">
        <f t="shared" si="5"/>
        <v>0.045834953488372125</v>
      </c>
      <c r="M13" s="40">
        <f>COUNTIF(Vertices[Closeness Centrality],"&gt;= "&amp;L13)-COUNTIF(Vertices[Closeness Centrality],"&gt;="&amp;L14)</f>
        <v>0</v>
      </c>
      <c r="N13" s="39">
        <f t="shared" si="6"/>
        <v>0.07527181395348835</v>
      </c>
      <c r="O13" s="40">
        <f>COUNTIF(Vertices[Eigenvector Centrality],"&gt;= "&amp;N13)-COUNTIF(Vertices[Eigenvector Centrality],"&gt;="&amp;N14)</f>
        <v>0</v>
      </c>
      <c r="P13" s="39">
        <f t="shared" si="7"/>
        <v>1.0601414651162788</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147"/>
      <c r="B14" s="147"/>
      <c r="D14" s="32">
        <f t="shared" si="1"/>
        <v>0</v>
      </c>
      <c r="E14" s="3">
        <f>COUNTIF(Vertices[Degree],"&gt;= "&amp;D14)-COUNTIF(Vertices[Degree],"&gt;="&amp;D15)</f>
        <v>0</v>
      </c>
      <c r="F14" s="37">
        <f t="shared" si="2"/>
        <v>1.1162790697674416</v>
      </c>
      <c r="G14" s="38">
        <f>COUNTIF(Vertices[In-Degree],"&gt;= "&amp;F14)-COUNTIF(Vertices[In-Degree],"&gt;="&amp;F15)</f>
        <v>0</v>
      </c>
      <c r="H14" s="37">
        <f t="shared" si="3"/>
        <v>1.9534883720930238</v>
      </c>
      <c r="I14" s="38">
        <f>COUNTIF(Vertices[Out-Degree],"&gt;= "&amp;H14)-COUNTIF(Vertices[Out-Degree],"&gt;="&amp;H15)</f>
        <v>0</v>
      </c>
      <c r="J14" s="37">
        <f t="shared" si="4"/>
        <v>16.744186046511633</v>
      </c>
      <c r="K14" s="38">
        <f>COUNTIF(Vertices[Betweenness Centrality],"&gt;= "&amp;J14)-COUNTIF(Vertices[Betweenness Centrality],"&gt;="&amp;J15)</f>
        <v>0</v>
      </c>
      <c r="L14" s="37">
        <f t="shared" si="5"/>
        <v>0.0466347674418605</v>
      </c>
      <c r="M14" s="38">
        <f>COUNTIF(Vertices[Closeness Centrality],"&gt;= "&amp;L14)-COUNTIF(Vertices[Closeness Centrality],"&gt;="&amp;L15)</f>
        <v>0</v>
      </c>
      <c r="N14" s="37">
        <f t="shared" si="6"/>
        <v>0.07938706976744184</v>
      </c>
      <c r="O14" s="38">
        <f>COUNTIF(Vertices[Eigenvector Centrality],"&gt;= "&amp;N14)-COUNTIF(Vertices[Eigenvector Centrality],"&gt;="&amp;N15)</f>
        <v>4</v>
      </c>
      <c r="P14" s="37">
        <f t="shared" si="7"/>
        <v>1.117908325581395</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1.209302325581395</v>
      </c>
      <c r="G15" s="40">
        <f>COUNTIF(Vertices[In-Degree],"&gt;= "&amp;F15)-COUNTIF(Vertices[In-Degree],"&gt;="&amp;F16)</f>
        <v>0</v>
      </c>
      <c r="H15" s="39">
        <f t="shared" si="3"/>
        <v>2.1162790697674425</v>
      </c>
      <c r="I15" s="40">
        <f>COUNTIF(Vertices[Out-Degree],"&gt;= "&amp;H15)-COUNTIF(Vertices[Out-Degree],"&gt;="&amp;H16)</f>
        <v>0</v>
      </c>
      <c r="J15" s="39">
        <f t="shared" si="4"/>
        <v>18.139534883720934</v>
      </c>
      <c r="K15" s="40">
        <f>COUNTIF(Vertices[Betweenness Centrality],"&gt;= "&amp;J15)-COUNTIF(Vertices[Betweenness Centrality],"&gt;="&amp;J16)</f>
        <v>0</v>
      </c>
      <c r="L15" s="39">
        <f t="shared" si="5"/>
        <v>0.047434581395348875</v>
      </c>
      <c r="M15" s="40">
        <f>COUNTIF(Vertices[Closeness Centrality],"&gt;= "&amp;L15)-COUNTIF(Vertices[Closeness Centrality],"&gt;="&amp;L16)</f>
        <v>0</v>
      </c>
      <c r="N15" s="39">
        <f t="shared" si="6"/>
        <v>0.08350232558139532</v>
      </c>
      <c r="O15" s="40">
        <f>COUNTIF(Vertices[Eigenvector Centrality],"&gt;= "&amp;N15)-COUNTIF(Vertices[Eigenvector Centrality],"&gt;="&amp;N16)</f>
        <v>0</v>
      </c>
      <c r="P15" s="39">
        <f t="shared" si="7"/>
        <v>1.1756751860465113</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1.3023255813953485</v>
      </c>
      <c r="G16" s="38">
        <f>COUNTIF(Vertices[In-Degree],"&gt;= "&amp;F16)-COUNTIF(Vertices[In-Degree],"&gt;="&amp;F17)</f>
        <v>0</v>
      </c>
      <c r="H16" s="37">
        <f t="shared" si="3"/>
        <v>2.279069767441861</v>
      </c>
      <c r="I16" s="38">
        <f>COUNTIF(Vertices[Out-Degree],"&gt;= "&amp;H16)-COUNTIF(Vertices[Out-Degree],"&gt;="&amp;H17)</f>
        <v>0</v>
      </c>
      <c r="J16" s="37">
        <f t="shared" si="4"/>
        <v>19.534883720930235</v>
      </c>
      <c r="K16" s="38">
        <f>COUNTIF(Vertices[Betweenness Centrality],"&gt;= "&amp;J16)-COUNTIF(Vertices[Betweenness Centrality],"&gt;="&amp;J17)</f>
        <v>0</v>
      </c>
      <c r="L16" s="37">
        <f t="shared" si="5"/>
        <v>0.04823439534883725</v>
      </c>
      <c r="M16" s="38">
        <f>COUNTIF(Vertices[Closeness Centrality],"&gt;= "&amp;L16)-COUNTIF(Vertices[Closeness Centrality],"&gt;="&amp;L17)</f>
        <v>0</v>
      </c>
      <c r="N16" s="37">
        <f t="shared" si="6"/>
        <v>0.08761758139534881</v>
      </c>
      <c r="O16" s="38">
        <f>COUNTIF(Vertices[Eigenvector Centrality],"&gt;= "&amp;N16)-COUNTIF(Vertices[Eigenvector Centrality],"&gt;="&amp;N17)</f>
        <v>0</v>
      </c>
      <c r="P16" s="37">
        <f t="shared" si="7"/>
        <v>1.2334420465116276</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12</v>
      </c>
      <c r="D17" s="32">
        <f t="shared" si="1"/>
        <v>0</v>
      </c>
      <c r="E17" s="3">
        <f>COUNTIF(Vertices[Degree],"&gt;= "&amp;D17)-COUNTIF(Vertices[Degree],"&gt;="&amp;D18)</f>
        <v>0</v>
      </c>
      <c r="F17" s="39">
        <f t="shared" si="2"/>
        <v>1.395348837209302</v>
      </c>
      <c r="G17" s="40">
        <f>COUNTIF(Vertices[In-Degree],"&gt;= "&amp;F17)-COUNTIF(Vertices[In-Degree],"&gt;="&amp;F18)</f>
        <v>0</v>
      </c>
      <c r="H17" s="39">
        <f t="shared" si="3"/>
        <v>2.4418604651162794</v>
      </c>
      <c r="I17" s="40">
        <f>COUNTIF(Vertices[Out-Degree],"&gt;= "&amp;H17)-COUNTIF(Vertices[Out-Degree],"&gt;="&amp;H18)</f>
        <v>0</v>
      </c>
      <c r="J17" s="39">
        <f t="shared" si="4"/>
        <v>20.930232558139537</v>
      </c>
      <c r="K17" s="40">
        <f>COUNTIF(Vertices[Betweenness Centrality],"&gt;= "&amp;J17)-COUNTIF(Vertices[Betweenness Centrality],"&gt;="&amp;J18)</f>
        <v>1</v>
      </c>
      <c r="L17" s="39">
        <f t="shared" si="5"/>
        <v>0.049034209302325625</v>
      </c>
      <c r="M17" s="40">
        <f>COUNTIF(Vertices[Closeness Centrality],"&gt;= "&amp;L17)-COUNTIF(Vertices[Closeness Centrality],"&gt;="&amp;L18)</f>
        <v>0</v>
      </c>
      <c r="N17" s="39">
        <f t="shared" si="6"/>
        <v>0.0917328372093023</v>
      </c>
      <c r="O17" s="40">
        <f>COUNTIF(Vertices[Eigenvector Centrality],"&gt;= "&amp;N17)-COUNTIF(Vertices[Eigenvector Centrality],"&gt;="&amp;N18)</f>
        <v>0</v>
      </c>
      <c r="P17" s="39">
        <f t="shared" si="7"/>
        <v>1.2912089069767438</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26</v>
      </c>
      <c r="D18" s="32">
        <f t="shared" si="1"/>
        <v>0</v>
      </c>
      <c r="E18" s="3">
        <f>COUNTIF(Vertices[Degree],"&gt;= "&amp;D18)-COUNTIF(Vertices[Degree],"&gt;="&amp;D19)</f>
        <v>0</v>
      </c>
      <c r="F18" s="37">
        <f t="shared" si="2"/>
        <v>1.4883720930232553</v>
      </c>
      <c r="G18" s="38">
        <f>COUNTIF(Vertices[In-Degree],"&gt;= "&amp;F18)-COUNTIF(Vertices[In-Degree],"&gt;="&amp;F19)</f>
        <v>0</v>
      </c>
      <c r="H18" s="37">
        <f t="shared" si="3"/>
        <v>2.604651162790698</v>
      </c>
      <c r="I18" s="38">
        <f>COUNTIF(Vertices[Out-Degree],"&gt;= "&amp;H18)-COUNTIF(Vertices[Out-Degree],"&gt;="&amp;H19)</f>
        <v>0</v>
      </c>
      <c r="J18" s="37">
        <f t="shared" si="4"/>
        <v>22.325581395348838</v>
      </c>
      <c r="K18" s="38">
        <f>COUNTIF(Vertices[Betweenness Centrality],"&gt;= "&amp;J18)-COUNTIF(Vertices[Betweenness Centrality],"&gt;="&amp;J19)</f>
        <v>0</v>
      </c>
      <c r="L18" s="37">
        <f t="shared" si="5"/>
        <v>0.049834023255814</v>
      </c>
      <c r="M18" s="38">
        <f>COUNTIF(Vertices[Closeness Centrality],"&gt;= "&amp;L18)-COUNTIF(Vertices[Closeness Centrality],"&gt;="&amp;L19)</f>
        <v>0</v>
      </c>
      <c r="N18" s="37">
        <f t="shared" si="6"/>
        <v>0.09584809302325578</v>
      </c>
      <c r="O18" s="38">
        <f>COUNTIF(Vertices[Eigenvector Centrality],"&gt;= "&amp;N18)-COUNTIF(Vertices[Eigenvector Centrality],"&gt;="&amp;N19)</f>
        <v>0</v>
      </c>
      <c r="P18" s="37">
        <f t="shared" si="7"/>
        <v>1.34897576744186</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147"/>
      <c r="B19" s="147"/>
      <c r="D19" s="32">
        <f t="shared" si="1"/>
        <v>0</v>
      </c>
      <c r="E19" s="3">
        <f>COUNTIF(Vertices[Degree],"&gt;= "&amp;D19)-COUNTIF(Vertices[Degree],"&gt;="&amp;D20)</f>
        <v>0</v>
      </c>
      <c r="F19" s="39">
        <f t="shared" si="2"/>
        <v>1.5813953488372088</v>
      </c>
      <c r="G19" s="40">
        <f>COUNTIF(Vertices[In-Degree],"&gt;= "&amp;F19)-COUNTIF(Vertices[In-Degree],"&gt;="&amp;F20)</f>
        <v>0</v>
      </c>
      <c r="H19" s="39">
        <f t="shared" si="3"/>
        <v>2.7674418604651163</v>
      </c>
      <c r="I19" s="40">
        <f>COUNTIF(Vertices[Out-Degree],"&gt;= "&amp;H19)-COUNTIF(Vertices[Out-Degree],"&gt;="&amp;H20)</f>
        <v>0</v>
      </c>
      <c r="J19" s="39">
        <f t="shared" si="4"/>
        <v>23.72093023255814</v>
      </c>
      <c r="K19" s="40">
        <f>COUNTIF(Vertices[Betweenness Centrality],"&gt;= "&amp;J19)-COUNTIF(Vertices[Betweenness Centrality],"&gt;="&amp;J20)</f>
        <v>0</v>
      </c>
      <c r="L19" s="39">
        <f t="shared" si="5"/>
        <v>0.050633837209302375</v>
      </c>
      <c r="M19" s="40">
        <f>COUNTIF(Vertices[Closeness Centrality],"&gt;= "&amp;L19)-COUNTIF(Vertices[Closeness Centrality],"&gt;="&amp;L20)</f>
        <v>0</v>
      </c>
      <c r="N19" s="39">
        <f t="shared" si="6"/>
        <v>0.09996334883720927</v>
      </c>
      <c r="O19" s="40">
        <f>COUNTIF(Vertices[Eigenvector Centrality],"&gt;= "&amp;N19)-COUNTIF(Vertices[Eigenvector Centrality],"&gt;="&amp;N20)</f>
        <v>0</v>
      </c>
      <c r="P19" s="39">
        <f t="shared" si="7"/>
        <v>1.4067426279069764</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1.6744186046511622</v>
      </c>
      <c r="G20" s="38">
        <f>COUNTIF(Vertices[In-Degree],"&gt;= "&amp;F20)-COUNTIF(Vertices[In-Degree],"&gt;="&amp;F21)</f>
        <v>0</v>
      </c>
      <c r="H20" s="37">
        <f t="shared" si="3"/>
        <v>2.9302325581395348</v>
      </c>
      <c r="I20" s="38">
        <f>COUNTIF(Vertices[Out-Degree],"&gt;= "&amp;H20)-COUNTIF(Vertices[Out-Degree],"&gt;="&amp;H21)</f>
        <v>1</v>
      </c>
      <c r="J20" s="37">
        <f t="shared" si="4"/>
        <v>25.11627906976744</v>
      </c>
      <c r="K20" s="38">
        <f>COUNTIF(Vertices[Betweenness Centrality],"&gt;= "&amp;J20)-COUNTIF(Vertices[Betweenness Centrality],"&gt;="&amp;J21)</f>
        <v>0</v>
      </c>
      <c r="L20" s="37">
        <f t="shared" si="5"/>
        <v>0.05143365116279075</v>
      </c>
      <c r="M20" s="38">
        <f>COUNTIF(Vertices[Closeness Centrality],"&gt;= "&amp;L20)-COUNTIF(Vertices[Closeness Centrality],"&gt;="&amp;L21)</f>
        <v>0</v>
      </c>
      <c r="N20" s="37">
        <f t="shared" si="6"/>
        <v>0.10407860465116275</v>
      </c>
      <c r="O20" s="38">
        <f>COUNTIF(Vertices[Eigenvector Centrality],"&gt;= "&amp;N20)-COUNTIF(Vertices[Eigenvector Centrality],"&gt;="&amp;N21)</f>
        <v>0</v>
      </c>
      <c r="P20" s="37">
        <f t="shared" si="7"/>
        <v>1.4645094883720926</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1.861111</v>
      </c>
      <c r="D21" s="32">
        <f t="shared" si="1"/>
        <v>0</v>
      </c>
      <c r="E21" s="3">
        <f>COUNTIF(Vertices[Degree],"&gt;= "&amp;D21)-COUNTIF(Vertices[Degree],"&gt;="&amp;D22)</f>
        <v>0</v>
      </c>
      <c r="F21" s="39">
        <f t="shared" si="2"/>
        <v>1.7674418604651156</v>
      </c>
      <c r="G21" s="40">
        <f>COUNTIF(Vertices[In-Degree],"&gt;= "&amp;F21)-COUNTIF(Vertices[In-Degree],"&gt;="&amp;F22)</f>
        <v>0</v>
      </c>
      <c r="H21" s="39">
        <f t="shared" si="3"/>
        <v>3.093023255813953</v>
      </c>
      <c r="I21" s="40">
        <f>COUNTIF(Vertices[Out-Degree],"&gt;= "&amp;H21)-COUNTIF(Vertices[Out-Degree],"&gt;="&amp;H22)</f>
        <v>0</v>
      </c>
      <c r="J21" s="39">
        <f t="shared" si="4"/>
        <v>26.51162790697674</v>
      </c>
      <c r="K21" s="40">
        <f>COUNTIF(Vertices[Betweenness Centrality],"&gt;= "&amp;J21)-COUNTIF(Vertices[Betweenness Centrality],"&gt;="&amp;J22)</f>
        <v>0</v>
      </c>
      <c r="L21" s="39">
        <f t="shared" si="5"/>
        <v>0.052233465116279125</v>
      </c>
      <c r="M21" s="40">
        <f>COUNTIF(Vertices[Closeness Centrality],"&gt;= "&amp;L21)-COUNTIF(Vertices[Closeness Centrality],"&gt;="&amp;L22)</f>
        <v>0</v>
      </c>
      <c r="N21" s="39">
        <f t="shared" si="6"/>
        <v>0.10819386046511624</v>
      </c>
      <c r="O21" s="40">
        <f>COUNTIF(Vertices[Eigenvector Centrality],"&gt;= "&amp;N21)-COUNTIF(Vertices[Eigenvector Centrality],"&gt;="&amp;N22)</f>
        <v>0</v>
      </c>
      <c r="P21" s="39">
        <f t="shared" si="7"/>
        <v>1.5222763488372089</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147"/>
      <c r="B22" s="147"/>
      <c r="D22" s="32">
        <f t="shared" si="1"/>
        <v>0</v>
      </c>
      <c r="E22" s="3">
        <f>COUNTIF(Vertices[Degree],"&gt;= "&amp;D22)-COUNTIF(Vertices[Degree],"&gt;="&amp;D23)</f>
        <v>0</v>
      </c>
      <c r="F22" s="37">
        <f t="shared" si="2"/>
        <v>1.860465116279069</v>
      </c>
      <c r="G22" s="38">
        <f>COUNTIF(Vertices[In-Degree],"&gt;= "&amp;F22)-COUNTIF(Vertices[In-Degree],"&gt;="&amp;F23)</f>
        <v>0</v>
      </c>
      <c r="H22" s="37">
        <f t="shared" si="3"/>
        <v>3.2558139534883717</v>
      </c>
      <c r="I22" s="38">
        <f>COUNTIF(Vertices[Out-Degree],"&gt;= "&amp;H22)-COUNTIF(Vertices[Out-Degree],"&gt;="&amp;H23)</f>
        <v>0</v>
      </c>
      <c r="J22" s="37">
        <f t="shared" si="4"/>
        <v>27.906976744186043</v>
      </c>
      <c r="K22" s="38">
        <f>COUNTIF(Vertices[Betweenness Centrality],"&gt;= "&amp;J22)-COUNTIF(Vertices[Betweenness Centrality],"&gt;="&amp;J23)</f>
        <v>0</v>
      </c>
      <c r="L22" s="37">
        <f t="shared" si="5"/>
        <v>0.0530332790697675</v>
      </c>
      <c r="M22" s="38">
        <f>COUNTIF(Vertices[Closeness Centrality],"&gt;= "&amp;L22)-COUNTIF(Vertices[Closeness Centrality],"&gt;="&amp;L23)</f>
        <v>0</v>
      </c>
      <c r="N22" s="37">
        <f t="shared" si="6"/>
        <v>0.11230911627906973</v>
      </c>
      <c r="O22" s="38">
        <f>COUNTIF(Vertices[Eigenvector Centrality],"&gt;= "&amp;N22)-COUNTIF(Vertices[Eigenvector Centrality],"&gt;="&amp;N23)</f>
        <v>0</v>
      </c>
      <c r="P22" s="37">
        <f t="shared" si="7"/>
        <v>1.5800432093023251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0.12878787878787878</v>
      </c>
      <c r="D23" s="32">
        <f t="shared" si="1"/>
        <v>0</v>
      </c>
      <c r="E23" s="3">
        <f>COUNTIF(Vertices[Degree],"&gt;= "&amp;D23)-COUNTIF(Vertices[Degree],"&gt;="&amp;D24)</f>
        <v>0</v>
      </c>
      <c r="F23" s="39">
        <f t="shared" si="2"/>
        <v>1.9534883720930225</v>
      </c>
      <c r="G23" s="40">
        <f>COUNTIF(Vertices[In-Degree],"&gt;= "&amp;F23)-COUNTIF(Vertices[In-Degree],"&gt;="&amp;F24)</f>
        <v>4</v>
      </c>
      <c r="H23" s="39">
        <f t="shared" si="3"/>
        <v>3.41860465116279</v>
      </c>
      <c r="I23" s="40">
        <f>COUNTIF(Vertices[Out-Degree],"&gt;= "&amp;H23)-COUNTIF(Vertices[Out-Degree],"&gt;="&amp;H24)</f>
        <v>0</v>
      </c>
      <c r="J23" s="39">
        <f t="shared" si="4"/>
        <v>29.302325581395344</v>
      </c>
      <c r="K23" s="40">
        <f>COUNTIF(Vertices[Betweenness Centrality],"&gt;= "&amp;J23)-COUNTIF(Vertices[Betweenness Centrality],"&gt;="&amp;J24)</f>
        <v>0</v>
      </c>
      <c r="L23" s="39">
        <f t="shared" si="5"/>
        <v>0.053833093023255875</v>
      </c>
      <c r="M23" s="40">
        <f>COUNTIF(Vertices[Closeness Centrality],"&gt;= "&amp;L23)-COUNTIF(Vertices[Closeness Centrality],"&gt;="&amp;L24)</f>
        <v>0</v>
      </c>
      <c r="N23" s="39">
        <f t="shared" si="6"/>
        <v>0.11642437209302321</v>
      </c>
      <c r="O23" s="40">
        <f>COUNTIF(Vertices[Eigenvector Centrality],"&gt;= "&amp;N23)-COUNTIF(Vertices[Eigenvector Centrality],"&gt;="&amp;N24)</f>
        <v>0</v>
      </c>
      <c r="P23" s="39">
        <f t="shared" si="7"/>
        <v>1.6378100697674414</v>
      </c>
      <c r="Q23" s="40">
        <f>COUNTIF(Vertices[PageRank],"&gt;= "&amp;P23)-COUNTIF(Vertices[PageRank],"&gt;="&amp;P24)</f>
        <v>0</v>
      </c>
      <c r="R23" s="39">
        <f t="shared" si="8"/>
        <v>0.4883720930232556</v>
      </c>
      <c r="S23" s="44">
        <f>COUNTIF(Vertices[Clustering Coefficient],"&gt;= "&amp;R23)-COUNTIF(Vertices[Clustering Coefficient],"&gt;="&amp;R24)</f>
        <v>0</v>
      </c>
      <c r="T23" s="39" t="e">
        <f ca="1" t="shared" si="9"/>
        <v>#REF!</v>
      </c>
      <c r="U23" s="40" t="e">
        <f ca="1" t="shared" si="0"/>
        <v>#REF!</v>
      </c>
    </row>
    <row r="24" spans="1:21" ht="15">
      <c r="A24" s="34" t="s">
        <v>218</v>
      </c>
      <c r="B24" s="34">
        <v>0.315828</v>
      </c>
      <c r="D24" s="32">
        <f t="shared" si="1"/>
        <v>0</v>
      </c>
      <c r="E24" s="3">
        <f>COUNTIF(Vertices[Degree],"&gt;= "&amp;D24)-COUNTIF(Vertices[Degree],"&gt;="&amp;D25)</f>
        <v>0</v>
      </c>
      <c r="F24" s="37">
        <f t="shared" si="2"/>
        <v>2.046511627906976</v>
      </c>
      <c r="G24" s="38">
        <f>COUNTIF(Vertices[In-Degree],"&gt;= "&amp;F24)-COUNTIF(Vertices[In-Degree],"&gt;="&amp;F25)</f>
        <v>0</v>
      </c>
      <c r="H24" s="37">
        <f t="shared" si="3"/>
        <v>3.5813953488372086</v>
      </c>
      <c r="I24" s="38">
        <f>COUNTIF(Vertices[Out-Degree],"&gt;= "&amp;H24)-COUNTIF(Vertices[Out-Degree],"&gt;="&amp;H25)</f>
        <v>0</v>
      </c>
      <c r="J24" s="37">
        <f t="shared" si="4"/>
        <v>30.697674418604645</v>
      </c>
      <c r="K24" s="38">
        <f>COUNTIF(Vertices[Betweenness Centrality],"&gt;= "&amp;J24)-COUNTIF(Vertices[Betweenness Centrality],"&gt;="&amp;J25)</f>
        <v>0</v>
      </c>
      <c r="L24" s="37">
        <f t="shared" si="5"/>
        <v>0.05463290697674425</v>
      </c>
      <c r="M24" s="38">
        <f>COUNTIF(Vertices[Closeness Centrality],"&gt;= "&amp;L24)-COUNTIF(Vertices[Closeness Centrality],"&gt;="&amp;L25)</f>
        <v>0</v>
      </c>
      <c r="N24" s="37">
        <f t="shared" si="6"/>
        <v>0.1205396279069767</v>
      </c>
      <c r="O24" s="38">
        <f>COUNTIF(Vertices[Eigenvector Centrality],"&gt;= "&amp;N24)-COUNTIF(Vertices[Eigenvector Centrality],"&gt;="&amp;N25)</f>
        <v>0</v>
      </c>
      <c r="P24" s="37">
        <f t="shared" si="7"/>
        <v>1.6955769302325576</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147"/>
      <c r="B25" s="147"/>
      <c r="D25" s="32">
        <f t="shared" si="1"/>
        <v>0</v>
      </c>
      <c r="E25" s="3">
        <f>COUNTIF(Vertices[Degree],"&gt;= "&amp;D25)-COUNTIF(Vertices[Degree],"&gt;="&amp;D26)</f>
        <v>0</v>
      </c>
      <c r="F25" s="39">
        <f t="shared" si="2"/>
        <v>2.1395348837209296</v>
      </c>
      <c r="G25" s="40">
        <f>COUNTIF(Vertices[In-Degree],"&gt;= "&amp;F25)-COUNTIF(Vertices[In-Degree],"&gt;="&amp;F26)</f>
        <v>0</v>
      </c>
      <c r="H25" s="39">
        <f t="shared" si="3"/>
        <v>3.744186046511627</v>
      </c>
      <c r="I25" s="40">
        <f>COUNTIF(Vertices[Out-Degree],"&gt;= "&amp;H25)-COUNTIF(Vertices[Out-Degree],"&gt;="&amp;H26)</f>
        <v>0</v>
      </c>
      <c r="J25" s="39">
        <f t="shared" si="4"/>
        <v>32.09302325581395</v>
      </c>
      <c r="K25" s="40">
        <f>COUNTIF(Vertices[Betweenness Centrality],"&gt;= "&amp;J25)-COUNTIF(Vertices[Betweenness Centrality],"&gt;="&amp;J26)</f>
        <v>0</v>
      </c>
      <c r="L25" s="39">
        <f t="shared" si="5"/>
        <v>0.055432720930232625</v>
      </c>
      <c r="M25" s="40">
        <f>COUNTIF(Vertices[Closeness Centrality],"&gt;= "&amp;L25)-COUNTIF(Vertices[Closeness Centrality],"&gt;="&amp;L26)</f>
        <v>0</v>
      </c>
      <c r="N25" s="39">
        <f t="shared" si="6"/>
        <v>0.12465488372093018</v>
      </c>
      <c r="O25" s="40">
        <f>COUNTIF(Vertices[Eigenvector Centrality],"&gt;= "&amp;N25)-COUNTIF(Vertices[Eigenvector Centrality],"&gt;="&amp;N26)</f>
        <v>0</v>
      </c>
      <c r="P25" s="39">
        <f t="shared" si="7"/>
        <v>1.7533437906976739</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219</v>
      </c>
      <c r="B26" s="34" t="s">
        <v>728</v>
      </c>
      <c r="D26" s="32">
        <f t="shared" si="1"/>
        <v>0</v>
      </c>
      <c r="E26" s="3">
        <f>COUNTIF(Vertices[Degree],"&gt;= "&amp;D26)-COUNTIF(Vertices[Degree],"&gt;="&amp;D27)</f>
        <v>0</v>
      </c>
      <c r="F26" s="37">
        <f t="shared" si="2"/>
        <v>2.2325581395348832</v>
      </c>
      <c r="G26" s="38">
        <f>COUNTIF(Vertices[In-Degree],"&gt;= "&amp;F26)-COUNTIF(Vertices[In-Degree],"&gt;="&amp;F27)</f>
        <v>0</v>
      </c>
      <c r="H26" s="37">
        <f t="shared" si="3"/>
        <v>3.9069767441860455</v>
      </c>
      <c r="I26" s="38">
        <f>COUNTIF(Vertices[Out-Degree],"&gt;= "&amp;H26)-COUNTIF(Vertices[Out-Degree],"&gt;="&amp;H27)</f>
        <v>0</v>
      </c>
      <c r="J26" s="37">
        <f t="shared" si="4"/>
        <v>33.48837209302325</v>
      </c>
      <c r="K26" s="38">
        <f>COUNTIF(Vertices[Betweenness Centrality],"&gt;= "&amp;J26)-COUNTIF(Vertices[Betweenness Centrality],"&gt;="&amp;J27)</f>
        <v>0</v>
      </c>
      <c r="L26" s="37">
        <f t="shared" si="5"/>
        <v>0.056232534883721</v>
      </c>
      <c r="M26" s="38">
        <f>COUNTIF(Vertices[Closeness Centrality],"&gt;= "&amp;L26)-COUNTIF(Vertices[Closeness Centrality],"&gt;="&amp;L27)</f>
        <v>0</v>
      </c>
      <c r="N26" s="37">
        <f t="shared" si="6"/>
        <v>0.12877013953488367</v>
      </c>
      <c r="O26" s="38">
        <f>COUNTIF(Vertices[Eigenvector Centrality],"&gt;= "&amp;N26)-COUNTIF(Vertices[Eigenvector Centrality],"&gt;="&amp;N27)</f>
        <v>1</v>
      </c>
      <c r="P26" s="37">
        <f t="shared" si="7"/>
        <v>1.8111106511627901</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147"/>
      <c r="B27" s="147"/>
      <c r="D27" s="32">
        <f t="shared" si="1"/>
        <v>0</v>
      </c>
      <c r="E27" s="3">
        <f>COUNTIF(Vertices[Degree],"&gt;= "&amp;D27)-COUNTIF(Vertices[Degree],"&gt;="&amp;D28)</f>
        <v>0</v>
      </c>
      <c r="F27" s="39">
        <f t="shared" si="2"/>
        <v>2.325581395348837</v>
      </c>
      <c r="G27" s="40">
        <f>COUNTIF(Vertices[In-Degree],"&gt;= "&amp;F27)-COUNTIF(Vertices[In-Degree],"&gt;="&amp;F28)</f>
        <v>0</v>
      </c>
      <c r="H27" s="39">
        <f t="shared" si="3"/>
        <v>4.069767441860464</v>
      </c>
      <c r="I27" s="40">
        <f>COUNTIF(Vertices[Out-Degree],"&gt;= "&amp;H27)-COUNTIF(Vertices[Out-Degree],"&gt;="&amp;H28)</f>
        <v>0</v>
      </c>
      <c r="J27" s="39">
        <f t="shared" si="4"/>
        <v>34.883720930232556</v>
      </c>
      <c r="K27" s="40">
        <f>COUNTIF(Vertices[Betweenness Centrality],"&gt;= "&amp;J27)-COUNTIF(Vertices[Betweenness Centrality],"&gt;="&amp;J28)</f>
        <v>0</v>
      </c>
      <c r="L27" s="39">
        <f t="shared" si="5"/>
        <v>0.057032348837209375</v>
      </c>
      <c r="M27" s="40">
        <f>COUNTIF(Vertices[Closeness Centrality],"&gt;= "&amp;L27)-COUNTIF(Vertices[Closeness Centrality],"&gt;="&amp;L28)</f>
        <v>0</v>
      </c>
      <c r="N27" s="39">
        <f t="shared" si="6"/>
        <v>0.13288539534883717</v>
      </c>
      <c r="O27" s="40">
        <f>COUNTIF(Vertices[Eigenvector Centrality],"&gt;= "&amp;N27)-COUNTIF(Vertices[Eigenvector Centrality],"&gt;="&amp;N28)</f>
        <v>0</v>
      </c>
      <c r="P27" s="39">
        <f t="shared" si="7"/>
        <v>1.8688775116279064</v>
      </c>
      <c r="Q27" s="40">
        <f>COUNTIF(Vertices[PageRank],"&gt;= "&amp;P27)-COUNTIF(Vertices[PageRank],"&gt;="&amp;P28)</f>
        <v>1</v>
      </c>
      <c r="R27" s="39">
        <f t="shared" si="8"/>
        <v>0.5813953488372092</v>
      </c>
      <c r="S27" s="44">
        <f>COUNTIF(Vertices[Clustering Coefficient],"&gt;= "&amp;R27)-COUNTIF(Vertices[Clustering Coefficient],"&gt;="&amp;R28)</f>
        <v>0</v>
      </c>
      <c r="T27" s="39" t="e">
        <f ca="1" t="shared" si="9"/>
        <v>#REF!</v>
      </c>
      <c r="U27" s="40" t="e">
        <f ca="1" t="shared" si="0"/>
        <v>#REF!</v>
      </c>
    </row>
    <row r="28" spans="1:21" ht="15">
      <c r="A28" s="34" t="s">
        <v>652</v>
      </c>
      <c r="B28" s="34" t="s">
        <v>85</v>
      </c>
      <c r="D28" s="32">
        <f t="shared" si="1"/>
        <v>0</v>
      </c>
      <c r="E28" s="3">
        <f>COUNTIF(Vertices[Degree],"&gt;= "&amp;D28)-COUNTIF(Vertices[Degree],"&gt;="&amp;D29)</f>
        <v>0</v>
      </c>
      <c r="F28" s="37">
        <f t="shared" si="2"/>
        <v>2.4186046511627906</v>
      </c>
      <c r="G28" s="38">
        <f>COUNTIF(Vertices[In-Degree],"&gt;= "&amp;F28)-COUNTIF(Vertices[In-Degree],"&gt;="&amp;F29)</f>
        <v>0</v>
      </c>
      <c r="H28" s="37">
        <f t="shared" si="3"/>
        <v>4.232558139534883</v>
      </c>
      <c r="I28" s="38">
        <f>COUNTIF(Vertices[Out-Degree],"&gt;= "&amp;H28)-COUNTIF(Vertices[Out-Degree],"&gt;="&amp;H29)</f>
        <v>0</v>
      </c>
      <c r="J28" s="37">
        <f t="shared" si="4"/>
        <v>36.27906976744186</v>
      </c>
      <c r="K28" s="38">
        <f>COUNTIF(Vertices[Betweenness Centrality],"&gt;= "&amp;J28)-COUNTIF(Vertices[Betweenness Centrality],"&gt;="&amp;J29)</f>
        <v>0</v>
      </c>
      <c r="L28" s="37">
        <f t="shared" si="5"/>
        <v>0.05783216279069775</v>
      </c>
      <c r="M28" s="38">
        <f>COUNTIF(Vertices[Closeness Centrality],"&gt;= "&amp;L28)-COUNTIF(Vertices[Closeness Centrality],"&gt;="&amp;L29)</f>
        <v>0</v>
      </c>
      <c r="N28" s="37">
        <f t="shared" si="6"/>
        <v>0.13700065116279067</v>
      </c>
      <c r="O28" s="38">
        <f>COUNTIF(Vertices[Eigenvector Centrality],"&gt;= "&amp;N28)-COUNTIF(Vertices[Eigenvector Centrality],"&gt;="&amp;N29)</f>
        <v>0</v>
      </c>
      <c r="P28" s="37">
        <f t="shared" si="7"/>
        <v>1.9266443720930226</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34" t="s">
        <v>727</v>
      </c>
      <c r="B29" s="34" t="s">
        <v>85</v>
      </c>
      <c r="D29" s="32">
        <f t="shared" si="1"/>
        <v>0</v>
      </c>
      <c r="E29" s="3">
        <f>COUNTIF(Vertices[Degree],"&gt;= "&amp;D29)-COUNTIF(Vertices[Degree],"&gt;="&amp;D30)</f>
        <v>0</v>
      </c>
      <c r="F29" s="39">
        <f t="shared" si="2"/>
        <v>2.511627906976744</v>
      </c>
      <c r="G29" s="40">
        <f>COUNTIF(Vertices[In-Degree],"&gt;= "&amp;F29)-COUNTIF(Vertices[In-Degree],"&gt;="&amp;F30)</f>
        <v>0</v>
      </c>
      <c r="H29" s="39">
        <f t="shared" si="3"/>
        <v>4.395348837209302</v>
      </c>
      <c r="I29" s="40">
        <f>COUNTIF(Vertices[Out-Degree],"&gt;= "&amp;H29)-COUNTIF(Vertices[Out-Degree],"&gt;="&amp;H30)</f>
        <v>0</v>
      </c>
      <c r="J29" s="39">
        <f t="shared" si="4"/>
        <v>37.674418604651166</v>
      </c>
      <c r="K29" s="40">
        <f>COUNTIF(Vertices[Betweenness Centrality],"&gt;= "&amp;J29)-COUNTIF(Vertices[Betweenness Centrality],"&gt;="&amp;J30)</f>
        <v>0</v>
      </c>
      <c r="L29" s="39">
        <f t="shared" si="5"/>
        <v>0.058631976744186125</v>
      </c>
      <c r="M29" s="40">
        <f>COUNTIF(Vertices[Closeness Centrality],"&gt;= "&amp;L29)-COUNTIF(Vertices[Closeness Centrality],"&gt;="&amp;L30)</f>
        <v>1</v>
      </c>
      <c r="N29" s="39">
        <f t="shared" si="6"/>
        <v>0.14111590697674417</v>
      </c>
      <c r="O29" s="40">
        <f>COUNTIF(Vertices[Eigenvector Centrality],"&gt;= "&amp;N29)-COUNTIF(Vertices[Eigenvector Centrality],"&gt;="&amp;N30)</f>
        <v>0</v>
      </c>
      <c r="P29" s="39">
        <f t="shared" si="7"/>
        <v>1.984411232558139</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147"/>
      <c r="B30" s="147"/>
      <c r="D30" s="32">
        <f t="shared" si="1"/>
        <v>0</v>
      </c>
      <c r="E30" s="3">
        <f>COUNTIF(Vertices[Degree],"&gt;= "&amp;D30)-COUNTIF(Vertices[Degree],"&gt;="&amp;D31)</f>
        <v>0</v>
      </c>
      <c r="F30" s="37">
        <f t="shared" si="2"/>
        <v>2.604651162790698</v>
      </c>
      <c r="G30" s="38">
        <f>COUNTIF(Vertices[In-Degree],"&gt;= "&amp;F30)-COUNTIF(Vertices[In-Degree],"&gt;="&amp;F31)</f>
        <v>0</v>
      </c>
      <c r="H30" s="37">
        <f t="shared" si="3"/>
        <v>4.558139534883721</v>
      </c>
      <c r="I30" s="38">
        <f>COUNTIF(Vertices[Out-Degree],"&gt;= "&amp;H30)-COUNTIF(Vertices[Out-Degree],"&gt;="&amp;H31)</f>
        <v>0</v>
      </c>
      <c r="J30" s="37">
        <f t="shared" si="4"/>
        <v>39.06976744186047</v>
      </c>
      <c r="K30" s="38">
        <f>COUNTIF(Vertices[Betweenness Centrality],"&gt;= "&amp;J30)-COUNTIF(Vertices[Betweenness Centrality],"&gt;="&amp;J31)</f>
        <v>0</v>
      </c>
      <c r="L30" s="37">
        <f t="shared" si="5"/>
        <v>0.0594317906976745</v>
      </c>
      <c r="M30" s="38">
        <f>COUNTIF(Vertices[Closeness Centrality],"&gt;= "&amp;L30)-COUNTIF(Vertices[Closeness Centrality],"&gt;="&amp;L31)</f>
        <v>0</v>
      </c>
      <c r="N30" s="37">
        <f t="shared" si="6"/>
        <v>0.14523116279069767</v>
      </c>
      <c r="O30" s="38">
        <f>COUNTIF(Vertices[Eigenvector Centrality],"&gt;= "&amp;N30)-COUNTIF(Vertices[Eigenvector Centrality],"&gt;="&amp;N31)</f>
        <v>0</v>
      </c>
      <c r="P30" s="37">
        <f t="shared" si="7"/>
        <v>2.042178093023255</v>
      </c>
      <c r="Q30" s="38">
        <f>COUNTIF(Vertices[PageRank],"&gt;= "&amp;P30)-COUNTIF(Vertices[PageRank],"&gt;="&amp;P31)</f>
        <v>0</v>
      </c>
      <c r="R30" s="37">
        <f t="shared" si="8"/>
        <v>0.6511627906976745</v>
      </c>
      <c r="S30" s="43">
        <f>COUNTIF(Vertices[Clustering Coefficient],"&gt;= "&amp;R30)-COUNTIF(Vertices[Clustering Coefficient],"&gt;="&amp;R31)</f>
        <v>0</v>
      </c>
      <c r="T30" s="37" t="e">
        <f ca="1" t="shared" si="9"/>
        <v>#REF!</v>
      </c>
      <c r="U30" s="38" t="e">
        <f ca="1" t="shared" si="0"/>
        <v>#REF!</v>
      </c>
    </row>
    <row r="31" spans="1:21" ht="15">
      <c r="A31" s="34" t="s">
        <v>653</v>
      </c>
      <c r="B31" s="34" t="s">
        <v>85</v>
      </c>
      <c r="D31" s="32">
        <f t="shared" si="1"/>
        <v>0</v>
      </c>
      <c r="E31" s="3">
        <f>COUNTIF(Vertices[Degree],"&gt;= "&amp;D31)-COUNTIF(Vertices[Degree],"&gt;="&amp;D32)</f>
        <v>0</v>
      </c>
      <c r="F31" s="39">
        <f t="shared" si="2"/>
        <v>2.6976744186046515</v>
      </c>
      <c r="G31" s="40">
        <f>COUNTIF(Vertices[In-Degree],"&gt;= "&amp;F31)-COUNTIF(Vertices[In-Degree],"&gt;="&amp;F32)</f>
        <v>0</v>
      </c>
      <c r="H31" s="39">
        <f t="shared" si="3"/>
        <v>4.72093023255814</v>
      </c>
      <c r="I31" s="40">
        <f>COUNTIF(Vertices[Out-Degree],"&gt;= "&amp;H31)-COUNTIF(Vertices[Out-Degree],"&gt;="&amp;H32)</f>
        <v>0</v>
      </c>
      <c r="J31" s="39">
        <f t="shared" si="4"/>
        <v>40.465116279069775</v>
      </c>
      <c r="K31" s="40">
        <f>COUNTIF(Vertices[Betweenness Centrality],"&gt;= "&amp;J31)-COUNTIF(Vertices[Betweenness Centrality],"&gt;="&amp;J32)</f>
        <v>0</v>
      </c>
      <c r="L31" s="39">
        <f t="shared" si="5"/>
        <v>0.060231604651162875</v>
      </c>
      <c r="M31" s="40">
        <f>COUNTIF(Vertices[Closeness Centrality],"&gt;= "&amp;L31)-COUNTIF(Vertices[Closeness Centrality],"&gt;="&amp;L32)</f>
        <v>0</v>
      </c>
      <c r="N31" s="39">
        <f t="shared" si="6"/>
        <v>0.14934641860465117</v>
      </c>
      <c r="O31" s="40">
        <f>COUNTIF(Vertices[Eigenvector Centrality],"&gt;= "&amp;N31)-COUNTIF(Vertices[Eigenvector Centrality],"&gt;="&amp;N32)</f>
        <v>1</v>
      </c>
      <c r="P31" s="39">
        <f t="shared" si="7"/>
        <v>2.0999449534883716</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15">
      <c r="A32" s="34" t="s">
        <v>654</v>
      </c>
      <c r="B32" s="34" t="s">
        <v>85</v>
      </c>
      <c r="D32" s="32">
        <f t="shared" si="1"/>
        <v>0</v>
      </c>
      <c r="E32" s="3">
        <f>COUNTIF(Vertices[Degree],"&gt;= "&amp;D32)-COUNTIF(Vertices[Degree],"&gt;="&amp;D33)</f>
        <v>0</v>
      </c>
      <c r="F32" s="37">
        <f t="shared" si="2"/>
        <v>2.790697674418605</v>
      </c>
      <c r="G32" s="38">
        <f>COUNTIF(Vertices[In-Degree],"&gt;= "&amp;F32)-COUNTIF(Vertices[In-Degree],"&gt;="&amp;F33)</f>
        <v>0</v>
      </c>
      <c r="H32" s="37">
        <f t="shared" si="3"/>
        <v>4.883720930232559</v>
      </c>
      <c r="I32" s="38">
        <f>COUNTIF(Vertices[Out-Degree],"&gt;= "&amp;H32)-COUNTIF(Vertices[Out-Degree],"&gt;="&amp;H33)</f>
        <v>0</v>
      </c>
      <c r="J32" s="37">
        <f t="shared" si="4"/>
        <v>41.86046511627908</v>
      </c>
      <c r="K32" s="38">
        <f>COUNTIF(Vertices[Betweenness Centrality],"&gt;= "&amp;J32)-COUNTIF(Vertices[Betweenness Centrality],"&gt;="&amp;J33)</f>
        <v>0</v>
      </c>
      <c r="L32" s="37">
        <f t="shared" si="5"/>
        <v>0.06103141860465125</v>
      </c>
      <c r="M32" s="38">
        <f>COUNTIF(Vertices[Closeness Centrality],"&gt;= "&amp;L32)-COUNTIF(Vertices[Closeness Centrality],"&gt;="&amp;L33)</f>
        <v>0</v>
      </c>
      <c r="N32" s="37">
        <f t="shared" si="6"/>
        <v>0.15346167441860467</v>
      </c>
      <c r="O32" s="38">
        <f>COUNTIF(Vertices[Eigenvector Centrality],"&gt;= "&amp;N32)-COUNTIF(Vertices[Eigenvector Centrality],"&gt;="&amp;N33)</f>
        <v>0</v>
      </c>
      <c r="P32" s="37">
        <f t="shared" si="7"/>
        <v>2.157711813953488</v>
      </c>
      <c r="Q32" s="38">
        <f>COUNTIF(Vertices[PageRank],"&gt;= "&amp;P32)-COUNTIF(Vertices[PageRank],"&gt;="&amp;P33)</f>
        <v>1</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655</v>
      </c>
      <c r="B33" s="34" t="s">
        <v>85</v>
      </c>
      <c r="D33" s="32">
        <f t="shared" si="1"/>
        <v>0</v>
      </c>
      <c r="E33" s="3">
        <f>COUNTIF(Vertices[Degree],"&gt;= "&amp;D33)-COUNTIF(Vertices[Degree],"&gt;="&amp;D34)</f>
        <v>0</v>
      </c>
      <c r="F33" s="39">
        <f t="shared" si="2"/>
        <v>2.883720930232559</v>
      </c>
      <c r="G33" s="40">
        <f>COUNTIF(Vertices[In-Degree],"&gt;= "&amp;F33)-COUNTIF(Vertices[In-Degree],"&gt;="&amp;F34)</f>
        <v>0</v>
      </c>
      <c r="H33" s="39">
        <f t="shared" si="3"/>
        <v>5.046511627906978</v>
      </c>
      <c r="I33" s="40">
        <f>COUNTIF(Vertices[Out-Degree],"&gt;= "&amp;H33)-COUNTIF(Vertices[Out-Degree],"&gt;="&amp;H34)</f>
        <v>0</v>
      </c>
      <c r="J33" s="39">
        <f t="shared" si="4"/>
        <v>43.255813953488385</v>
      </c>
      <c r="K33" s="40">
        <f>COUNTIF(Vertices[Betweenness Centrality],"&gt;= "&amp;J33)-COUNTIF(Vertices[Betweenness Centrality],"&gt;="&amp;J34)</f>
        <v>0</v>
      </c>
      <c r="L33" s="39">
        <f t="shared" si="5"/>
        <v>0.061831232558139625</v>
      </c>
      <c r="M33" s="40">
        <f>COUNTIF(Vertices[Closeness Centrality],"&gt;= "&amp;L33)-COUNTIF(Vertices[Closeness Centrality],"&gt;="&amp;L34)</f>
        <v>1</v>
      </c>
      <c r="N33" s="39">
        <f t="shared" si="6"/>
        <v>0.15757693023255817</v>
      </c>
      <c r="O33" s="40">
        <f>COUNTIF(Vertices[Eigenvector Centrality],"&gt;= "&amp;N33)-COUNTIF(Vertices[Eigenvector Centrality],"&gt;="&amp;N34)</f>
        <v>0</v>
      </c>
      <c r="P33" s="39">
        <f t="shared" si="7"/>
        <v>2.2154786744186046</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656</v>
      </c>
      <c r="B34" s="34" t="s">
        <v>85</v>
      </c>
      <c r="D34" s="32">
        <f t="shared" si="1"/>
        <v>0</v>
      </c>
      <c r="E34" s="3">
        <f>COUNTIF(Vertices[Degree],"&gt;= "&amp;D34)-COUNTIF(Vertices[Degree],"&gt;="&amp;D35)</f>
        <v>0</v>
      </c>
      <c r="F34" s="37">
        <f t="shared" si="2"/>
        <v>2.9767441860465125</v>
      </c>
      <c r="G34" s="38">
        <f>COUNTIF(Vertices[In-Degree],"&gt;= "&amp;F34)-COUNTIF(Vertices[In-Degree],"&gt;="&amp;F35)</f>
        <v>0</v>
      </c>
      <c r="H34" s="37">
        <f t="shared" si="3"/>
        <v>5.209302325581397</v>
      </c>
      <c r="I34" s="38">
        <f>COUNTIF(Vertices[Out-Degree],"&gt;= "&amp;H34)-COUNTIF(Vertices[Out-Degree],"&gt;="&amp;H35)</f>
        <v>0</v>
      </c>
      <c r="J34" s="37">
        <f t="shared" si="4"/>
        <v>44.65116279069769</v>
      </c>
      <c r="K34" s="38">
        <f>COUNTIF(Vertices[Betweenness Centrality],"&gt;= "&amp;J34)-COUNTIF(Vertices[Betweenness Centrality],"&gt;="&amp;J35)</f>
        <v>0</v>
      </c>
      <c r="L34" s="37">
        <f t="shared" si="5"/>
        <v>0.062631046511628</v>
      </c>
      <c r="M34" s="38">
        <f>COUNTIF(Vertices[Closeness Centrality],"&gt;= "&amp;L34)-COUNTIF(Vertices[Closeness Centrality],"&gt;="&amp;L35)</f>
        <v>0</v>
      </c>
      <c r="N34" s="37">
        <f t="shared" si="6"/>
        <v>0.16169218604651167</v>
      </c>
      <c r="O34" s="38">
        <f>COUNTIF(Vertices[Eigenvector Centrality],"&gt;= "&amp;N34)-COUNTIF(Vertices[Eigenvector Centrality],"&gt;="&amp;N35)</f>
        <v>0</v>
      </c>
      <c r="P34" s="37">
        <f t="shared" si="7"/>
        <v>2.273245534883721</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1:21" ht="15">
      <c r="A35" s="34" t="s">
        <v>657</v>
      </c>
      <c r="B35" s="34" t="s">
        <v>85</v>
      </c>
      <c r="D35" s="32">
        <f t="shared" si="1"/>
        <v>0</v>
      </c>
      <c r="E35" s="3">
        <f>COUNTIF(Vertices[Degree],"&gt;= "&amp;D35)-COUNTIF(Vertices[Degree],"&gt;="&amp;D36)</f>
        <v>0</v>
      </c>
      <c r="F35" s="39">
        <f t="shared" si="2"/>
        <v>3.069767441860466</v>
      </c>
      <c r="G35" s="40">
        <f>COUNTIF(Vertices[In-Degree],"&gt;= "&amp;F35)-COUNTIF(Vertices[In-Degree],"&gt;="&amp;F36)</f>
        <v>0</v>
      </c>
      <c r="H35" s="39">
        <f t="shared" si="3"/>
        <v>5.3720930232558155</v>
      </c>
      <c r="I35" s="40">
        <f>COUNTIF(Vertices[Out-Degree],"&gt;= "&amp;H35)-COUNTIF(Vertices[Out-Degree],"&gt;="&amp;H36)</f>
        <v>0</v>
      </c>
      <c r="J35" s="39">
        <f t="shared" si="4"/>
        <v>46.046511627906995</v>
      </c>
      <c r="K35" s="40">
        <f>COUNTIF(Vertices[Betweenness Centrality],"&gt;= "&amp;J35)-COUNTIF(Vertices[Betweenness Centrality],"&gt;="&amp;J36)</f>
        <v>0</v>
      </c>
      <c r="L35" s="39">
        <f t="shared" si="5"/>
        <v>0.06343086046511637</v>
      </c>
      <c r="M35" s="40">
        <f>COUNTIF(Vertices[Closeness Centrality],"&gt;= "&amp;L35)-COUNTIF(Vertices[Closeness Centrality],"&gt;="&amp;L36)</f>
        <v>0</v>
      </c>
      <c r="N35" s="39">
        <f t="shared" si="6"/>
        <v>0.16580744186046517</v>
      </c>
      <c r="O35" s="40">
        <f>COUNTIF(Vertices[Eigenvector Centrality],"&gt;= "&amp;N35)-COUNTIF(Vertices[Eigenvector Centrality],"&gt;="&amp;N36)</f>
        <v>0</v>
      </c>
      <c r="P35" s="39">
        <f t="shared" si="7"/>
        <v>2.3310123953488375</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658</v>
      </c>
      <c r="B36" s="34" t="s">
        <v>85</v>
      </c>
      <c r="D36" s="32">
        <f t="shared" si="1"/>
        <v>0</v>
      </c>
      <c r="E36" s="3">
        <f>COUNTIF(Vertices[Degree],"&gt;= "&amp;D36)-COUNTIF(Vertices[Degree],"&gt;="&amp;D37)</f>
        <v>0</v>
      </c>
      <c r="F36" s="37">
        <f t="shared" si="2"/>
        <v>3.16279069767442</v>
      </c>
      <c r="G36" s="38">
        <f>COUNTIF(Vertices[In-Degree],"&gt;= "&amp;F36)-COUNTIF(Vertices[In-Degree],"&gt;="&amp;F37)</f>
        <v>0</v>
      </c>
      <c r="H36" s="37">
        <f t="shared" si="3"/>
        <v>5.534883720930234</v>
      </c>
      <c r="I36" s="38">
        <f>COUNTIF(Vertices[Out-Degree],"&gt;= "&amp;H36)-COUNTIF(Vertices[Out-Degree],"&gt;="&amp;H37)</f>
        <v>0</v>
      </c>
      <c r="J36" s="37">
        <f t="shared" si="4"/>
        <v>47.4418604651163</v>
      </c>
      <c r="K36" s="38">
        <f>COUNTIF(Vertices[Betweenness Centrality],"&gt;= "&amp;J36)-COUNTIF(Vertices[Betweenness Centrality],"&gt;="&amp;J37)</f>
        <v>0</v>
      </c>
      <c r="L36" s="37">
        <f t="shared" si="5"/>
        <v>0.06423067441860474</v>
      </c>
      <c r="M36" s="38">
        <f>COUNTIF(Vertices[Closeness Centrality],"&gt;= "&amp;L36)-COUNTIF(Vertices[Closeness Centrality],"&gt;="&amp;L37)</f>
        <v>0</v>
      </c>
      <c r="N36" s="37">
        <f t="shared" si="6"/>
        <v>0.16992269767441867</v>
      </c>
      <c r="O36" s="38">
        <f>COUNTIF(Vertices[Eigenvector Centrality],"&gt;= "&amp;N36)-COUNTIF(Vertices[Eigenvector Centrality],"&gt;="&amp;N37)</f>
        <v>0</v>
      </c>
      <c r="P36" s="37">
        <f t="shared" si="7"/>
        <v>2.388779255813954</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659</v>
      </c>
      <c r="B37" s="34" t="s">
        <v>85</v>
      </c>
      <c r="D37" s="32">
        <f t="shared" si="1"/>
        <v>0</v>
      </c>
      <c r="E37" s="3">
        <f>COUNTIF(Vertices[Degree],"&gt;= "&amp;D37)-COUNTIF(Vertices[Degree],"&gt;="&amp;D38)</f>
        <v>0</v>
      </c>
      <c r="F37" s="39">
        <f t="shared" si="2"/>
        <v>3.2558139534883734</v>
      </c>
      <c r="G37" s="40">
        <f>COUNTIF(Vertices[In-Degree],"&gt;= "&amp;F37)-COUNTIF(Vertices[In-Degree],"&gt;="&amp;F38)</f>
        <v>0</v>
      </c>
      <c r="H37" s="39">
        <f t="shared" si="3"/>
        <v>5.697674418604653</v>
      </c>
      <c r="I37" s="40">
        <f>COUNTIF(Vertices[Out-Degree],"&gt;= "&amp;H37)-COUNTIF(Vertices[Out-Degree],"&gt;="&amp;H38)</f>
        <v>0</v>
      </c>
      <c r="J37" s="39">
        <f t="shared" si="4"/>
        <v>48.837209302325604</v>
      </c>
      <c r="K37" s="40">
        <f>COUNTIF(Vertices[Betweenness Centrality],"&gt;= "&amp;J37)-COUNTIF(Vertices[Betweenness Centrality],"&gt;="&amp;J38)</f>
        <v>0</v>
      </c>
      <c r="L37" s="39">
        <f t="shared" si="5"/>
        <v>0.0650304883720931</v>
      </c>
      <c r="M37" s="40">
        <f>COUNTIF(Vertices[Closeness Centrality],"&gt;= "&amp;L37)-COUNTIF(Vertices[Closeness Centrality],"&gt;="&amp;L38)</f>
        <v>0</v>
      </c>
      <c r="N37" s="39">
        <f t="shared" si="6"/>
        <v>0.17403795348837217</v>
      </c>
      <c r="O37" s="40">
        <f>COUNTIF(Vertices[Eigenvector Centrality],"&gt;= "&amp;N37)-COUNTIF(Vertices[Eigenvector Centrality],"&gt;="&amp;N38)</f>
        <v>0</v>
      </c>
      <c r="P37" s="39">
        <f t="shared" si="7"/>
        <v>2.4465461162790705</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1:21" ht="15">
      <c r="A38" s="34" t="s">
        <v>660</v>
      </c>
      <c r="B38" s="34" t="s">
        <v>85</v>
      </c>
      <c r="D38" s="32">
        <f t="shared" si="1"/>
        <v>0</v>
      </c>
      <c r="E38" s="3">
        <f>COUNTIF(Vertices[Degree],"&gt;= "&amp;D38)-COUNTIF(Vertices[Degree],"&gt;="&amp;D39)</f>
        <v>0</v>
      </c>
      <c r="F38" s="37">
        <f t="shared" si="2"/>
        <v>3.348837209302327</v>
      </c>
      <c r="G38" s="38">
        <f>COUNTIF(Vertices[In-Degree],"&gt;= "&amp;F38)-COUNTIF(Vertices[In-Degree],"&gt;="&amp;F39)</f>
        <v>0</v>
      </c>
      <c r="H38" s="37">
        <f t="shared" si="3"/>
        <v>5.860465116279072</v>
      </c>
      <c r="I38" s="38">
        <f>COUNTIF(Vertices[Out-Degree],"&gt;= "&amp;H38)-COUNTIF(Vertices[Out-Degree],"&gt;="&amp;H39)</f>
        <v>1</v>
      </c>
      <c r="J38" s="37">
        <f t="shared" si="4"/>
        <v>50.23255813953491</v>
      </c>
      <c r="K38" s="38">
        <f>COUNTIF(Vertices[Betweenness Centrality],"&gt;= "&amp;J38)-COUNTIF(Vertices[Betweenness Centrality],"&gt;="&amp;J39)</f>
        <v>0</v>
      </c>
      <c r="L38" s="37">
        <f t="shared" si="5"/>
        <v>0.06583030232558147</v>
      </c>
      <c r="M38" s="38">
        <f>COUNTIF(Vertices[Closeness Centrality],"&gt;= "&amp;L38)-COUNTIF(Vertices[Closeness Centrality],"&gt;="&amp;L39)</f>
        <v>0</v>
      </c>
      <c r="N38" s="37">
        <f t="shared" si="6"/>
        <v>0.17815320930232567</v>
      </c>
      <c r="O38" s="38">
        <f>COUNTIF(Vertices[Eigenvector Centrality],"&gt;= "&amp;N38)-COUNTIF(Vertices[Eigenvector Centrality],"&gt;="&amp;N39)</f>
        <v>0</v>
      </c>
      <c r="P38" s="37">
        <f t="shared" si="7"/>
        <v>2.504312976744187</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661</v>
      </c>
      <c r="B39" s="34" t="s">
        <v>85</v>
      </c>
      <c r="D39" s="32">
        <f t="shared" si="1"/>
        <v>0</v>
      </c>
      <c r="E39" s="3">
        <f>COUNTIF(Vertices[Degree],"&gt;= "&amp;D39)-COUNTIF(Vertices[Degree],"&gt;="&amp;D40)</f>
        <v>0</v>
      </c>
      <c r="F39" s="39">
        <f t="shared" si="2"/>
        <v>3.4418604651162807</v>
      </c>
      <c r="G39" s="40">
        <f>COUNTIF(Vertices[In-Degree],"&gt;= "&amp;F39)-COUNTIF(Vertices[In-Degree],"&gt;="&amp;F40)</f>
        <v>0</v>
      </c>
      <c r="H39" s="39">
        <f t="shared" si="3"/>
        <v>6.023255813953491</v>
      </c>
      <c r="I39" s="40">
        <f>COUNTIF(Vertices[Out-Degree],"&gt;= "&amp;H39)-COUNTIF(Vertices[Out-Degree],"&gt;="&amp;H40)</f>
        <v>0</v>
      </c>
      <c r="J39" s="39">
        <f t="shared" si="4"/>
        <v>51.627906976744214</v>
      </c>
      <c r="K39" s="40">
        <f>COUNTIF(Vertices[Betweenness Centrality],"&gt;= "&amp;J39)-COUNTIF(Vertices[Betweenness Centrality],"&gt;="&amp;J40)</f>
        <v>0</v>
      </c>
      <c r="L39" s="39">
        <f t="shared" si="5"/>
        <v>0.06663011627906984</v>
      </c>
      <c r="M39" s="40">
        <f>COUNTIF(Vertices[Closeness Centrality],"&gt;= "&amp;L39)-COUNTIF(Vertices[Closeness Centrality],"&gt;="&amp;L40)</f>
        <v>0</v>
      </c>
      <c r="N39" s="39">
        <f t="shared" si="6"/>
        <v>0.18226846511627917</v>
      </c>
      <c r="O39" s="40">
        <f>COUNTIF(Vertices[Eigenvector Centrality],"&gt;= "&amp;N39)-COUNTIF(Vertices[Eigenvector Centrality],"&gt;="&amp;N40)</f>
        <v>0</v>
      </c>
      <c r="P39" s="39">
        <f t="shared" si="7"/>
        <v>2.5620798372093034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21</v>
      </c>
      <c r="B40" s="34" t="s">
        <v>85</v>
      </c>
      <c r="D40" s="32">
        <f t="shared" si="1"/>
        <v>0</v>
      </c>
      <c r="E40" s="3">
        <f>COUNTIF(Vertices[Degree],"&gt;= "&amp;D40)-COUNTIF(Vertices[Degree],"&gt;="&amp;D41)</f>
        <v>0</v>
      </c>
      <c r="F40" s="37">
        <f t="shared" si="2"/>
        <v>3.5348837209302344</v>
      </c>
      <c r="G40" s="38">
        <f>COUNTIF(Vertices[In-Degree],"&gt;= "&amp;F40)-COUNTIF(Vertices[In-Degree],"&gt;="&amp;F41)</f>
        <v>0</v>
      </c>
      <c r="H40" s="37">
        <f t="shared" si="3"/>
        <v>6.18604651162791</v>
      </c>
      <c r="I40" s="38">
        <f>COUNTIF(Vertices[Out-Degree],"&gt;= "&amp;H40)-COUNTIF(Vertices[Out-Degree],"&gt;="&amp;H41)</f>
        <v>0</v>
      </c>
      <c r="J40" s="37">
        <f t="shared" si="4"/>
        <v>53.02325581395352</v>
      </c>
      <c r="K40" s="38">
        <f>COUNTIF(Vertices[Betweenness Centrality],"&gt;= "&amp;J40)-COUNTIF(Vertices[Betweenness Centrality],"&gt;="&amp;J41)</f>
        <v>1</v>
      </c>
      <c r="L40" s="37">
        <f t="shared" si="5"/>
        <v>0.06742993023255821</v>
      </c>
      <c r="M40" s="38">
        <f>COUNTIF(Vertices[Closeness Centrality],"&gt;= "&amp;L40)-COUNTIF(Vertices[Closeness Centrality],"&gt;="&amp;L41)</f>
        <v>0</v>
      </c>
      <c r="N40" s="37">
        <f t="shared" si="6"/>
        <v>0.18638372093023267</v>
      </c>
      <c r="O40" s="38">
        <f>COUNTIF(Vertices[Eigenvector Centrality],"&gt;= "&amp;N40)-COUNTIF(Vertices[Eigenvector Centrality],"&gt;="&amp;N41)</f>
        <v>0</v>
      </c>
      <c r="P40" s="37">
        <f t="shared" si="7"/>
        <v>2.61984669767442</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662</v>
      </c>
      <c r="B41" s="34" t="s">
        <v>85</v>
      </c>
      <c r="D41" s="32">
        <f t="shared" si="1"/>
        <v>0</v>
      </c>
      <c r="E41" s="3">
        <f>COUNTIF(Vertices[Degree],"&gt;= "&amp;D41)-COUNTIF(Vertices[Degree],"&gt;="&amp;D42)</f>
        <v>0</v>
      </c>
      <c r="F41" s="39">
        <f t="shared" si="2"/>
        <v>3.627906976744188</v>
      </c>
      <c r="G41" s="40">
        <f>COUNTIF(Vertices[In-Degree],"&gt;= "&amp;F41)-COUNTIF(Vertices[In-Degree],"&gt;="&amp;F42)</f>
        <v>0</v>
      </c>
      <c r="H41" s="39">
        <f t="shared" si="3"/>
        <v>6.348837209302329</v>
      </c>
      <c r="I41" s="40">
        <f>COUNTIF(Vertices[Out-Degree],"&gt;= "&amp;H41)-COUNTIF(Vertices[Out-Degree],"&gt;="&amp;H42)</f>
        <v>0</v>
      </c>
      <c r="J41" s="39">
        <f t="shared" si="4"/>
        <v>54.41860465116282</v>
      </c>
      <c r="K41" s="40">
        <f>COUNTIF(Vertices[Betweenness Centrality],"&gt;= "&amp;J41)-COUNTIF(Vertices[Betweenness Centrality],"&gt;="&amp;J42)</f>
        <v>0</v>
      </c>
      <c r="L41" s="39">
        <f t="shared" si="5"/>
        <v>0.06822974418604658</v>
      </c>
      <c r="M41" s="40">
        <f>COUNTIF(Vertices[Closeness Centrality],"&gt;= "&amp;L41)-COUNTIF(Vertices[Closeness Centrality],"&gt;="&amp;L42)</f>
        <v>0</v>
      </c>
      <c r="N41" s="39">
        <f t="shared" si="6"/>
        <v>0.19049897674418617</v>
      </c>
      <c r="O41" s="40">
        <f>COUNTIF(Vertices[Eigenvector Centrality],"&gt;= "&amp;N41)-COUNTIF(Vertices[Eigenvector Centrality],"&gt;="&amp;N42)</f>
        <v>0</v>
      </c>
      <c r="P41" s="39">
        <f t="shared" si="7"/>
        <v>2.6776135581395364</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663</v>
      </c>
      <c r="B42" s="34" t="s">
        <v>85</v>
      </c>
      <c r="D42" s="32">
        <f t="shared" si="1"/>
        <v>0</v>
      </c>
      <c r="E42" s="3">
        <f>COUNTIF(Vertices[Degree],"&gt;= "&amp;D42)-COUNTIF(Vertices[Degree],"&gt;="&amp;D43)</f>
        <v>0</v>
      </c>
      <c r="F42" s="37">
        <f t="shared" si="2"/>
        <v>3.7209302325581417</v>
      </c>
      <c r="G42" s="38">
        <f>COUNTIF(Vertices[In-Degree],"&gt;= "&amp;F42)-COUNTIF(Vertices[In-Degree],"&gt;="&amp;F43)</f>
        <v>0</v>
      </c>
      <c r="H42" s="37">
        <f t="shared" si="3"/>
        <v>6.511627906976748</v>
      </c>
      <c r="I42" s="38">
        <f>COUNTIF(Vertices[Out-Degree],"&gt;= "&amp;H42)-COUNTIF(Vertices[Out-Degree],"&gt;="&amp;H43)</f>
        <v>0</v>
      </c>
      <c r="J42" s="37">
        <f t="shared" si="4"/>
        <v>55.81395348837213</v>
      </c>
      <c r="K42" s="38">
        <f>COUNTIF(Vertices[Betweenness Centrality],"&gt;= "&amp;J42)-COUNTIF(Vertices[Betweenness Centrality],"&gt;="&amp;J43)</f>
        <v>0</v>
      </c>
      <c r="L42" s="37">
        <f t="shared" si="5"/>
        <v>0.06902955813953494</v>
      </c>
      <c r="M42" s="38">
        <f>COUNTIF(Vertices[Closeness Centrality],"&gt;= "&amp;L42)-COUNTIF(Vertices[Closeness Centrality],"&gt;="&amp;L43)</f>
        <v>0</v>
      </c>
      <c r="N42" s="37">
        <f t="shared" si="6"/>
        <v>0.19461423255813967</v>
      </c>
      <c r="O42" s="38">
        <f>COUNTIF(Vertices[Eigenvector Centrality],"&gt;= "&amp;N42)-COUNTIF(Vertices[Eigenvector Centrality],"&gt;="&amp;N43)</f>
        <v>0</v>
      </c>
      <c r="P42" s="37">
        <f t="shared" si="7"/>
        <v>2.735380418604653</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4" t="s">
        <v>664</v>
      </c>
      <c r="B43" s="34" t="s">
        <v>85</v>
      </c>
      <c r="D43" s="32">
        <f t="shared" si="1"/>
        <v>0</v>
      </c>
      <c r="E43" s="3">
        <f>COUNTIF(Vertices[Degree],"&gt;= "&amp;D43)-COUNTIF(Vertices[Degree],"&gt;="&amp;D44)</f>
        <v>0</v>
      </c>
      <c r="F43" s="39">
        <f t="shared" si="2"/>
        <v>3.8139534883720954</v>
      </c>
      <c r="G43" s="40">
        <f>COUNTIF(Vertices[In-Degree],"&gt;= "&amp;F43)-COUNTIF(Vertices[In-Degree],"&gt;="&amp;F44)</f>
        <v>0</v>
      </c>
      <c r="H43" s="39">
        <f t="shared" si="3"/>
        <v>6.674418604651167</v>
      </c>
      <c r="I43" s="40">
        <f>COUNTIF(Vertices[Out-Degree],"&gt;= "&amp;H43)-COUNTIF(Vertices[Out-Degree],"&gt;="&amp;H44)</f>
        <v>0</v>
      </c>
      <c r="J43" s="39">
        <f t="shared" si="4"/>
        <v>57.20930232558143</v>
      </c>
      <c r="K43" s="40">
        <f>COUNTIF(Vertices[Betweenness Centrality],"&gt;= "&amp;J43)-COUNTIF(Vertices[Betweenness Centrality],"&gt;="&amp;J44)</f>
        <v>0</v>
      </c>
      <c r="L43" s="39">
        <f t="shared" si="5"/>
        <v>0.06982937209302331</v>
      </c>
      <c r="M43" s="40">
        <f>COUNTIF(Vertices[Closeness Centrality],"&gt;= "&amp;L43)-COUNTIF(Vertices[Closeness Centrality],"&gt;="&amp;L44)</f>
        <v>0</v>
      </c>
      <c r="N43" s="39">
        <f t="shared" si="6"/>
        <v>0.19872948837209317</v>
      </c>
      <c r="O43" s="40">
        <f>COUNTIF(Vertices[Eigenvector Centrality],"&gt;= "&amp;N43)-COUNTIF(Vertices[Eigenvector Centrality],"&gt;="&amp;N44)</f>
        <v>0</v>
      </c>
      <c r="P43" s="39">
        <f t="shared" si="7"/>
        <v>2.7931472790697693</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3.906976744186049</v>
      </c>
      <c r="G44" s="38">
        <f>COUNTIF(Vertices[In-Degree],"&gt;= "&amp;F44)-COUNTIF(Vertices[In-Degree],"&gt;="&amp;F45)</f>
        <v>0</v>
      </c>
      <c r="H44" s="37">
        <f t="shared" si="3"/>
        <v>6.8372093023255855</v>
      </c>
      <c r="I44" s="38">
        <f>COUNTIF(Vertices[Out-Degree],"&gt;= "&amp;H44)-COUNTIF(Vertices[Out-Degree],"&gt;="&amp;H45)</f>
        <v>0</v>
      </c>
      <c r="J44" s="37">
        <f t="shared" si="4"/>
        <v>58.60465116279074</v>
      </c>
      <c r="K44" s="38">
        <f>COUNTIF(Vertices[Betweenness Centrality],"&gt;= "&amp;J44)-COUNTIF(Vertices[Betweenness Centrality],"&gt;="&amp;J45)</f>
        <v>0</v>
      </c>
      <c r="L44" s="37">
        <f t="shared" si="5"/>
        <v>0.07062918604651168</v>
      </c>
      <c r="M44" s="38">
        <f>COUNTIF(Vertices[Closeness Centrality],"&gt;= "&amp;L44)-COUNTIF(Vertices[Closeness Centrality],"&gt;="&amp;L45)</f>
        <v>0</v>
      </c>
      <c r="N44" s="37">
        <f t="shared" si="6"/>
        <v>0.20284474418604667</v>
      </c>
      <c r="O44" s="38">
        <f>COUNTIF(Vertices[Eigenvector Centrality],"&gt;= "&amp;N44)-COUNTIF(Vertices[Eigenvector Centrality],"&gt;="&amp;N45)</f>
        <v>0</v>
      </c>
      <c r="P44" s="37">
        <f t="shared" si="7"/>
        <v>2.850914139534886</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4</v>
      </c>
      <c r="G45" s="42">
        <f>COUNTIF(Vertices[In-Degree],"&gt;= "&amp;F45)-COUNTIF(Vertices[In-Degree],"&gt;="&amp;F46)</f>
        <v>2</v>
      </c>
      <c r="H45" s="41">
        <f>MAX(Vertices[Out-Degree])</f>
        <v>7</v>
      </c>
      <c r="I45" s="42">
        <f>COUNTIF(Vertices[Out-Degree],"&gt;= "&amp;H45)-COUNTIF(Vertices[Out-Degree],"&gt;="&amp;H46)</f>
        <v>1</v>
      </c>
      <c r="J45" s="41">
        <f>MAX(Vertices[Betweenness Centrality])</f>
        <v>60</v>
      </c>
      <c r="K45" s="42">
        <f>COUNTIF(Vertices[Betweenness Centrality],"&gt;= "&amp;J45)-COUNTIF(Vertices[Betweenness Centrality],"&gt;="&amp;J46)</f>
        <v>1</v>
      </c>
      <c r="L45" s="41">
        <f>MAX(Vertices[Closeness Centrality])</f>
        <v>0.071429</v>
      </c>
      <c r="M45" s="42">
        <f>COUNTIF(Vertices[Closeness Centrality],"&gt;= "&amp;L45)-COUNTIF(Vertices[Closeness Centrality],"&gt;="&amp;L46)</f>
        <v>1</v>
      </c>
      <c r="N45" s="41">
        <f>MAX(Vertices[Eigenvector Centrality])</f>
        <v>0.20696</v>
      </c>
      <c r="O45" s="42">
        <f>COUNTIF(Vertices[Eigenvector Centrality],"&gt;= "&amp;N45)-COUNTIF(Vertices[Eigenvector Centrality],"&gt;="&amp;N46)</f>
        <v>1</v>
      </c>
      <c r="P45" s="41">
        <f>MAX(Vertices[PageRank])</f>
        <v>2.908681</v>
      </c>
      <c r="Q45" s="42">
        <f>COUNTIF(Vertices[PageRank],"&gt;= "&amp;P45)-COUNTIF(Vertices[PageRank],"&gt;="&amp;P46)</f>
        <v>1</v>
      </c>
      <c r="R45" s="41">
        <f>MAX(Vertices[Clustering Coefficient])</f>
        <v>1</v>
      </c>
      <c r="S45" s="45">
        <f>COUNTIF(Vertices[Clustering Coefficient],"&gt;= "&amp;R45)-COUNTIF(Vertices[Clustering Coefficient],"&gt;="&amp;R46)</f>
        <v>4</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4</v>
      </c>
    </row>
    <row r="73" spans="1:2" ht="15">
      <c r="A73" s="33" t="s">
        <v>90</v>
      </c>
      <c r="B73" s="47">
        <f>_xlfn.IFERROR(AVERAGE(Vertices[In-Degree]),NoMetricMessage)</f>
        <v>1.5833333333333333</v>
      </c>
    </row>
    <row r="74" spans="1:2" ht="15">
      <c r="A74" s="33" t="s">
        <v>91</v>
      </c>
      <c r="B74" s="47">
        <f>_xlfn.IFERROR(MEDIAN(Vertices[In-Degree]),NoMetricMessage)</f>
        <v>1.5</v>
      </c>
    </row>
    <row r="85" spans="1:2" ht="15">
      <c r="A85" s="33" t="s">
        <v>94</v>
      </c>
      <c r="B85" s="46">
        <f>IF(COUNT(Vertices[Out-Degree])&gt;0,H2,NoMetricMessage)</f>
        <v>0</v>
      </c>
    </row>
    <row r="86" spans="1:2" ht="15">
      <c r="A86" s="33" t="s">
        <v>95</v>
      </c>
      <c r="B86" s="46">
        <f>IF(COUNT(Vertices[Out-Degree])&gt;0,H45,NoMetricMessage)</f>
        <v>7</v>
      </c>
    </row>
    <row r="87" spans="1:2" ht="15">
      <c r="A87" s="33" t="s">
        <v>96</v>
      </c>
      <c r="B87" s="47">
        <f>_xlfn.IFERROR(AVERAGE(Vertices[Out-Degree]),NoMetricMessage)</f>
        <v>1.5833333333333333</v>
      </c>
    </row>
    <row r="88" spans="1:2" ht="15">
      <c r="A88" s="33" t="s">
        <v>97</v>
      </c>
      <c r="B88" s="47">
        <f>_xlfn.IFERROR(MEDIAN(Vertices[Out-Degree]),NoMetricMessage)</f>
        <v>0.5</v>
      </c>
    </row>
    <row r="99" spans="1:2" ht="15">
      <c r="A99" s="33" t="s">
        <v>100</v>
      </c>
      <c r="B99" s="47">
        <f>IF(COUNT(Vertices[Betweenness Centrality])&gt;0,J2,NoMetricMessage)</f>
        <v>0</v>
      </c>
    </row>
    <row r="100" spans="1:2" ht="15">
      <c r="A100" s="33" t="s">
        <v>101</v>
      </c>
      <c r="B100" s="47">
        <f>IF(COUNT(Vertices[Betweenness Centrality])&gt;0,J45,NoMetricMessage)</f>
        <v>60</v>
      </c>
    </row>
    <row r="101" spans="1:2" ht="15">
      <c r="A101" s="33" t="s">
        <v>102</v>
      </c>
      <c r="B101" s="47">
        <f>_xlfn.IFERROR(AVERAGE(Vertices[Betweenness Centrality]),NoMetricMessage)</f>
        <v>11.333333333333334</v>
      </c>
    </row>
    <row r="102" spans="1:2" ht="15">
      <c r="A102" s="33" t="s">
        <v>103</v>
      </c>
      <c r="B102" s="47">
        <f>_xlfn.IFERROR(MEDIAN(Vertices[Betweenness Centrality]),NoMetricMessage)</f>
        <v>0</v>
      </c>
    </row>
    <row r="113" spans="1:2" ht="15">
      <c r="A113" s="33" t="s">
        <v>106</v>
      </c>
      <c r="B113" s="47">
        <f>IF(COUNT(Vertices[Closeness Centrality])&gt;0,L2,NoMetricMessage)</f>
        <v>0.037037</v>
      </c>
    </row>
    <row r="114" spans="1:2" ht="15">
      <c r="A114" s="33" t="s">
        <v>107</v>
      </c>
      <c r="B114" s="47">
        <f>IF(COUNT(Vertices[Closeness Centrality])&gt;0,L45,NoMetricMessage)</f>
        <v>0.071429</v>
      </c>
    </row>
    <row r="115" spans="1:2" ht="15">
      <c r="A115" s="33" t="s">
        <v>108</v>
      </c>
      <c r="B115" s="47">
        <f>_xlfn.IFERROR(AVERAGE(Vertices[Closeness Centrality]),NoMetricMessage)</f>
        <v>0.04675916666666668</v>
      </c>
    </row>
    <row r="116" spans="1:2" ht="15">
      <c r="A116" s="33" t="s">
        <v>109</v>
      </c>
      <c r="B116" s="47">
        <f>_xlfn.IFERROR(MEDIAN(Vertices[Closeness Centrality]),NoMetricMessage)</f>
        <v>0.043478</v>
      </c>
    </row>
    <row r="127" spans="1:2" ht="15">
      <c r="A127" s="33" t="s">
        <v>112</v>
      </c>
      <c r="B127" s="47">
        <f>IF(COUNT(Vertices[Eigenvector Centrality])&gt;0,N2,NoMetricMessage)</f>
        <v>0.030004</v>
      </c>
    </row>
    <row r="128" spans="1:2" ht="15">
      <c r="A128" s="33" t="s">
        <v>113</v>
      </c>
      <c r="B128" s="47">
        <f>IF(COUNT(Vertices[Eigenvector Centrality])&gt;0,N45,NoMetricMessage)</f>
        <v>0.20696</v>
      </c>
    </row>
    <row r="129" spans="1:2" ht="15">
      <c r="A129" s="33" t="s">
        <v>114</v>
      </c>
      <c r="B129" s="47">
        <f>_xlfn.IFERROR(AVERAGE(Vertices[Eigenvector Centrality]),NoMetricMessage)</f>
        <v>0.08333325</v>
      </c>
    </row>
    <row r="130" spans="1:2" ht="15">
      <c r="A130" s="33" t="s">
        <v>115</v>
      </c>
      <c r="B130" s="47">
        <f>_xlfn.IFERROR(MEDIAN(Vertices[Eigenvector Centrality]),NoMetricMessage)</f>
        <v>0.081449</v>
      </c>
    </row>
    <row r="141" spans="1:2" ht="15">
      <c r="A141" s="33" t="s">
        <v>140</v>
      </c>
      <c r="B141" s="47">
        <f>IF(COUNT(Vertices[PageRank])&gt;0,P2,NoMetricMessage)</f>
        <v>0.424706</v>
      </c>
    </row>
    <row r="142" spans="1:2" ht="15">
      <c r="A142" s="33" t="s">
        <v>141</v>
      </c>
      <c r="B142" s="47">
        <f>IF(COUNT(Vertices[PageRank])&gt;0,P45,NoMetricMessage)</f>
        <v>2.908681</v>
      </c>
    </row>
    <row r="143" spans="1:2" ht="15">
      <c r="A143" s="33" t="s">
        <v>142</v>
      </c>
      <c r="B143" s="47">
        <f>_xlfn.IFERROR(AVERAGE(Vertices[PageRank]),NoMetricMessage)</f>
        <v>0.99995475</v>
      </c>
    </row>
    <row r="144" spans="1:2" ht="15">
      <c r="A144" s="33" t="s">
        <v>143</v>
      </c>
      <c r="B144" s="47">
        <f>_xlfn.IFERROR(MEDIAN(Vertices[PageRank]),NoMetricMessage)</f>
        <v>0.696045</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0.36299603174603173</v>
      </c>
    </row>
    <row r="158" spans="1:2" ht="15">
      <c r="A158" s="33" t="s">
        <v>121</v>
      </c>
      <c r="B158" s="47">
        <f>_xlfn.IFERROR(MEDIAN(Vertices[Clustering Coefficient]),NoMetricMessage)</f>
        <v>0.09464285714285714</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299</v>
      </c>
    </row>
    <row r="6" spans="1:18" ht="409.5">
      <c r="A6">
        <v>0</v>
      </c>
      <c r="B6" s="1" t="s">
        <v>136</v>
      </c>
      <c r="C6">
        <v>1</v>
      </c>
      <c r="D6" t="s">
        <v>59</v>
      </c>
      <c r="E6" t="s">
        <v>59</v>
      </c>
      <c r="F6">
        <v>0</v>
      </c>
      <c r="H6" t="s">
        <v>71</v>
      </c>
      <c r="J6" t="s">
        <v>172</v>
      </c>
      <c r="K6" s="13" t="s">
        <v>300</v>
      </c>
      <c r="R6" t="s">
        <v>129</v>
      </c>
    </row>
    <row r="7" spans="1:11" ht="409.5">
      <c r="A7">
        <v>2</v>
      </c>
      <c r="B7">
        <v>1</v>
      </c>
      <c r="C7">
        <v>0</v>
      </c>
      <c r="D7" t="s">
        <v>60</v>
      </c>
      <c r="E7" t="s">
        <v>60</v>
      </c>
      <c r="F7">
        <v>2</v>
      </c>
      <c r="H7" t="s">
        <v>72</v>
      </c>
      <c r="J7" t="s">
        <v>173</v>
      </c>
      <c r="K7" s="13" t="s">
        <v>301</v>
      </c>
    </row>
    <row r="8" spans="1:11" ht="409.5">
      <c r="A8"/>
      <c r="B8">
        <v>2</v>
      </c>
      <c r="C8">
        <v>2</v>
      </c>
      <c r="D8" t="s">
        <v>61</v>
      </c>
      <c r="E8" t="s">
        <v>61</v>
      </c>
      <c r="H8" t="s">
        <v>73</v>
      </c>
      <c r="J8" t="s">
        <v>174</v>
      </c>
      <c r="K8" s="13" t="s">
        <v>302</v>
      </c>
    </row>
    <row r="9" spans="1:11" ht="409.5">
      <c r="A9"/>
      <c r="B9">
        <v>3</v>
      </c>
      <c r="C9">
        <v>4</v>
      </c>
      <c r="D9" t="s">
        <v>62</v>
      </c>
      <c r="E9" t="s">
        <v>62</v>
      </c>
      <c r="H9" t="s">
        <v>74</v>
      </c>
      <c r="J9" t="s">
        <v>175</v>
      </c>
      <c r="K9" s="13" t="s">
        <v>303</v>
      </c>
    </row>
    <row r="10" spans="1:11" ht="409.5">
      <c r="A10"/>
      <c r="B10">
        <v>4</v>
      </c>
      <c r="D10" t="s">
        <v>63</v>
      </c>
      <c r="E10" t="s">
        <v>63</v>
      </c>
      <c r="H10" t="s">
        <v>75</v>
      </c>
      <c r="J10" t="s">
        <v>176</v>
      </c>
      <c r="K10" s="96" t="s">
        <v>304</v>
      </c>
    </row>
    <row r="11" spans="1:11" ht="409.5">
      <c r="A11"/>
      <c r="B11">
        <v>5</v>
      </c>
      <c r="D11" t="s">
        <v>46</v>
      </c>
      <c r="E11">
        <v>1</v>
      </c>
      <c r="H11" t="s">
        <v>76</v>
      </c>
      <c r="J11" t="s">
        <v>177</v>
      </c>
      <c r="K11" s="13" t="s">
        <v>884</v>
      </c>
    </row>
    <row r="12" spans="1:11" ht="15">
      <c r="A12"/>
      <c r="B12"/>
      <c r="D12" t="s">
        <v>64</v>
      </c>
      <c r="E12">
        <v>2</v>
      </c>
      <c r="H12">
        <v>0</v>
      </c>
      <c r="J12" t="s">
        <v>178</v>
      </c>
      <c r="K12">
        <v>7</v>
      </c>
    </row>
    <row r="13" spans="1:11" ht="15">
      <c r="A13"/>
      <c r="B13"/>
      <c r="D13">
        <v>1</v>
      </c>
      <c r="E13">
        <v>3</v>
      </c>
      <c r="H13">
        <v>1</v>
      </c>
      <c r="J13" t="s">
        <v>180</v>
      </c>
      <c r="K13" t="s">
        <v>882</v>
      </c>
    </row>
    <row r="14" spans="4:11" ht="409.5">
      <c r="D14">
        <v>2</v>
      </c>
      <c r="E14">
        <v>4</v>
      </c>
      <c r="H14">
        <v>2</v>
      </c>
      <c r="J14" t="s">
        <v>181</v>
      </c>
      <c r="K14" s="13" t="s">
        <v>883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220</v>
      </c>
      <c r="B2" s="80" t="s">
        <v>221</v>
      </c>
      <c r="C2" s="52" t="s">
        <v>222</v>
      </c>
    </row>
    <row r="3" spans="1:3" ht="15">
      <c r="A3" s="79" t="s">
        <v>699</v>
      </c>
      <c r="B3" s="79" t="s">
        <v>699</v>
      </c>
      <c r="C3" s="34">
        <v>17</v>
      </c>
    </row>
    <row r="4" spans="1:3" ht="15">
      <c r="A4" s="79" t="s">
        <v>699</v>
      </c>
      <c r="B4" s="145" t="s">
        <v>700</v>
      </c>
      <c r="C4" s="34">
        <v>4</v>
      </c>
    </row>
    <row r="5" spans="1:3" ht="15">
      <c r="A5" s="146" t="s">
        <v>700</v>
      </c>
      <c r="B5" s="145" t="s">
        <v>700</v>
      </c>
      <c r="C5"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2021-03-13T16:42:35Z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