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285" windowHeight="7035" tabRatio="774"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<sst xmlns="http://schemas.openxmlformats.org/spreadsheetml/2006/main" count="1180" uniqueCount="245">
  <si>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</si>
  <si>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</si>
  <si>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</si>
  <si>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</si>
  <si>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</si>
  <si>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</si>
  <si>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</si>
  <si>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</si>
  <si>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</si>
  <si>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</si>
  <si>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</si>
  <si>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</si>
  <si>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</si>
  <si>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</si>
  <si>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</si>
  <si>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</si>
  <si>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</si>
  <si>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</si>
  <si>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</si>
  <si>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</si>
  <si>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</si>
  <si>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</si>
  <si>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</si>
  <si>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</si>
  <si>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</si>
  <si>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</si>
  <si>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</si>
  <si>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</si>
  <si>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</si>
  <si>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</si>
  <si>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</si>
  <si>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</si>
  <si>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</si>
  <si>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</si>
  <si>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</si>
  <si>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</si>
  <si>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</si>
  <si>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</si>
  <si>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</si>
  <si>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</si>
  <si>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</si>
  <si>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</si>
  <si>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</si>
  <si>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</si>
  <si>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</si>
  <si>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</si>
  <si>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</si>
  <si>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</si>
  <si>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</si>
  <si>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</si>
  <si>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</si>
  <si>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</si>
  <si>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</si>
  <si>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</si>
  <si>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</si>
  <si>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</si>
  <si>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</si>
  <si>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</si>
  <si>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</si>
  <si>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</si>
  <si>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</si>
  <si>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</si>
  <si>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</si>
  <si>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</si>
  <si>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</si>
  <si>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</si>
  <si>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</si>
  <si>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</si>
  <si>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</si>
  <si>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</si>
  <si>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</si>
  <si>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</si>
  <si>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</si>
  <si>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</si>
  <si>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</si>
  <si>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</si>
  <si>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</si>
  <si>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</si>
  <si>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</si>
  <si>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</si>
  <si>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</si>
  <si>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</si>
  <si>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</si>
  <si>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</si>
  <si>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</si>
  <si>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</si>
  <si>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</si>
  <si>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</si>
  <si>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</si>
  <si>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</si>
  <si>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</si>
  <si>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</si>
  <si>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</si>
  <si>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</si>
  <si>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</si>
  <si>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</si>
  <si>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</si>
  <si>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</si>
  <si>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</si>
  <si>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</si>
  <si>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</si>
  <si>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</si>
  <si>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</si>
  <si>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</si>
  <si>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</si>
  <si>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</si>
  <si>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</si>
  <si>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</si>
  <si>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</si>
  <si>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</si>
  <si>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</si>
  <si>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</si>
  <si>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</si>
  <si>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</si>
  <si>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</si>
  <si>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</si>
  <si>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</si>
  <si>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</si>
  <si>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</si>
  <si>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</si>
  <si>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</si>
  <si>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</si>
  <si>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</si>
  <si>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</si>
  <si>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</si>
  <si>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</si>
  <si>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</si>
  <si>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</si>
  <si>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</si>
  <si>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</si>
  <si>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</si>
  <si>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</si>
  <si>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</si>
  <si>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</si>
  <si>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</si>
  <si>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</si>
  <si>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</si>
  <si>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</si>
  <si>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</si>
  <si>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</si>
  <si>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</si>
  <si>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</si>
  <si>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</si>
  <si>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</si>
  <si>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</si>
  <si>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</si>
  <si>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</si>
  <si>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</si>
  <si>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</si>
  <si>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</si>
  <si>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</si>
  <si>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</si>
  <si>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</si>
  <si>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</si>
  <si>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</si>
  <si>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</si>
  <si>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</si>
  <si>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</si>
  <si>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</si>
  <si>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</si>
  <si>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</si>
  <si>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</si>
  <si>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</si>
  <si>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</si>
  <si>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</si>
  <si>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</si>
  <si>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</si>
  <si>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</si>
  <si>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</si>
  <si>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</si>
  <si>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</si>
  <si>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</si>
  <si>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</si>
  <si>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</si>
  <si>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</si>
  <si>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Edges</t>
  </si>
  <si>
    <t>Vertices[Y]</t>
  </si>
  <si>
    <t>Raşid</t>
  </si>
  <si>
    <t>Seyyid Vehbi</t>
  </si>
  <si>
    <t>Lebib-i Amidi</t>
  </si>
  <si>
    <t>Hami-i Amidi</t>
  </si>
  <si>
    <t>Bosnalı Sabit</t>
  </si>
  <si>
    <t>Suyolcuzade Necib</t>
  </si>
  <si>
    <t>Pirizade Mehmed Sahib</t>
  </si>
  <si>
    <t>Nedim</t>
  </si>
  <si>
    <t>İzzet</t>
  </si>
  <si>
    <t>Nahifi</t>
  </si>
  <si>
    <t>Salim</t>
  </si>
  <si>
    <t>Çelebizade Asım</t>
  </si>
  <si>
    <t>Edirneli Kami</t>
  </si>
  <si>
    <t>Necib (Sultan III. Ahmed)</t>
  </si>
  <si>
    <t>Osmanzade Ta’ib</t>
  </si>
  <si>
    <t>Nevşehirli İbrahim Paşa</t>
  </si>
  <si>
    <t>Şehid Ali Paşa</t>
  </si>
  <si>
    <t>Nabi</t>
  </si>
  <si>
    <t>Nami</t>
  </si>
  <si>
    <t>Nail-i Antakizade</t>
  </si>
  <si>
    <t>İshak</t>
  </si>
  <si>
    <t>Kırımlı Rahmi</t>
  </si>
  <si>
    <t>Salim-i Trabzoni</t>
  </si>
  <si>
    <t>Şehzade Mehmed bin Sultan Ahmed</t>
  </si>
  <si>
    <t>Ref'et</t>
  </si>
  <si>
    <t>Dürri-i Yekçeşm Vafi</t>
  </si>
  <si>
    <t>Kethüda Mehmed Paşa</t>
  </si>
  <si>
    <t>Yahya Nazim</t>
  </si>
  <si>
    <t>Enis Dede</t>
  </si>
  <si>
    <t>Kelim</t>
  </si>
  <si>
    <t>Arpaeminizade Sami</t>
  </si>
  <si>
    <t>Rasih</t>
  </si>
  <si>
    <t>Neyli</t>
  </si>
  <si>
    <t>Hıfzi</t>
  </si>
  <si>
    <t>Vasık</t>
  </si>
  <si>
    <t>Yanyalı Esad</t>
  </si>
  <si>
    <t>Bırri</t>
  </si>
  <si>
    <t>Fenni</t>
  </si>
  <si>
    <t>Rıza Neccarzade</t>
  </si>
  <si>
    <t>Abdülbaki Arif Efendi</t>
  </si>
  <si>
    <t>Agah</t>
  </si>
  <si>
    <t>Arifzade Asım</t>
  </si>
  <si>
    <t>Atıf</t>
  </si>
  <si>
    <t>Bursalı Talib</t>
  </si>
  <si>
    <t>Neşati Dede</t>
  </si>
  <si>
    <t>Rami Mehmed Paşa</t>
  </si>
  <si>
    <t>Rasim</t>
  </si>
  <si>
    <t>Sakıb</t>
  </si>
  <si>
    <t>Tırsi</t>
  </si>
  <si>
    <t>Vahid /Mahtumi</t>
  </si>
  <si>
    <t>Marked?</t>
  </si>
  <si>
    <t>black</t>
  </si>
  <si>
    <t>Ref'i</t>
  </si>
  <si>
    <t>Workbook Settings 2</t>
  </si>
  <si>
    <t>Graph Type</t>
  </si>
  <si>
    <t>Modularity</t>
  </si>
  <si>
    <t>NodeXL Version</t>
  </si>
  <si>
    <t>Not Applicable</t>
  </si>
  <si>
    <t>1.0.1.418</t>
  </si>
  <si>
    <t>Silver</t>
  </si>
  <si>
    <t>Gray</t>
  </si>
  <si>
    <t>81, 81, 81</t>
  </si>
  <si>
    <t>51, 51, 51</t>
  </si>
  <si>
    <t>Edge Weight</t>
  </si>
  <si>
    <t>Directed</t>
  </si>
  <si>
    <t>&lt;?xml version="1.0" encoding="utf-8"?&gt;
&lt;configuration&gt;
  &lt;configSections&gt;
    &lt;sectionGroup name="userSettings" type="System.Configuration.UserSettingsGroup, System, Version=2.0.0.0, Culture=neutral, PublicKeyToken=b77a5c561934e089"&gt;
      &lt;section name="VertexGridSnapperUserSettings"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&lt;VertexGridSnapperUserSettings&gt;
      &lt;setting name="GridSize" serializeAs="String"&gt;
        &lt;value&gt;5&lt;/value&gt;
      &lt;/setting&gt;
    &lt;/VertexGridSnapperUserSettings&gt;
    &lt;GraphMetricUserSettings&gt;
      &lt;setting name="GraphMetricsToCalculate" serializeAs="String"&gt;
        &lt;value&gt;OverallMetrics&lt;/value&gt;
      &lt;/setting&gt;
    &lt;/GraphMetricUserSettings&gt;
    &lt;GroupUserSettings&gt;
      &lt;setting name="ReadVertexShapeFromGroups" serializeAs="String"&gt;
        &lt;value&gt;False&lt;/value&gt;
      &lt;/setting&gt;
      &lt;setting name="ReadGroups" serializeAs="String"&gt;
        &lt;value&gt;True&lt;/value&gt;
      &lt;/setting&gt;
      &lt;setting name="ReadVertexColorFromGroups" serializeAs="String"&gt;
        &lt;value&gt;False&lt;/value&gt;
      &lt;/setting&gt;
    &lt;/GroupUserSettings&gt;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50 Black 86 TopCenter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&lt;value&gt;False&lt;/value&gt;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&lt;setting name="NewWorkbookGraphDirectedness" serializeAs="String"&gt;
        &lt;value&gt;Directed&lt;/value&gt;
      &lt;/setting&gt;
    &lt;/GeneralUserSettings4&gt;
    &lt;Gr</t>
  </si>
  <si>
    <t>aphZoomAndScaleUserSettings&gt;
      &lt;setting name="GraphScale" serializeAs="String"&gt;
        &lt;value&gt;1&lt;/value&gt;
      &lt;/setting&gt;
    &lt;/GraphZoomAndScaleUserSettings&gt;
    &lt;DynamicFiltersUserSettings&gt;
      &lt;setting name="FilterNonNumericCells" serializeAs="String"&gt;
        &lt;value&gt;False&lt;/value&gt;
      &lt;/setting&gt;
      &lt;setting name="FilteredAlpha" serializeAs="String"&gt;
        &lt;value&gt;0&lt;/value&gt;
      &lt;/setting&gt;
    &lt;/DynamicFiltersUserSettings&gt;
    &lt;LayoutUserSettings&gt;
      &lt;setting name="Layout" serializeAs="String"&gt;
        &lt;value&gt;HarelKorenFastMultiscale&lt;/value&gt;
      &lt;/setting&gt;
      &lt;setting name="IntergroupEdgeStyle" serializeAs="String"&gt;
        &lt;value&gt;Show&lt;/value&gt;
      &lt;/setting&gt;
      &lt;setting name="FruchtermanReingoldIterations" serializeAs="String"&gt;
        &lt;value&gt;10&lt;/value&gt;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&lt;value&gt;2&lt;/value&gt;
      &lt;/setting&gt;
      &lt;setting name="Margin" serializeAs="String"&gt;
        &lt;value&gt;6&lt;/value&gt;
      &lt;/setting&gt;
    &lt;/LayoutUserSettings&gt;
  &lt;/userSettings&gt;
&lt;/configuration&gt;</t>
  </si>
  <si>
    <t>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</si>
</sst>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0" borderId="0" xfId="21" applyNumberFormat="1" applyFon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3" borderId="1" xfId="23" applyNumberFormat="1" applyFont="1" applyAlignment="1">
      <alignment wrapText="1"/>
    </xf>
    <xf numFmtId="0" fontId="0" fillId="2" borderId="1" xfId="20" applyNumberFormat="1" applyFont="1"/>
    <xf numFmtId="0" fontId="0" fillId="2" borderId="1" xfId="20" applyNumberFormat="1" applyFont="1" applyAlignment="1">
      <alignment wrapText="1"/>
    </xf>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167" fontId="0" fillId="4" borderId="1" xfId="24" applyNumberFormat="1" applyFont="1" applyAlignment="1">
      <alignment/>
    </xf>
    <xf numFmtId="0" fontId="0" fillId="0" borderId="0" xfId="21" applyNumberFormat="1" applyFont="1"/>
    <xf numFmtId="0" fontId="0" fillId="3" borderId="11" xfId="23" applyNumberFormat="1" applyFont="1" applyBorder="1" applyAlignment="1">
      <alignment wrapText="1"/>
    </xf>
    <xf numFmtId="164" fontId="0" fillId="3" borderId="11" xfId="23" applyNumberFormat="1" applyFont="1" applyBorder="1" applyAlignment="1">
      <alignment wrapText="1"/>
    </xf>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0" fontId="6" fillId="5" borderId="11" xfId="25" applyNumberFormat="1" applyBorder="1"/>
    <xf numFmtId="49"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3" borderId="1" xfId="23" applyNumberFormat="1" applyFont="1" applyBorder="1" applyAlignment="1">
      <alignment wrapText="1"/>
    </xf>
    <xf numFmtId="0"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4" borderId="1" xfId="24" applyNumberFormat="1" applyBorder="1" applyAlignment="1">
      <alignment wrapText="1"/>
    </xf>
    <xf numFmtId="0" fontId="0" fillId="2" borderId="1" xfId="20" applyNumberFormat="1" applyFont="1" applyBorder="1" applyAlignment="1">
      <alignment wrapText="1"/>
    </xf>
    <xf numFmtId="0" fontId="0" fillId="3" borderId="11" xfId="23"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0" fontId="0" fillId="0" borderId="0" xfId="0" applyAlignment="1" quotePrefix="1">
      <alignment wrapText="1"/>
    </xf>
    <xf numFmtId="49" fontId="0" fillId="0" borderId="0" xfId="22" applyNumberFormat="1" applyFont="1" applyBorder="1" applyAlignment="1">
      <alignment/>
    </xf>
    <xf numFmtId="0" fontId="0" fillId="3" borderId="11" xfId="23" applyNumberFormat="1" applyFont="1" applyBorder="1" applyAlignment="1">
      <alignment/>
    </xf>
    <xf numFmtId="0" fontId="0" fillId="0" borderId="0" xfId="0" applyFill="1" applyAlignment="1">
      <alignment/>
    </xf>
    <xf numFmtId="0" fontId="0" fillId="0" borderId="0" xfId="0" applyNumberFormat="1" applyFill="1" applyAlignment="1">
      <alignment/>
    </xf>
    <xf numFmtId="0" fontId="0" fillId="3" borderId="1" xfId="27" applyNumberFormat="1" applyAlignment="1">
      <alignment/>
    </xf>
    <xf numFmtId="0" fontId="0" fillId="0" borderId="1" xfId="0" applyBorder="1"/>
    <xf numFmtId="49" fontId="6" fillId="5" borderId="0" xfId="25" applyNumberFormat="1" applyBorder="1" applyAlignment="1">
      <alignment wrapText="1"/>
    </xf>
    <xf numFmtId="1" fontId="0" fillId="4" borderId="11" xfId="24" applyNumberFormat="1" applyFont="1" applyBorder="1" applyAlignment="1">
      <alignment/>
    </xf>
    <xf numFmtId="167" fontId="0" fillId="4" borderId="11" xfId="24" applyNumberFormat="1" applyFont="1" applyBorder="1" applyAlignment="1">
      <alignment/>
    </xf>
    <xf numFmtId="0" fontId="0" fillId="0" borderId="0" xfId="21" applyNumberFormat="1" applyFont="1" applyBorder="1"/>
    <xf numFmtId="0" fontId="0" fillId="0" borderId="0" xfId="0" applyFill="1" applyBorder="1"/>
    <xf numFmtId="0" fontId="0" fillId="3" borderId="0" xfId="23" applyNumberFormat="1" applyFont="1" applyBorder="1" applyAlignment="1">
      <alignment wrapText="1"/>
    </xf>
    <xf numFmtId="164" fontId="0" fillId="3" borderId="0" xfId="23" applyNumberFormat="1" applyFont="1" applyBorder="1" applyAlignment="1">
      <alignment wrapText="1"/>
    </xf>
    <xf numFmtId="0" fontId="0" fillId="3" borderId="0" xfId="23" applyNumberFormat="1" applyFont="1" applyBorder="1" applyAlignment="1">
      <alignment wrapText="1"/>
    </xf>
    <xf numFmtId="1" fontId="0" fillId="3" borderId="0" xfId="23" applyNumberFormat="1" applyFont="1" applyBorder="1" applyAlignment="1">
      <alignment wrapText="1"/>
    </xf>
    <xf numFmtId="0" fontId="6" fillId="5" borderId="0" xfId="25" applyNumberFormat="1" applyBorder="1" applyAlignment="1">
      <alignment wrapText="1"/>
    </xf>
    <xf numFmtId="0" fontId="0" fillId="4" borderId="0" xfId="24" applyNumberFormat="1" applyBorder="1" applyAlignment="1">
      <alignment wrapText="1"/>
    </xf>
    <xf numFmtId="0" fontId="0" fillId="2" borderId="0" xfId="20" applyNumberFormat="1" applyFont="1" applyBorder="1" applyAlignment="1">
      <alignment wrapText="1"/>
    </xf>
    <xf numFmtId="0" fontId="0" fillId="0" borderId="0" xfId="0"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0" fillId="0" borderId="1" xfId="0" applyBorder="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49" fontId="6" fillId="5" borderId="1" xfId="25" applyNumberFormat="1" applyAlignment="1">
      <alignment/>
    </xf>
    <xf numFmtId="49" fontId="6" fillId="5" borderId="1" xfId="25" applyNumberFormat="1" applyBorder="1" applyAlignment="1">
      <alignment/>
    </xf>
    <xf numFmtId="49" fontId="6" fillId="5" borderId="0" xfId="25" applyNumberFormat="1" applyBorder="1" applyAlignment="1">
      <alignment/>
    </xf>
    <xf numFmtId="0"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0" fontId="0" fillId="4" borderId="1" xfId="24" applyNumberFormat="1" applyBorder="1" applyAlignment="1">
      <alignment/>
    </xf>
    <xf numFmtId="0" fontId="0" fillId="2" borderId="1" xfId="20" applyNumberFormat="1" applyFont="1" applyBorder="1" applyAlignment="1">
      <alignment/>
    </xf>
    <xf numFmtId="0" fontId="0" fillId="0" borderId="0" xfId="21"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alignment horizontal="general" vertical="bottom" textRotation="0" wrapText="1" shrinkToFit="1" readingOrder="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7023716"/>
        <c:axId val="1981701"/>
      </c:barChart>
      <c:catAx>
        <c:axId val="57023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1701"/>
        <c:crosses val="autoZero"/>
        <c:auto val="1"/>
        <c:lblOffset val="100"/>
        <c:noMultiLvlLbl val="0"/>
      </c:catAx>
      <c:valAx>
        <c:axId val="198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371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0446446"/>
        <c:axId val="24393055"/>
      </c:barChart>
      <c:catAx>
        <c:axId val="104464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93055"/>
        <c:crosses val="autoZero"/>
        <c:auto val="1"/>
        <c:lblOffset val="100"/>
        <c:noMultiLvlLbl val="0"/>
      </c:catAx>
      <c:valAx>
        <c:axId val="24393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644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5862552"/>
        <c:axId val="720601"/>
      </c:barChart>
      <c:catAx>
        <c:axId val="358625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0601"/>
        <c:crosses val="autoZero"/>
        <c:auto val="1"/>
        <c:lblOffset val="100"/>
        <c:noMultiLvlLbl val="0"/>
      </c:catAx>
      <c:valAx>
        <c:axId val="720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255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2603874"/>
        <c:axId val="14877555"/>
      </c:barChart>
      <c:catAx>
        <c:axId val="52603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77555"/>
        <c:crosses val="autoZero"/>
        <c:auto val="1"/>
        <c:lblOffset val="100"/>
        <c:noMultiLvlLbl val="0"/>
      </c:catAx>
      <c:valAx>
        <c:axId val="14877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3874"/>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2319692"/>
        <c:axId val="26922285"/>
      </c:barChart>
      <c:catAx>
        <c:axId val="12319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22285"/>
        <c:crosses val="autoZero"/>
        <c:auto val="1"/>
        <c:lblOffset val="100"/>
        <c:noMultiLvlLbl val="0"/>
      </c:catAx>
      <c:valAx>
        <c:axId val="26922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1969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9169750"/>
        <c:axId val="57214471"/>
      </c:barChart>
      <c:catAx>
        <c:axId val="191697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14471"/>
        <c:crosses val="autoZero"/>
        <c:auto val="1"/>
        <c:lblOffset val="100"/>
        <c:noMultiLvlLbl val="0"/>
      </c:catAx>
      <c:valAx>
        <c:axId val="57214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975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5906816"/>
        <c:axId val="20346881"/>
      </c:barChart>
      <c:catAx>
        <c:axId val="159068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346881"/>
        <c:crosses val="autoZero"/>
        <c:auto val="1"/>
        <c:lblOffset val="100"/>
        <c:noMultiLvlLbl val="0"/>
      </c:catAx>
      <c:valAx>
        <c:axId val="20346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0681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8927306"/>
        <c:axId val="47713563"/>
      </c:barChart>
      <c:catAx>
        <c:axId val="8927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13563"/>
        <c:crosses val="autoZero"/>
        <c:auto val="1"/>
        <c:lblOffset val="100"/>
        <c:noMultiLvlLbl val="0"/>
      </c:catAx>
      <c:valAx>
        <c:axId val="47713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730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0538036"/>
        <c:axId val="57200469"/>
      </c:barChart>
      <c:catAx>
        <c:axId val="60538036"/>
        <c:scaling>
          <c:orientation val="minMax"/>
        </c:scaling>
        <c:axPos val="b"/>
        <c:delete val="1"/>
        <c:majorTickMark val="out"/>
        <c:minorTickMark val="none"/>
        <c:tickLblPos val="none"/>
        <c:crossAx val="57200469"/>
        <c:crosses val="autoZero"/>
        <c:auto val="1"/>
        <c:lblOffset val="100"/>
        <c:noMultiLvlLbl val="0"/>
      </c:catAx>
      <c:valAx>
        <c:axId val="57200469"/>
        <c:scaling>
          <c:orientation val="minMax"/>
        </c:scaling>
        <c:axPos val="l"/>
        <c:delete val="1"/>
        <c:majorTickMark val="out"/>
        <c:minorTickMark val="none"/>
        <c:tickLblPos val="none"/>
        <c:crossAx val="605380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27" totalsRowShown="0" headerRowDxfId="95" dataDxfId="94">
  <autoFilter ref="A2:O227"/>
  <tableColumns count="15">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calculatedColumnFormula> IF(AND(TRUE), TRUE, FALSE)</calculatedColumnFormula>
    </tableColumn>
    <tableColumn id="8" name="Add Your Own Columns Here" dataDxfId="80"/>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 totalsRowShown="0" headerRowDxfId="0">
  <autoFilter ref="M1:P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D53" totalsRowShown="0" headerRowDxfId="79" dataDxfId="78">
  <autoFilter ref="A2:AD53"/>
  <sortState ref="A3:AD53">
    <sortCondition descending="1" sortBy="value" ref="C3:C53"/>
  </sortState>
  <tableColumns count="30">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calculatedColumnFormula> IF(AND(OR(NOT(ISNUMBER(Vertices[X])), Vertices[X] &gt;= Misc!$O$3), OR(NOT(ISNUMBER(Vertices[X])), Vertices[X] &lt;= Misc!$P$3),OR(NOT(ISNUMBER(Vertices[Y])), Vertices[Y] &gt;= Misc!$O$4), OR(NOT(ISNUMBER(Vertices[Y])), Vertices[Y] &lt;= Misc!$P$4),TRUE), TRUE, FALSE)</calculatedColumnFormula>
    </tableColumn>
    <tableColumn id="17" name="Add Your Own Columns Here" dataDxfId="49"/>
    <tableColumn id="30"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1">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27"/>
  <sheetViews>
    <sheetView tabSelected="1" zoomScale="110" zoomScaleNormal="110" workbookViewId="0" topLeftCell="A1">
      <pane xSplit="2" ySplit="2" topLeftCell="C204" activePane="bottomRight" state="frozen"/>
      <selection pane="topRight" activeCell="C1" sqref="C1"/>
      <selection pane="bottomLeft" activeCell="A3" sqref="A3"/>
      <selection pane="bottomRight" activeCell="A2" sqref="A2:O2"/>
    </sheetView>
  </sheetViews>
  <sheetFormatPr defaultColWidth="9.140625" defaultRowHeight="15"/>
  <cols>
    <col min="1" max="1" width="33.8515625" style="1" bestFit="1" customWidth="1"/>
    <col min="2" max="2" width="10.421875" style="1" customWidth="1"/>
    <col min="3" max="3" width="16.281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hidden="1"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0.28125" style="0" bestFit="1" customWidth="1"/>
  </cols>
  <sheetData>
    <row r="1" spans="3:14" ht="15">
      <c r="C1" s="18" t="s">
        <v>40</v>
      </c>
      <c r="D1" s="19"/>
      <c r="E1" s="19"/>
      <c r="F1" s="19"/>
      <c r="G1" s="18"/>
      <c r="H1" s="16" t="s">
        <v>44</v>
      </c>
      <c r="I1" s="57"/>
      <c r="J1" s="57"/>
      <c r="K1" s="35" t="s">
        <v>43</v>
      </c>
      <c r="L1" s="20" t="s">
        <v>41</v>
      </c>
      <c r="M1" s="20"/>
      <c r="N1" s="17" t="s">
        <v>42</v>
      </c>
    </row>
    <row r="2" spans="1:15" ht="30">
      <c r="A2" s="11" t="s">
        <v>0</v>
      </c>
      <c r="B2" s="11" t="s">
        <v>1</v>
      </c>
      <c r="C2" s="13" t="s">
        <v>2</v>
      </c>
      <c r="D2" s="13" t="s">
        <v>3</v>
      </c>
      <c r="E2" s="13" t="s">
        <v>130</v>
      </c>
      <c r="F2" s="13" t="s">
        <v>4</v>
      </c>
      <c r="G2" s="13" t="s">
        <v>11</v>
      </c>
      <c r="H2" s="11" t="s">
        <v>47</v>
      </c>
      <c r="I2" s="13" t="s">
        <v>160</v>
      </c>
      <c r="J2" s="13" t="s">
        <v>161</v>
      </c>
      <c r="K2" s="13" t="s">
        <v>165</v>
      </c>
      <c r="L2" s="13" t="s">
        <v>12</v>
      </c>
      <c r="M2" s="13" t="s">
        <v>39</v>
      </c>
      <c r="N2" s="13" t="s">
        <v>26</v>
      </c>
      <c r="O2" t="s">
        <v>240</v>
      </c>
    </row>
    <row r="3" spans="1:15" ht="15">
      <c r="A3" t="s">
        <v>177</v>
      </c>
      <c r="B3" t="s">
        <v>216</v>
      </c>
      <c r="C3" s="117" t="s">
        <v>239</v>
      </c>
      <c r="D3" s="118">
        <v>1</v>
      </c>
      <c r="E3" s="119"/>
      <c r="F3" s="120">
        <v>70</v>
      </c>
      <c r="G3" s="117"/>
      <c r="H3" s="112"/>
      <c r="I3" s="121"/>
      <c r="J3" s="121"/>
      <c r="K3" s="122"/>
      <c r="L3" s="123">
        <v>3</v>
      </c>
      <c r="M3" s="123" t="b">
        <f>IF(AND(TRUE),TRUE,FALSE)</f>
        <v>1</v>
      </c>
      <c r="N3" s="56"/>
      <c r="O3">
        <v>1</v>
      </c>
    </row>
    <row r="4" spans="1:15" ht="15">
      <c r="A4" t="s">
        <v>229</v>
      </c>
      <c r="B4" t="s">
        <v>216</v>
      </c>
      <c r="C4" s="117" t="s">
        <v>236</v>
      </c>
      <c r="D4" s="118">
        <v>1</v>
      </c>
      <c r="E4" s="119"/>
      <c r="F4" s="120">
        <v>70</v>
      </c>
      <c r="G4" s="117"/>
      <c r="H4" s="112"/>
      <c r="I4" s="121"/>
      <c r="J4" s="121"/>
      <c r="K4" s="122"/>
      <c r="L4" s="123">
        <v>4</v>
      </c>
      <c r="M4" s="123" t="b">
        <f>IF(AND(TRUE),TRUE,FALSE)</f>
        <v>1</v>
      </c>
      <c r="N4" s="56"/>
      <c r="O4">
        <v>1</v>
      </c>
    </row>
    <row r="5" spans="1:15" ht="15">
      <c r="A5" t="s">
        <v>178</v>
      </c>
      <c r="B5" t="s">
        <v>216</v>
      </c>
      <c r="C5" s="117" t="s">
        <v>239</v>
      </c>
      <c r="D5" s="118">
        <v>1</v>
      </c>
      <c r="E5" s="119"/>
      <c r="F5" s="120">
        <v>70</v>
      </c>
      <c r="G5" s="117"/>
      <c r="H5" s="112"/>
      <c r="I5" s="121"/>
      <c r="J5" s="121"/>
      <c r="K5" s="122"/>
      <c r="L5" s="123">
        <v>5</v>
      </c>
      <c r="M5" s="123" t="b">
        <f>IF(AND(TRUE),TRUE,FALSE)</f>
        <v>1</v>
      </c>
      <c r="N5" s="56"/>
      <c r="O5">
        <v>1</v>
      </c>
    </row>
    <row r="6" spans="1:15" ht="15">
      <c r="A6" t="s">
        <v>181</v>
      </c>
      <c r="B6" t="s">
        <v>217</v>
      </c>
      <c r="C6" s="117" t="s">
        <v>238</v>
      </c>
      <c r="D6" s="118">
        <v>1</v>
      </c>
      <c r="E6" s="119"/>
      <c r="F6" s="120">
        <v>70</v>
      </c>
      <c r="G6" s="117"/>
      <c r="H6" s="112"/>
      <c r="I6" s="121"/>
      <c r="J6" s="121"/>
      <c r="K6" s="122"/>
      <c r="L6" s="123">
        <v>6</v>
      </c>
      <c r="M6" s="123" t="b">
        <f>IF(AND(TRUE),TRUE,FALSE)</f>
        <v>1</v>
      </c>
      <c r="N6" s="56"/>
      <c r="O6">
        <v>1</v>
      </c>
    </row>
    <row r="7" spans="1:15" ht="15">
      <c r="A7" t="s">
        <v>180</v>
      </c>
      <c r="B7" t="s">
        <v>217</v>
      </c>
      <c r="C7" s="117" t="s">
        <v>237</v>
      </c>
      <c r="D7" s="118">
        <v>1</v>
      </c>
      <c r="E7" s="119"/>
      <c r="F7" s="120">
        <v>70</v>
      </c>
      <c r="G7" s="117"/>
      <c r="H7" s="112"/>
      <c r="I7" s="121"/>
      <c r="J7" s="121"/>
      <c r="K7" s="122"/>
      <c r="L7" s="123">
        <v>7</v>
      </c>
      <c r="M7" s="123" t="b">
        <f>IF(AND(TRUE),TRUE,FALSE)</f>
        <v>1</v>
      </c>
      <c r="N7" s="56"/>
      <c r="O7">
        <v>1</v>
      </c>
    </row>
    <row r="8" spans="1:15" ht="15">
      <c r="A8" t="s">
        <v>179</v>
      </c>
      <c r="B8" t="s">
        <v>217</v>
      </c>
      <c r="C8" s="117" t="s">
        <v>237</v>
      </c>
      <c r="D8" s="118">
        <v>1</v>
      </c>
      <c r="E8" s="119"/>
      <c r="F8" s="120">
        <v>70</v>
      </c>
      <c r="G8" s="117"/>
      <c r="H8" s="112"/>
      <c r="I8" s="121"/>
      <c r="J8" s="121"/>
      <c r="K8" s="122"/>
      <c r="L8" s="123">
        <v>8</v>
      </c>
      <c r="M8" s="123" t="b">
        <f>IF(AND(TRUE),TRUE,FALSE)</f>
        <v>1</v>
      </c>
      <c r="N8" s="56"/>
      <c r="O8">
        <v>1</v>
      </c>
    </row>
    <row r="9" spans="1:15" ht="15">
      <c r="A9" t="s">
        <v>183</v>
      </c>
      <c r="B9" t="s">
        <v>218</v>
      </c>
      <c r="C9" s="117" t="s">
        <v>238</v>
      </c>
      <c r="D9" s="118">
        <v>1</v>
      </c>
      <c r="E9" s="119"/>
      <c r="F9" s="120">
        <v>70</v>
      </c>
      <c r="G9" s="117"/>
      <c r="H9" s="112"/>
      <c r="I9" s="121"/>
      <c r="J9" s="121"/>
      <c r="K9" s="122"/>
      <c r="L9" s="123">
        <v>9</v>
      </c>
      <c r="M9" s="123" t="b">
        <f>IF(AND(TRUE),TRUE,FALSE)</f>
        <v>1</v>
      </c>
      <c r="N9" s="56"/>
      <c r="O9">
        <v>1</v>
      </c>
    </row>
    <row r="10" spans="1:15" ht="15">
      <c r="A10" t="s">
        <v>182</v>
      </c>
      <c r="B10" t="s">
        <v>218</v>
      </c>
      <c r="C10" s="117" t="s">
        <v>238</v>
      </c>
      <c r="D10" s="118">
        <v>1</v>
      </c>
      <c r="E10" s="119"/>
      <c r="F10" s="120">
        <v>70</v>
      </c>
      <c r="G10" s="117"/>
      <c r="H10" s="112"/>
      <c r="I10" s="121"/>
      <c r="J10" s="121"/>
      <c r="K10" s="122"/>
      <c r="L10" s="123">
        <v>10</v>
      </c>
      <c r="M10" s="123" t="b">
        <f>IF(AND(TRUE),TRUE,FALSE)</f>
        <v>1</v>
      </c>
      <c r="N10" s="56"/>
      <c r="O10">
        <v>1</v>
      </c>
    </row>
    <row r="11" spans="1:15" ht="15">
      <c r="A11" t="s">
        <v>181</v>
      </c>
      <c r="B11" t="s">
        <v>207</v>
      </c>
      <c r="C11" s="117" t="s">
        <v>239</v>
      </c>
      <c r="D11" s="118">
        <v>1</v>
      </c>
      <c r="E11" s="119"/>
      <c r="F11" s="120">
        <v>70</v>
      </c>
      <c r="G11" s="117"/>
      <c r="H11" s="112"/>
      <c r="I11" s="121"/>
      <c r="J11" s="121"/>
      <c r="K11" s="122"/>
      <c r="L11" s="123">
        <v>11</v>
      </c>
      <c r="M11" s="123" t="b">
        <f>IF(AND(TRUE),TRUE,FALSE)</f>
        <v>1</v>
      </c>
      <c r="N11" s="56"/>
      <c r="O11">
        <v>1</v>
      </c>
    </row>
    <row r="12" spans="1:15" ht="15">
      <c r="A12" t="s">
        <v>188</v>
      </c>
      <c r="B12" t="s">
        <v>207</v>
      </c>
      <c r="C12" s="117" t="s">
        <v>239</v>
      </c>
      <c r="D12" s="118">
        <v>1</v>
      </c>
      <c r="E12" s="119"/>
      <c r="F12" s="120">
        <v>70</v>
      </c>
      <c r="G12" s="117"/>
      <c r="H12" s="112"/>
      <c r="I12" s="121"/>
      <c r="J12" s="121"/>
      <c r="K12" s="122"/>
      <c r="L12" s="123">
        <v>12</v>
      </c>
      <c r="M12" s="123" t="b">
        <f>IF(AND(TRUE),TRUE,FALSE)</f>
        <v>1</v>
      </c>
      <c r="N12" s="56"/>
      <c r="O12">
        <v>1</v>
      </c>
    </row>
    <row r="13" spans="1:15" ht="15">
      <c r="A13" t="s">
        <v>189</v>
      </c>
      <c r="B13" t="s">
        <v>207</v>
      </c>
      <c r="C13" s="117" t="s">
        <v>239</v>
      </c>
      <c r="D13" s="118">
        <v>1</v>
      </c>
      <c r="E13" s="119"/>
      <c r="F13" s="120">
        <v>70</v>
      </c>
      <c r="G13" s="117"/>
      <c r="H13" s="112"/>
      <c r="I13" s="121"/>
      <c r="J13" s="121"/>
      <c r="K13" s="122"/>
      <c r="L13" s="123">
        <v>13</v>
      </c>
      <c r="M13" s="123" t="b">
        <f>IF(AND(TRUE),TRUE,FALSE)</f>
        <v>1</v>
      </c>
      <c r="N13" s="56"/>
      <c r="O13">
        <v>1</v>
      </c>
    </row>
    <row r="14" spans="1:15" ht="15">
      <c r="A14" t="s">
        <v>185</v>
      </c>
      <c r="B14" t="s">
        <v>207</v>
      </c>
      <c r="C14" s="117" t="s">
        <v>239</v>
      </c>
      <c r="D14" s="118">
        <v>1</v>
      </c>
      <c r="E14" s="119"/>
      <c r="F14" s="120">
        <v>70</v>
      </c>
      <c r="G14" s="117"/>
      <c r="H14" s="112"/>
      <c r="I14" s="121"/>
      <c r="J14" s="121"/>
      <c r="K14" s="122"/>
      <c r="L14" s="123">
        <v>14</v>
      </c>
      <c r="M14" s="123" t="b">
        <f>IF(AND(TRUE),TRUE,FALSE)</f>
        <v>1</v>
      </c>
      <c r="N14" s="56"/>
      <c r="O14">
        <v>1</v>
      </c>
    </row>
    <row r="15" spans="1:15" ht="15">
      <c r="A15" t="s">
        <v>186</v>
      </c>
      <c r="B15" t="s">
        <v>207</v>
      </c>
      <c r="C15" s="117" t="s">
        <v>239</v>
      </c>
      <c r="D15" s="118">
        <v>1</v>
      </c>
      <c r="E15" s="119"/>
      <c r="F15" s="120">
        <v>70</v>
      </c>
      <c r="G15" s="117"/>
      <c r="H15" s="112"/>
      <c r="I15" s="121"/>
      <c r="J15" s="121"/>
      <c r="K15" s="122"/>
      <c r="L15" s="123">
        <v>15</v>
      </c>
      <c r="M15" s="123" t="b">
        <f>IF(AND(TRUE),TRUE,FALSE)</f>
        <v>1</v>
      </c>
      <c r="N15" s="56"/>
      <c r="O15">
        <v>1</v>
      </c>
    </row>
    <row r="16" spans="1:15" ht="15">
      <c r="A16" t="s">
        <v>190</v>
      </c>
      <c r="B16" t="s">
        <v>207</v>
      </c>
      <c r="C16" s="117" t="s">
        <v>239</v>
      </c>
      <c r="D16" s="118">
        <v>1</v>
      </c>
      <c r="E16" s="119"/>
      <c r="F16" s="120">
        <v>70</v>
      </c>
      <c r="G16" s="117"/>
      <c r="H16" s="112"/>
      <c r="I16" s="121"/>
      <c r="J16" s="121"/>
      <c r="K16" s="122"/>
      <c r="L16" s="123">
        <v>16</v>
      </c>
      <c r="M16" s="123" t="b">
        <f>IF(AND(TRUE),TRUE,FALSE)</f>
        <v>1</v>
      </c>
      <c r="N16" s="56"/>
      <c r="O16">
        <v>1</v>
      </c>
    </row>
    <row r="17" spans="1:15" ht="15">
      <c r="A17" t="s">
        <v>184</v>
      </c>
      <c r="B17" t="s">
        <v>207</v>
      </c>
      <c r="C17" s="117" t="s">
        <v>239</v>
      </c>
      <c r="D17" s="118">
        <v>1</v>
      </c>
      <c r="E17" s="119"/>
      <c r="F17" s="120">
        <v>70</v>
      </c>
      <c r="G17" s="117"/>
      <c r="H17" s="112"/>
      <c r="I17" s="121"/>
      <c r="J17" s="121"/>
      <c r="K17" s="122"/>
      <c r="L17" s="123">
        <v>17</v>
      </c>
      <c r="M17" s="123" t="b">
        <f>IF(AND(TRUE),TRUE,FALSE)</f>
        <v>1</v>
      </c>
      <c r="N17" s="56"/>
      <c r="O17">
        <v>1</v>
      </c>
    </row>
    <row r="18" spans="1:15" ht="15">
      <c r="A18" t="s">
        <v>192</v>
      </c>
      <c r="B18" t="s">
        <v>207</v>
      </c>
      <c r="C18" s="117" t="s">
        <v>239</v>
      </c>
      <c r="D18" s="118">
        <v>1</v>
      </c>
      <c r="E18" s="119"/>
      <c r="F18" s="120">
        <v>70</v>
      </c>
      <c r="G18" s="117"/>
      <c r="H18" s="112"/>
      <c r="I18" s="121"/>
      <c r="J18" s="121"/>
      <c r="K18" s="122"/>
      <c r="L18" s="123">
        <v>18</v>
      </c>
      <c r="M18" s="123" t="b">
        <f>IF(AND(TRUE),TRUE,FALSE)</f>
        <v>1</v>
      </c>
      <c r="N18" s="56"/>
      <c r="O18">
        <v>1</v>
      </c>
    </row>
    <row r="19" spans="1:15" ht="15">
      <c r="A19" t="s">
        <v>191</v>
      </c>
      <c r="B19" t="s">
        <v>207</v>
      </c>
      <c r="C19" s="117" t="s">
        <v>239</v>
      </c>
      <c r="D19" s="118">
        <v>1</v>
      </c>
      <c r="E19" s="119"/>
      <c r="F19" s="120">
        <v>70</v>
      </c>
      <c r="G19" s="117"/>
      <c r="H19" s="112"/>
      <c r="I19" s="121"/>
      <c r="J19" s="121"/>
      <c r="K19" s="122"/>
      <c r="L19" s="123">
        <v>19</v>
      </c>
      <c r="M19" s="123" t="b">
        <f>IF(AND(TRUE),TRUE,FALSE)</f>
        <v>1</v>
      </c>
      <c r="N19" s="56"/>
      <c r="O19">
        <v>1</v>
      </c>
    </row>
    <row r="20" spans="1:15" ht="15">
      <c r="A20" t="s">
        <v>177</v>
      </c>
      <c r="B20" t="s">
        <v>207</v>
      </c>
      <c r="C20" s="117" t="s">
        <v>239</v>
      </c>
      <c r="D20" s="118">
        <v>1</v>
      </c>
      <c r="E20" s="119"/>
      <c r="F20" s="120">
        <v>70</v>
      </c>
      <c r="G20" s="117"/>
      <c r="H20" s="112"/>
      <c r="I20" s="121"/>
      <c r="J20" s="121"/>
      <c r="K20" s="122"/>
      <c r="L20" s="123">
        <v>20</v>
      </c>
      <c r="M20" s="123" t="b">
        <f>IF(AND(TRUE),TRUE,FALSE)</f>
        <v>1</v>
      </c>
      <c r="N20" s="56"/>
      <c r="O20">
        <v>1</v>
      </c>
    </row>
    <row r="21" spans="1:15" ht="15">
      <c r="A21" t="s">
        <v>187</v>
      </c>
      <c r="B21" t="s">
        <v>207</v>
      </c>
      <c r="C21" s="117" t="s">
        <v>239</v>
      </c>
      <c r="D21" s="118">
        <v>1</v>
      </c>
      <c r="E21" s="119"/>
      <c r="F21" s="120">
        <v>70</v>
      </c>
      <c r="G21" s="117"/>
      <c r="H21" s="112"/>
      <c r="I21" s="121"/>
      <c r="J21" s="121"/>
      <c r="K21" s="122"/>
      <c r="L21" s="123">
        <v>21</v>
      </c>
      <c r="M21" s="123" t="b">
        <f>IF(AND(TRUE),TRUE,FALSE)</f>
        <v>1</v>
      </c>
      <c r="N21" s="56"/>
      <c r="O21">
        <v>1</v>
      </c>
    </row>
    <row r="22" spans="1:15" ht="15">
      <c r="A22" t="s">
        <v>178</v>
      </c>
      <c r="B22" t="s">
        <v>207</v>
      </c>
      <c r="C22" s="117" t="s">
        <v>239</v>
      </c>
      <c r="D22" s="118">
        <v>1</v>
      </c>
      <c r="E22" s="119"/>
      <c r="F22" s="120">
        <v>70</v>
      </c>
      <c r="G22" s="117"/>
      <c r="H22" s="112"/>
      <c r="I22" s="121"/>
      <c r="J22" s="121"/>
      <c r="K22" s="122"/>
      <c r="L22" s="123">
        <v>22</v>
      </c>
      <c r="M22" s="123" t="b">
        <f>IF(AND(TRUE),TRUE,FALSE)</f>
        <v>1</v>
      </c>
      <c r="N22" s="56"/>
      <c r="O22">
        <v>1</v>
      </c>
    </row>
    <row r="23" spans="1:15" ht="15">
      <c r="A23" t="s">
        <v>185</v>
      </c>
      <c r="B23" t="s">
        <v>219</v>
      </c>
      <c r="C23" s="117" t="s">
        <v>239</v>
      </c>
      <c r="D23" s="118">
        <v>1</v>
      </c>
      <c r="E23" s="119"/>
      <c r="F23" s="120">
        <v>70</v>
      </c>
      <c r="G23" s="117"/>
      <c r="H23" s="112"/>
      <c r="I23" s="121"/>
      <c r="J23" s="121"/>
      <c r="K23" s="122"/>
      <c r="L23" s="123">
        <v>23</v>
      </c>
      <c r="M23" s="123" t="b">
        <f>IF(AND(TRUE),TRUE,FALSE)</f>
        <v>1</v>
      </c>
      <c r="N23" s="56"/>
      <c r="O23">
        <v>1</v>
      </c>
    </row>
    <row r="24" spans="1:15" ht="15">
      <c r="A24" t="s">
        <v>186</v>
      </c>
      <c r="B24" t="s">
        <v>219</v>
      </c>
      <c r="C24" s="117" t="s">
        <v>239</v>
      </c>
      <c r="D24" s="118">
        <v>1</v>
      </c>
      <c r="E24" s="119"/>
      <c r="F24" s="120">
        <v>70</v>
      </c>
      <c r="G24" s="117"/>
      <c r="H24" s="112"/>
      <c r="I24" s="121"/>
      <c r="J24" s="121"/>
      <c r="K24" s="122"/>
      <c r="L24" s="123">
        <v>24</v>
      </c>
      <c r="M24" s="123" t="b">
        <f>IF(AND(TRUE),TRUE,FALSE)</f>
        <v>1</v>
      </c>
      <c r="N24" s="56"/>
      <c r="O24">
        <v>1</v>
      </c>
    </row>
    <row r="25" spans="1:15" ht="15">
      <c r="A25" t="s">
        <v>190</v>
      </c>
      <c r="B25" t="s">
        <v>219</v>
      </c>
      <c r="C25" s="117" t="s">
        <v>239</v>
      </c>
      <c r="D25" s="118">
        <v>1</v>
      </c>
      <c r="E25" s="119"/>
      <c r="F25" s="120">
        <v>70</v>
      </c>
      <c r="G25" s="117"/>
      <c r="H25" s="112"/>
      <c r="I25" s="121"/>
      <c r="J25" s="121"/>
      <c r="K25" s="122"/>
      <c r="L25" s="123">
        <v>25</v>
      </c>
      <c r="M25" s="123" t="b">
        <f>IF(AND(TRUE),TRUE,FALSE)</f>
        <v>1</v>
      </c>
      <c r="N25" s="56"/>
      <c r="O25">
        <v>1</v>
      </c>
    </row>
    <row r="26" spans="1:15" ht="15">
      <c r="A26" t="s">
        <v>184</v>
      </c>
      <c r="B26" t="s">
        <v>219</v>
      </c>
      <c r="C26" s="117" t="s">
        <v>239</v>
      </c>
      <c r="D26" s="118">
        <v>1</v>
      </c>
      <c r="E26" s="119"/>
      <c r="F26" s="120">
        <v>70</v>
      </c>
      <c r="G26" s="117"/>
      <c r="H26" s="112"/>
      <c r="I26" s="121"/>
      <c r="J26" s="121"/>
      <c r="K26" s="122"/>
      <c r="L26" s="123">
        <v>26</v>
      </c>
      <c r="M26" s="123" t="b">
        <f>IF(AND(TRUE),TRUE,FALSE)</f>
        <v>1</v>
      </c>
      <c r="N26" s="56"/>
      <c r="O26">
        <v>1</v>
      </c>
    </row>
    <row r="27" spans="1:15" ht="15">
      <c r="A27" t="s">
        <v>191</v>
      </c>
      <c r="B27" t="s">
        <v>219</v>
      </c>
      <c r="C27" s="117" t="s">
        <v>239</v>
      </c>
      <c r="D27" s="118">
        <v>1</v>
      </c>
      <c r="E27" s="119"/>
      <c r="F27" s="120">
        <v>70</v>
      </c>
      <c r="G27" s="117"/>
      <c r="H27" s="112"/>
      <c r="I27" s="121"/>
      <c r="J27" s="121"/>
      <c r="K27" s="122"/>
      <c r="L27" s="123">
        <v>27</v>
      </c>
      <c r="M27" s="123" t="b">
        <f>IF(AND(TRUE),TRUE,FALSE)</f>
        <v>1</v>
      </c>
      <c r="N27" s="56"/>
      <c r="O27">
        <v>1</v>
      </c>
    </row>
    <row r="28" spans="1:15" ht="15">
      <c r="A28" t="s">
        <v>177</v>
      </c>
      <c r="B28" t="s">
        <v>219</v>
      </c>
      <c r="C28" s="117" t="s">
        <v>239</v>
      </c>
      <c r="D28" s="118">
        <v>1</v>
      </c>
      <c r="E28" s="119"/>
      <c r="F28" s="120">
        <v>70</v>
      </c>
      <c r="G28" s="117"/>
      <c r="H28" s="112"/>
      <c r="I28" s="121"/>
      <c r="J28" s="121"/>
      <c r="K28" s="122"/>
      <c r="L28" s="123">
        <v>28</v>
      </c>
      <c r="M28" s="123" t="b">
        <f>IF(AND(TRUE),TRUE,FALSE)</f>
        <v>1</v>
      </c>
      <c r="N28" s="56"/>
      <c r="O28">
        <v>1</v>
      </c>
    </row>
    <row r="29" spans="1:15" ht="15">
      <c r="A29" t="s">
        <v>187</v>
      </c>
      <c r="B29" t="s">
        <v>219</v>
      </c>
      <c r="C29" s="117" t="s">
        <v>239</v>
      </c>
      <c r="D29" s="118">
        <v>1</v>
      </c>
      <c r="E29" s="119"/>
      <c r="F29" s="120">
        <v>70</v>
      </c>
      <c r="G29" s="117"/>
      <c r="H29" s="112"/>
      <c r="I29" s="121"/>
      <c r="J29" s="121"/>
      <c r="K29" s="122"/>
      <c r="L29" s="123">
        <v>29</v>
      </c>
      <c r="M29" s="123" t="b">
        <f>IF(AND(TRUE),TRUE,FALSE)</f>
        <v>1</v>
      </c>
      <c r="N29" s="56"/>
      <c r="O29">
        <v>1</v>
      </c>
    </row>
    <row r="30" spans="1:15" ht="15">
      <c r="A30" t="s">
        <v>178</v>
      </c>
      <c r="B30" t="s">
        <v>219</v>
      </c>
      <c r="C30" s="117" t="s">
        <v>239</v>
      </c>
      <c r="D30" s="118">
        <v>1</v>
      </c>
      <c r="E30" s="119"/>
      <c r="F30" s="120">
        <v>70</v>
      </c>
      <c r="G30" s="117"/>
      <c r="H30" s="112"/>
      <c r="I30" s="121"/>
      <c r="J30" s="121"/>
      <c r="K30" s="122"/>
      <c r="L30" s="123">
        <v>30</v>
      </c>
      <c r="M30" s="123" t="b">
        <f>IF(AND(TRUE),TRUE,FALSE)</f>
        <v>1</v>
      </c>
      <c r="N30" s="56"/>
      <c r="O30">
        <v>1</v>
      </c>
    </row>
    <row r="31" spans="1:15" ht="15">
      <c r="A31" t="s">
        <v>182</v>
      </c>
      <c r="B31" t="s">
        <v>219</v>
      </c>
      <c r="C31" s="117" t="s">
        <v>239</v>
      </c>
      <c r="D31" s="118">
        <v>1</v>
      </c>
      <c r="E31" s="119"/>
      <c r="F31" s="120">
        <v>70</v>
      </c>
      <c r="G31" s="117"/>
      <c r="H31" s="112"/>
      <c r="I31" s="121"/>
      <c r="J31" s="121"/>
      <c r="K31" s="122"/>
      <c r="L31" s="123">
        <v>31</v>
      </c>
      <c r="M31" s="123" t="b">
        <f>IF(AND(TRUE),TRUE,FALSE)</f>
        <v>1</v>
      </c>
      <c r="N31" s="56"/>
      <c r="O31">
        <v>1</v>
      </c>
    </row>
    <row r="32" spans="1:15" ht="15">
      <c r="A32" t="s">
        <v>193</v>
      </c>
      <c r="B32" t="s">
        <v>219</v>
      </c>
      <c r="C32" s="117" t="s">
        <v>239</v>
      </c>
      <c r="D32" s="118">
        <v>1</v>
      </c>
      <c r="E32" s="119"/>
      <c r="F32" s="120">
        <v>70</v>
      </c>
      <c r="G32" s="117"/>
      <c r="H32" s="112"/>
      <c r="I32" s="121"/>
      <c r="J32" s="121"/>
      <c r="K32" s="122"/>
      <c r="L32" s="123">
        <v>32</v>
      </c>
      <c r="M32" s="123" t="b">
        <f>IF(AND(TRUE),TRUE,FALSE)</f>
        <v>1</v>
      </c>
      <c r="N32" s="56"/>
      <c r="O32">
        <v>1</v>
      </c>
    </row>
    <row r="33" spans="1:15" ht="15">
      <c r="A33" t="s">
        <v>181</v>
      </c>
      <c r="B33" t="s">
        <v>213</v>
      </c>
      <c r="C33" s="51" t="s">
        <v>239</v>
      </c>
      <c r="D33" s="52">
        <v>1</v>
      </c>
      <c r="E33" s="71"/>
      <c r="F33" s="53">
        <v>70</v>
      </c>
      <c r="G33" s="51"/>
      <c r="H33" s="55"/>
      <c r="I33" s="54"/>
      <c r="J33" s="54"/>
      <c r="K33" s="59"/>
      <c r="L33" s="73">
        <v>33</v>
      </c>
      <c r="M33" s="73" t="b">
        <f>IF(AND(TRUE),TRUE,FALSE)</f>
        <v>1</v>
      </c>
      <c r="N33" s="56"/>
      <c r="O33">
        <v>1</v>
      </c>
    </row>
    <row r="34" spans="1:15" ht="15">
      <c r="A34" t="s">
        <v>194</v>
      </c>
      <c r="B34" t="s">
        <v>213</v>
      </c>
      <c r="C34" s="51" t="s">
        <v>239</v>
      </c>
      <c r="D34" s="52">
        <v>1</v>
      </c>
      <c r="E34" s="71"/>
      <c r="F34" s="53">
        <v>70</v>
      </c>
      <c r="G34" s="51"/>
      <c r="H34" s="55"/>
      <c r="I34" s="54"/>
      <c r="J34" s="54"/>
      <c r="K34" s="59"/>
      <c r="L34" s="73">
        <v>34</v>
      </c>
      <c r="M34" s="73" t="b">
        <f>IF(AND(TRUE),TRUE,FALSE)</f>
        <v>1</v>
      </c>
      <c r="N34" s="56"/>
      <c r="O34">
        <v>1</v>
      </c>
    </row>
    <row r="35" spans="1:15" ht="15">
      <c r="A35" t="s">
        <v>194</v>
      </c>
      <c r="B35" t="s">
        <v>181</v>
      </c>
      <c r="C35" s="51" t="s">
        <v>239</v>
      </c>
      <c r="D35" s="52">
        <v>1</v>
      </c>
      <c r="E35" s="71"/>
      <c r="F35" s="53">
        <v>70</v>
      </c>
      <c r="G35" s="51"/>
      <c r="H35" s="55"/>
      <c r="I35" s="54"/>
      <c r="J35" s="54"/>
      <c r="K35" s="59"/>
      <c r="L35" s="73">
        <v>35</v>
      </c>
      <c r="M35" s="73" t="b">
        <f>IF(AND(TRUE),TRUE,FALSE)</f>
        <v>1</v>
      </c>
      <c r="N35" s="56"/>
      <c r="O35">
        <v>1</v>
      </c>
    </row>
    <row r="36" spans="1:15" ht="15">
      <c r="A36" t="s">
        <v>194</v>
      </c>
      <c r="B36" t="s">
        <v>220</v>
      </c>
      <c r="C36" s="51" t="s">
        <v>238</v>
      </c>
      <c r="D36" s="52">
        <v>1</v>
      </c>
      <c r="E36" s="71"/>
      <c r="F36" s="53">
        <v>70</v>
      </c>
      <c r="G36" s="51"/>
      <c r="H36" s="55"/>
      <c r="I36" s="54"/>
      <c r="J36" s="54"/>
      <c r="K36" s="59"/>
      <c r="L36" s="73">
        <v>36</v>
      </c>
      <c r="M36" s="73" t="b">
        <f>IF(AND(TRUE),TRUE,FALSE)</f>
        <v>1</v>
      </c>
      <c r="N36" s="56"/>
      <c r="O36">
        <v>1</v>
      </c>
    </row>
    <row r="37" spans="1:15" ht="15">
      <c r="A37" t="s">
        <v>195</v>
      </c>
      <c r="B37" t="s">
        <v>189</v>
      </c>
      <c r="C37" s="51" t="s">
        <v>239</v>
      </c>
      <c r="D37" s="52">
        <v>1</v>
      </c>
      <c r="E37" s="71"/>
      <c r="F37" s="53">
        <v>70</v>
      </c>
      <c r="G37" s="51"/>
      <c r="H37" s="55"/>
      <c r="I37" s="54"/>
      <c r="J37" s="54"/>
      <c r="K37" s="59"/>
      <c r="L37" s="73">
        <v>37</v>
      </c>
      <c r="M37" s="73" t="b">
        <f>IF(AND(TRUE),TRUE,FALSE)</f>
        <v>1</v>
      </c>
      <c r="N37" s="56"/>
      <c r="O37">
        <v>1</v>
      </c>
    </row>
    <row r="38" spans="1:15" ht="15">
      <c r="A38" t="s">
        <v>196</v>
      </c>
      <c r="B38" t="s">
        <v>197</v>
      </c>
      <c r="C38" s="51" t="s">
        <v>238</v>
      </c>
      <c r="D38" s="52">
        <v>1</v>
      </c>
      <c r="E38" s="71"/>
      <c r="F38" s="53">
        <v>70</v>
      </c>
      <c r="G38" s="51"/>
      <c r="H38" s="55"/>
      <c r="I38" s="54"/>
      <c r="J38" s="54"/>
      <c r="K38" s="59"/>
      <c r="L38" s="73">
        <v>38</v>
      </c>
      <c r="M38" s="73" t="b">
        <f>IF(AND(TRUE),TRUE,FALSE)</f>
        <v>1</v>
      </c>
      <c r="N38" s="56"/>
      <c r="O38">
        <v>1</v>
      </c>
    </row>
    <row r="39" spans="1:15" ht="15">
      <c r="A39" t="s">
        <v>188</v>
      </c>
      <c r="B39" t="s">
        <v>185</v>
      </c>
      <c r="C39" s="51" t="s">
        <v>239</v>
      </c>
      <c r="D39" s="52">
        <v>1</v>
      </c>
      <c r="E39" s="71"/>
      <c r="F39" s="53">
        <v>70</v>
      </c>
      <c r="G39" s="51"/>
      <c r="H39" s="55"/>
      <c r="I39" s="54"/>
      <c r="J39" s="54"/>
      <c r="K39" s="59"/>
      <c r="L39" s="73">
        <v>39</v>
      </c>
      <c r="M39" s="73" t="b">
        <f>IF(AND(TRUE),TRUE,FALSE)</f>
        <v>1</v>
      </c>
      <c r="N39" s="56"/>
      <c r="O39">
        <v>1</v>
      </c>
    </row>
    <row r="40" spans="1:15" ht="15">
      <c r="A40" t="s">
        <v>189</v>
      </c>
      <c r="B40" t="s">
        <v>185</v>
      </c>
      <c r="C40" s="51" t="s">
        <v>239</v>
      </c>
      <c r="D40" s="52">
        <v>1</v>
      </c>
      <c r="E40" s="71"/>
      <c r="F40" s="53">
        <v>70</v>
      </c>
      <c r="G40" s="51"/>
      <c r="H40" s="55"/>
      <c r="I40" s="54"/>
      <c r="J40" s="54"/>
      <c r="K40" s="59"/>
      <c r="L40" s="73">
        <v>40</v>
      </c>
      <c r="M40" s="73" t="b">
        <f>IF(AND(TRUE),TRUE,FALSE)</f>
        <v>1</v>
      </c>
      <c r="N40" s="56"/>
      <c r="O40">
        <v>1</v>
      </c>
    </row>
    <row r="41" spans="1:15" ht="15">
      <c r="A41" t="s">
        <v>197</v>
      </c>
      <c r="B41" t="s">
        <v>185</v>
      </c>
      <c r="C41" s="51" t="s">
        <v>239</v>
      </c>
      <c r="D41" s="52">
        <v>1</v>
      </c>
      <c r="E41" s="71"/>
      <c r="F41" s="53">
        <v>70</v>
      </c>
      <c r="G41" s="51"/>
      <c r="H41" s="55"/>
      <c r="I41" s="54"/>
      <c r="J41" s="54"/>
      <c r="K41" s="59"/>
      <c r="L41" s="73">
        <v>41</v>
      </c>
      <c r="M41" s="73" t="b">
        <f>IF(AND(TRUE),TRUE,FALSE)</f>
        <v>1</v>
      </c>
      <c r="N41" s="56"/>
      <c r="O41">
        <v>1</v>
      </c>
    </row>
    <row r="42" spans="1:15" ht="15">
      <c r="A42" t="s">
        <v>198</v>
      </c>
      <c r="B42" t="s">
        <v>185</v>
      </c>
      <c r="C42" s="51" t="s">
        <v>239</v>
      </c>
      <c r="D42" s="52">
        <v>1</v>
      </c>
      <c r="E42" s="71"/>
      <c r="F42" s="53">
        <v>70</v>
      </c>
      <c r="G42" s="51"/>
      <c r="H42" s="55"/>
      <c r="I42" s="54"/>
      <c r="J42" s="54"/>
      <c r="K42" s="59"/>
      <c r="L42" s="73">
        <v>42</v>
      </c>
      <c r="M42" s="73" t="b">
        <f>IF(AND(TRUE),TRUE,FALSE)</f>
        <v>1</v>
      </c>
      <c r="N42" s="56"/>
      <c r="O42">
        <v>1</v>
      </c>
    </row>
    <row r="43" spans="1:15" ht="15">
      <c r="A43" t="s">
        <v>195</v>
      </c>
      <c r="B43" t="s">
        <v>185</v>
      </c>
      <c r="C43" s="51" t="s">
        <v>239</v>
      </c>
      <c r="D43" s="52">
        <v>1</v>
      </c>
      <c r="E43" s="71"/>
      <c r="F43" s="53">
        <v>70</v>
      </c>
      <c r="G43" s="51"/>
      <c r="H43" s="55"/>
      <c r="I43" s="54"/>
      <c r="J43" s="54"/>
      <c r="K43" s="59"/>
      <c r="L43" s="73">
        <v>43</v>
      </c>
      <c r="M43" s="73" t="b">
        <f>IF(AND(TRUE),TRUE,FALSE)</f>
        <v>1</v>
      </c>
      <c r="N43" s="56"/>
      <c r="O43">
        <v>1</v>
      </c>
    </row>
    <row r="44" spans="1:15" ht="15">
      <c r="A44" t="s">
        <v>190</v>
      </c>
      <c r="B44" t="s">
        <v>185</v>
      </c>
      <c r="C44" s="51" t="s">
        <v>239</v>
      </c>
      <c r="D44" s="52">
        <v>1</v>
      </c>
      <c r="E44" s="71"/>
      <c r="F44" s="53">
        <v>70</v>
      </c>
      <c r="G44" s="51"/>
      <c r="H44" s="55"/>
      <c r="I44" s="54"/>
      <c r="J44" s="54"/>
      <c r="K44" s="59"/>
      <c r="L44" s="73">
        <v>44</v>
      </c>
      <c r="M44" s="73" t="b">
        <f>IF(AND(TRUE),TRUE,FALSE)</f>
        <v>1</v>
      </c>
      <c r="N44" s="56"/>
      <c r="O44">
        <v>1</v>
      </c>
    </row>
    <row r="45" spans="1:15" ht="15">
      <c r="A45" t="s">
        <v>184</v>
      </c>
      <c r="B45" t="s">
        <v>185</v>
      </c>
      <c r="C45" s="51" t="s">
        <v>239</v>
      </c>
      <c r="D45" s="52">
        <v>1</v>
      </c>
      <c r="E45" s="71"/>
      <c r="F45" s="53">
        <v>70</v>
      </c>
      <c r="G45" s="51"/>
      <c r="H45" s="55"/>
      <c r="I45" s="54"/>
      <c r="J45" s="54"/>
      <c r="K45" s="59"/>
      <c r="L45" s="73">
        <v>45</v>
      </c>
      <c r="M45" s="73" t="b">
        <f>IF(AND(TRUE),TRUE,FALSE)</f>
        <v>1</v>
      </c>
      <c r="N45" s="56"/>
      <c r="O45">
        <v>1</v>
      </c>
    </row>
    <row r="46" spans="1:15" ht="15">
      <c r="A46" t="s">
        <v>192</v>
      </c>
      <c r="B46" t="s">
        <v>185</v>
      </c>
      <c r="C46" s="51" t="s">
        <v>239</v>
      </c>
      <c r="D46" s="52">
        <v>1</v>
      </c>
      <c r="E46" s="71"/>
      <c r="F46" s="53">
        <v>70</v>
      </c>
      <c r="G46" s="51"/>
      <c r="H46" s="55"/>
      <c r="I46" s="54"/>
      <c r="J46" s="54"/>
      <c r="K46" s="59"/>
      <c r="L46" s="73">
        <v>46</v>
      </c>
      <c r="M46" s="73" t="b">
        <f>IF(AND(TRUE),TRUE,FALSE)</f>
        <v>1</v>
      </c>
      <c r="N46" s="56"/>
      <c r="O46">
        <v>1</v>
      </c>
    </row>
    <row r="47" spans="1:15" ht="15">
      <c r="A47" t="s">
        <v>191</v>
      </c>
      <c r="B47" t="s">
        <v>185</v>
      </c>
      <c r="C47" s="51" t="s">
        <v>239</v>
      </c>
      <c r="D47" s="52">
        <v>1</v>
      </c>
      <c r="E47" s="71"/>
      <c r="F47" s="53">
        <v>70</v>
      </c>
      <c r="G47" s="51"/>
      <c r="H47" s="55"/>
      <c r="I47" s="54"/>
      <c r="J47" s="54"/>
      <c r="K47" s="59"/>
      <c r="L47" s="73">
        <v>47</v>
      </c>
      <c r="M47" s="73" t="b">
        <f>IF(AND(TRUE),TRUE,FALSE)</f>
        <v>1</v>
      </c>
      <c r="N47" s="56"/>
      <c r="O47">
        <v>1</v>
      </c>
    </row>
    <row r="48" spans="1:15" ht="15">
      <c r="A48" t="s">
        <v>183</v>
      </c>
      <c r="B48" t="s">
        <v>185</v>
      </c>
      <c r="C48" s="51" t="s">
        <v>239</v>
      </c>
      <c r="D48" s="52">
        <v>1</v>
      </c>
      <c r="E48" s="71"/>
      <c r="F48" s="53">
        <v>70</v>
      </c>
      <c r="G48" s="51"/>
      <c r="H48" s="55"/>
      <c r="I48" s="54"/>
      <c r="J48" s="54"/>
      <c r="K48" s="59"/>
      <c r="L48" s="73">
        <v>48</v>
      </c>
      <c r="M48" s="73" t="b">
        <f>IF(AND(TRUE),TRUE,FALSE)</f>
        <v>1</v>
      </c>
      <c r="N48" s="56"/>
      <c r="O48">
        <v>1</v>
      </c>
    </row>
    <row r="49" spans="1:15" ht="15">
      <c r="A49" t="s">
        <v>199</v>
      </c>
      <c r="B49" t="s">
        <v>185</v>
      </c>
      <c r="C49" s="51" t="s">
        <v>239</v>
      </c>
      <c r="D49" s="52">
        <v>1</v>
      </c>
      <c r="E49" s="71"/>
      <c r="F49" s="53">
        <v>70</v>
      </c>
      <c r="G49" s="51"/>
      <c r="H49" s="55"/>
      <c r="I49" s="54"/>
      <c r="J49" s="54"/>
      <c r="K49" s="59"/>
      <c r="L49" s="73">
        <v>49</v>
      </c>
      <c r="M49" s="73" t="b">
        <f>IF(AND(TRUE),TRUE,FALSE)</f>
        <v>1</v>
      </c>
      <c r="N49" s="56"/>
      <c r="O49">
        <v>1</v>
      </c>
    </row>
    <row r="50" spans="1:15" ht="15">
      <c r="A50" t="s">
        <v>178</v>
      </c>
      <c r="B50" t="s">
        <v>185</v>
      </c>
      <c r="C50" s="51" t="s">
        <v>239</v>
      </c>
      <c r="D50" s="52">
        <v>1</v>
      </c>
      <c r="E50" s="71"/>
      <c r="F50" s="53">
        <v>70</v>
      </c>
      <c r="G50" s="51"/>
      <c r="H50" s="55"/>
      <c r="I50" s="54"/>
      <c r="J50" s="54"/>
      <c r="K50" s="59"/>
      <c r="L50" s="73">
        <v>50</v>
      </c>
      <c r="M50" s="73" t="b">
        <f>IF(AND(TRUE),TRUE,FALSE)</f>
        <v>1</v>
      </c>
      <c r="N50" s="56"/>
      <c r="O50">
        <v>1</v>
      </c>
    </row>
    <row r="51" spans="1:15" ht="15">
      <c r="A51" t="s">
        <v>182</v>
      </c>
      <c r="B51" t="s">
        <v>185</v>
      </c>
      <c r="C51" s="51" t="s">
        <v>239</v>
      </c>
      <c r="D51" s="52">
        <v>1</v>
      </c>
      <c r="E51" s="71"/>
      <c r="F51" s="53">
        <v>70</v>
      </c>
      <c r="G51" s="51"/>
      <c r="H51" s="55"/>
      <c r="I51" s="54"/>
      <c r="J51" s="54"/>
      <c r="K51" s="59"/>
      <c r="L51" s="73">
        <v>51</v>
      </c>
      <c r="M51" s="73" t="b">
        <f>IF(AND(TRUE),TRUE,FALSE)</f>
        <v>1</v>
      </c>
      <c r="N51" s="56"/>
      <c r="O51">
        <v>1</v>
      </c>
    </row>
    <row r="52" spans="1:15" ht="15">
      <c r="A52" t="s">
        <v>200</v>
      </c>
      <c r="B52" t="s">
        <v>185</v>
      </c>
      <c r="C52" s="51" t="s">
        <v>239</v>
      </c>
      <c r="D52" s="52">
        <v>1</v>
      </c>
      <c r="E52" s="71"/>
      <c r="F52" s="53">
        <v>70</v>
      </c>
      <c r="G52" s="51"/>
      <c r="H52" s="55"/>
      <c r="I52" s="54"/>
      <c r="J52" s="54"/>
      <c r="K52" s="59"/>
      <c r="L52" s="73">
        <v>52</v>
      </c>
      <c r="M52" s="73" t="b">
        <f>IF(AND(TRUE),TRUE,FALSE)</f>
        <v>1</v>
      </c>
      <c r="N52" s="56"/>
      <c r="O52">
        <v>1</v>
      </c>
    </row>
    <row r="53" spans="1:15" ht="15">
      <c r="A53" t="s">
        <v>199</v>
      </c>
      <c r="B53" t="s">
        <v>203</v>
      </c>
      <c r="C53" s="51" t="s">
        <v>239</v>
      </c>
      <c r="D53" s="52">
        <v>1</v>
      </c>
      <c r="E53" s="71"/>
      <c r="F53" s="53">
        <v>70</v>
      </c>
      <c r="G53" s="51"/>
      <c r="H53" s="55"/>
      <c r="I53" s="54"/>
      <c r="J53" s="54"/>
      <c r="K53" s="59"/>
      <c r="L53" s="73">
        <v>53</v>
      </c>
      <c r="M53" s="73" t="b">
        <f>IF(AND(TRUE),TRUE,FALSE)</f>
        <v>1</v>
      </c>
      <c r="N53" s="56"/>
      <c r="O53">
        <v>1</v>
      </c>
    </row>
    <row r="54" spans="1:15" ht="15">
      <c r="A54" t="s">
        <v>180</v>
      </c>
      <c r="B54" t="s">
        <v>179</v>
      </c>
      <c r="C54" s="51" t="s">
        <v>237</v>
      </c>
      <c r="D54" s="52">
        <v>1</v>
      </c>
      <c r="E54" s="71"/>
      <c r="F54" s="53">
        <v>70</v>
      </c>
      <c r="G54" s="51"/>
      <c r="H54" s="112"/>
      <c r="I54" s="54"/>
      <c r="J54" s="54"/>
      <c r="K54" s="59"/>
      <c r="L54" s="73">
        <v>54</v>
      </c>
      <c r="M54" s="73" t="b">
        <f>IF(AND(TRUE),TRUE,FALSE)</f>
        <v>1</v>
      </c>
      <c r="N54" s="56"/>
      <c r="O54">
        <v>1</v>
      </c>
    </row>
    <row r="55" spans="1:15" ht="15">
      <c r="A55" t="s">
        <v>201</v>
      </c>
      <c r="B55" t="s">
        <v>194</v>
      </c>
      <c r="C55" s="51" t="s">
        <v>238</v>
      </c>
      <c r="D55" s="52">
        <v>1</v>
      </c>
      <c r="E55" s="71"/>
      <c r="F55" s="53">
        <v>70</v>
      </c>
      <c r="G55" s="51"/>
      <c r="H55" s="55"/>
      <c r="I55" s="54"/>
      <c r="J55" s="54"/>
      <c r="K55" s="59"/>
      <c r="L55" s="73">
        <v>55</v>
      </c>
      <c r="M55" s="73" t="b">
        <f>IF(AND(TRUE),TRUE,FALSE)</f>
        <v>1</v>
      </c>
      <c r="N55" s="56"/>
      <c r="O55">
        <v>1</v>
      </c>
    </row>
    <row r="56" spans="1:15" ht="15">
      <c r="A56" t="s">
        <v>193</v>
      </c>
      <c r="B56" t="s">
        <v>194</v>
      </c>
      <c r="C56" s="51" t="s">
        <v>239</v>
      </c>
      <c r="D56" s="52">
        <v>1</v>
      </c>
      <c r="E56" s="71"/>
      <c r="F56" s="53">
        <v>70</v>
      </c>
      <c r="G56" s="51"/>
      <c r="H56" s="97"/>
      <c r="I56" s="54"/>
      <c r="J56" s="54"/>
      <c r="K56" s="59"/>
      <c r="L56" s="73">
        <v>56</v>
      </c>
      <c r="M56" s="73" t="b">
        <f>IF(AND(TRUE),TRUE,FALSE)</f>
        <v>1</v>
      </c>
      <c r="N56" s="56"/>
      <c r="O56">
        <v>1</v>
      </c>
    </row>
    <row r="57" spans="1:15" ht="15">
      <c r="A57" t="s">
        <v>181</v>
      </c>
      <c r="B57" t="s">
        <v>186</v>
      </c>
      <c r="C57" s="51" t="s">
        <v>239</v>
      </c>
      <c r="D57" s="52">
        <v>1</v>
      </c>
      <c r="E57" s="71"/>
      <c r="F57" s="53">
        <v>70</v>
      </c>
      <c r="G57" s="51"/>
      <c r="H57" s="55"/>
      <c r="I57" s="54"/>
      <c r="J57" s="54"/>
      <c r="K57" s="59"/>
      <c r="L57" s="73">
        <v>57</v>
      </c>
      <c r="M57" s="73" t="b">
        <f>IF(AND(TRUE),TRUE,FALSE)</f>
        <v>1</v>
      </c>
      <c r="N57" s="56"/>
      <c r="O57">
        <v>1</v>
      </c>
    </row>
    <row r="58" spans="1:15" ht="15">
      <c r="A58" t="s">
        <v>188</v>
      </c>
      <c r="B58" t="s">
        <v>186</v>
      </c>
      <c r="C58" s="51" t="s">
        <v>239</v>
      </c>
      <c r="D58" s="52">
        <v>1</v>
      </c>
      <c r="E58" s="71"/>
      <c r="F58" s="53">
        <v>70</v>
      </c>
      <c r="G58" s="51"/>
      <c r="H58" s="55"/>
      <c r="I58" s="54"/>
      <c r="J58" s="54"/>
      <c r="K58" s="59"/>
      <c r="L58" s="73">
        <v>58</v>
      </c>
      <c r="M58" s="73" t="b">
        <f>IF(AND(TRUE),TRUE,FALSE)</f>
        <v>1</v>
      </c>
      <c r="N58" s="56"/>
      <c r="O58">
        <v>1</v>
      </c>
    </row>
    <row r="59" spans="1:15" ht="15">
      <c r="A59" t="s">
        <v>202</v>
      </c>
      <c r="B59" t="s">
        <v>186</v>
      </c>
      <c r="C59" s="51" t="s">
        <v>239</v>
      </c>
      <c r="D59" s="52">
        <v>1</v>
      </c>
      <c r="E59" s="71"/>
      <c r="F59" s="53">
        <v>70</v>
      </c>
      <c r="G59" s="51"/>
      <c r="H59" s="55"/>
      <c r="I59" s="54"/>
      <c r="J59" s="54"/>
      <c r="K59" s="59"/>
      <c r="L59" s="73">
        <v>59</v>
      </c>
      <c r="M59" s="73" t="b">
        <f>IF(AND(TRUE),TRUE,FALSE)</f>
        <v>1</v>
      </c>
      <c r="N59" s="56"/>
      <c r="O59">
        <v>1</v>
      </c>
    </row>
    <row r="60" spans="1:15" ht="15">
      <c r="A60" t="s">
        <v>189</v>
      </c>
      <c r="B60" t="s">
        <v>186</v>
      </c>
      <c r="C60" s="51" t="s">
        <v>239</v>
      </c>
      <c r="D60" s="52">
        <v>1</v>
      </c>
      <c r="E60" s="71"/>
      <c r="F60" s="53">
        <v>70</v>
      </c>
      <c r="G60" s="51"/>
      <c r="H60" s="55"/>
      <c r="I60" s="54"/>
      <c r="J60" s="54"/>
      <c r="K60" s="59"/>
      <c r="L60" s="73">
        <v>60</v>
      </c>
      <c r="M60" s="73" t="b">
        <f>IF(AND(TRUE),TRUE,FALSE)</f>
        <v>1</v>
      </c>
      <c r="N60" s="56"/>
      <c r="O60">
        <v>1</v>
      </c>
    </row>
    <row r="61" spans="1:15" ht="15">
      <c r="A61" t="s">
        <v>185</v>
      </c>
      <c r="B61" t="s">
        <v>186</v>
      </c>
      <c r="C61" s="51" t="s">
        <v>239</v>
      </c>
      <c r="D61" s="52">
        <v>1</v>
      </c>
      <c r="E61" s="71"/>
      <c r="F61" s="53">
        <v>70</v>
      </c>
      <c r="G61" s="51"/>
      <c r="H61" s="55"/>
      <c r="I61" s="54"/>
      <c r="J61" s="54"/>
      <c r="K61" s="59"/>
      <c r="L61" s="73">
        <v>61</v>
      </c>
      <c r="M61" s="73" t="b">
        <f>IF(AND(TRUE),TRUE,FALSE)</f>
        <v>1</v>
      </c>
      <c r="N61" s="56"/>
      <c r="O61">
        <v>1</v>
      </c>
    </row>
    <row r="62" spans="1:15" ht="15">
      <c r="A62" t="s">
        <v>203</v>
      </c>
      <c r="B62" t="s">
        <v>186</v>
      </c>
      <c r="C62" s="51" t="s">
        <v>239</v>
      </c>
      <c r="D62" s="52">
        <v>1</v>
      </c>
      <c r="E62" s="71"/>
      <c r="F62" s="53">
        <v>70</v>
      </c>
      <c r="G62" s="51"/>
      <c r="H62" s="55"/>
      <c r="I62" s="54"/>
      <c r="J62" s="54"/>
      <c r="K62" s="59"/>
      <c r="L62" s="73">
        <v>62</v>
      </c>
      <c r="M62" s="73" t="b">
        <f>IF(AND(TRUE),TRUE,FALSE)</f>
        <v>1</v>
      </c>
      <c r="N62" s="56"/>
      <c r="O62">
        <v>1</v>
      </c>
    </row>
    <row r="63" spans="1:15" ht="15">
      <c r="A63" t="s">
        <v>190</v>
      </c>
      <c r="B63" t="s">
        <v>186</v>
      </c>
      <c r="C63" s="51" t="s">
        <v>239</v>
      </c>
      <c r="D63" s="52">
        <v>1</v>
      </c>
      <c r="E63" s="71"/>
      <c r="F63" s="53">
        <v>70</v>
      </c>
      <c r="G63" s="51"/>
      <c r="H63" s="55"/>
      <c r="I63" s="54"/>
      <c r="J63" s="54"/>
      <c r="K63" s="59"/>
      <c r="L63" s="73">
        <v>63</v>
      </c>
      <c r="M63" s="73" t="b">
        <f>IF(AND(TRUE),TRUE,FALSE)</f>
        <v>1</v>
      </c>
      <c r="N63" s="56"/>
      <c r="O63">
        <v>1</v>
      </c>
    </row>
    <row r="64" spans="1:15" ht="15">
      <c r="A64" t="s">
        <v>184</v>
      </c>
      <c r="B64" t="s">
        <v>186</v>
      </c>
      <c r="C64" s="51" t="s">
        <v>239</v>
      </c>
      <c r="D64" s="52">
        <v>1</v>
      </c>
      <c r="E64" s="71"/>
      <c r="F64" s="53">
        <v>70</v>
      </c>
      <c r="G64" s="51"/>
      <c r="H64" s="97"/>
      <c r="I64" s="54"/>
      <c r="J64" s="54"/>
      <c r="K64" s="59"/>
      <c r="L64" s="73">
        <v>64</v>
      </c>
      <c r="M64" s="73" t="b">
        <f>IF(AND(TRUE),TRUE,FALSE)</f>
        <v>1</v>
      </c>
      <c r="N64" s="56"/>
      <c r="O64">
        <v>1</v>
      </c>
    </row>
    <row r="65" spans="1:15" ht="15">
      <c r="A65" t="s">
        <v>192</v>
      </c>
      <c r="B65" t="s">
        <v>186</v>
      </c>
      <c r="C65" s="51" t="s">
        <v>239</v>
      </c>
      <c r="D65" s="52">
        <v>1</v>
      </c>
      <c r="E65" s="71"/>
      <c r="F65" s="53">
        <v>70</v>
      </c>
      <c r="G65" s="51"/>
      <c r="H65" s="55"/>
      <c r="I65" s="54"/>
      <c r="J65" s="54"/>
      <c r="K65" s="59"/>
      <c r="L65" s="73">
        <v>65</v>
      </c>
      <c r="M65" s="73" t="b">
        <f>IF(AND(TRUE),TRUE,FALSE)</f>
        <v>1</v>
      </c>
      <c r="N65" s="56"/>
      <c r="O65">
        <v>1</v>
      </c>
    </row>
    <row r="66" spans="1:15" ht="15">
      <c r="A66" t="s">
        <v>191</v>
      </c>
      <c r="B66" t="s">
        <v>186</v>
      </c>
      <c r="C66" s="51" t="s">
        <v>239</v>
      </c>
      <c r="D66" s="52">
        <v>1</v>
      </c>
      <c r="E66" s="71"/>
      <c r="F66" s="53">
        <v>70</v>
      </c>
      <c r="G66" s="51"/>
      <c r="H66" s="55"/>
      <c r="I66" s="54"/>
      <c r="J66" s="54"/>
      <c r="K66" s="59"/>
      <c r="L66" s="73">
        <v>66</v>
      </c>
      <c r="M66" s="73" t="b">
        <f>IF(AND(TRUE),TRUE,FALSE)</f>
        <v>1</v>
      </c>
      <c r="N66" s="56"/>
      <c r="O66">
        <v>1</v>
      </c>
    </row>
    <row r="67" spans="1:15" ht="15">
      <c r="A67" t="s">
        <v>183</v>
      </c>
      <c r="B67" t="s">
        <v>186</v>
      </c>
      <c r="C67" s="51" t="s">
        <v>239</v>
      </c>
      <c r="D67" s="52">
        <v>1</v>
      </c>
      <c r="E67" s="71"/>
      <c r="F67" s="53">
        <v>70</v>
      </c>
      <c r="G67" s="51"/>
      <c r="H67" s="55"/>
      <c r="I67" s="54"/>
      <c r="J67" s="54"/>
      <c r="K67" s="59"/>
      <c r="L67" s="73">
        <v>67</v>
      </c>
      <c r="M67" s="73" t="b">
        <f>IF(AND(TRUE),TRUE,FALSE)</f>
        <v>1</v>
      </c>
      <c r="N67" s="56"/>
      <c r="O67">
        <v>1</v>
      </c>
    </row>
    <row r="68" spans="1:15" ht="15">
      <c r="A68" t="s">
        <v>177</v>
      </c>
      <c r="B68" t="s">
        <v>186</v>
      </c>
      <c r="C68" s="51" t="s">
        <v>239</v>
      </c>
      <c r="D68" s="52">
        <v>1</v>
      </c>
      <c r="E68" s="71"/>
      <c r="F68" s="53">
        <v>70</v>
      </c>
      <c r="G68" s="51"/>
      <c r="H68" s="55"/>
      <c r="I68" s="54"/>
      <c r="J68" s="54"/>
      <c r="K68" s="59"/>
      <c r="L68" s="73">
        <v>68</v>
      </c>
      <c r="M68" s="73" t="b">
        <f>IF(AND(TRUE),TRUE,FALSE)</f>
        <v>1</v>
      </c>
      <c r="N68" s="56"/>
      <c r="O68">
        <v>1</v>
      </c>
    </row>
    <row r="69" spans="1:15" ht="15">
      <c r="A69" t="s">
        <v>178</v>
      </c>
      <c r="B69" t="s">
        <v>186</v>
      </c>
      <c r="C69" s="51" t="s">
        <v>239</v>
      </c>
      <c r="D69" s="52">
        <v>1</v>
      </c>
      <c r="E69" s="71"/>
      <c r="F69" s="53">
        <v>70</v>
      </c>
      <c r="G69" s="51"/>
      <c r="H69" s="55"/>
      <c r="I69" s="54"/>
      <c r="J69" s="54"/>
      <c r="K69" s="59"/>
      <c r="L69" s="73">
        <v>69</v>
      </c>
      <c r="M69" s="73" t="b">
        <f>IF(AND(TRUE),TRUE,FALSE)</f>
        <v>1</v>
      </c>
      <c r="N69" s="56"/>
      <c r="O69">
        <v>1</v>
      </c>
    </row>
    <row r="70" spans="1:15" ht="15">
      <c r="A70" t="s">
        <v>193</v>
      </c>
      <c r="B70" t="s">
        <v>186</v>
      </c>
      <c r="C70" s="51" t="s">
        <v>239</v>
      </c>
      <c r="D70" s="52">
        <v>1</v>
      </c>
      <c r="E70" s="71"/>
      <c r="F70" s="53">
        <v>70</v>
      </c>
      <c r="G70" s="51"/>
      <c r="H70" s="55"/>
      <c r="I70" s="54"/>
      <c r="J70" s="54"/>
      <c r="K70" s="59"/>
      <c r="L70" s="73">
        <v>70</v>
      </c>
      <c r="M70" s="73" t="b">
        <f>IF(AND(TRUE),TRUE,FALSE)</f>
        <v>1</v>
      </c>
      <c r="N70" s="56"/>
      <c r="O70">
        <v>1</v>
      </c>
    </row>
    <row r="71" spans="1:15" ht="15">
      <c r="A71" t="s">
        <v>195</v>
      </c>
      <c r="B71" t="s">
        <v>190</v>
      </c>
      <c r="C71" s="51" t="s">
        <v>239</v>
      </c>
      <c r="D71" s="52">
        <v>1</v>
      </c>
      <c r="E71" s="71"/>
      <c r="F71" s="53">
        <v>70</v>
      </c>
      <c r="G71" s="51"/>
      <c r="H71" s="55"/>
      <c r="I71" s="54"/>
      <c r="J71" s="54"/>
      <c r="K71" s="59"/>
      <c r="L71" s="73">
        <v>71</v>
      </c>
      <c r="M71" s="73" t="b">
        <f>IF(AND(TRUE),TRUE,FALSE)</f>
        <v>1</v>
      </c>
      <c r="N71" s="56"/>
      <c r="O71">
        <v>1</v>
      </c>
    </row>
    <row r="72" spans="1:15" ht="15">
      <c r="A72" t="s">
        <v>199</v>
      </c>
      <c r="B72" t="s">
        <v>190</v>
      </c>
      <c r="C72" s="51" t="s">
        <v>239</v>
      </c>
      <c r="D72" s="52">
        <v>1</v>
      </c>
      <c r="E72" s="71"/>
      <c r="F72" s="53">
        <v>70</v>
      </c>
      <c r="G72" s="51"/>
      <c r="H72" s="55"/>
      <c r="I72" s="54"/>
      <c r="J72" s="54"/>
      <c r="K72" s="59"/>
      <c r="L72" s="73">
        <v>72</v>
      </c>
      <c r="M72" s="73" t="b">
        <f>IF(AND(TRUE),TRUE,FALSE)</f>
        <v>1</v>
      </c>
      <c r="N72" s="56"/>
      <c r="O72">
        <v>1</v>
      </c>
    </row>
    <row r="73" spans="1:15" ht="15">
      <c r="A73" t="s">
        <v>182</v>
      </c>
      <c r="B73" t="s">
        <v>190</v>
      </c>
      <c r="C73" s="51" t="s">
        <v>239</v>
      </c>
      <c r="D73" s="52">
        <v>1</v>
      </c>
      <c r="E73" s="71"/>
      <c r="F73" s="53">
        <v>70</v>
      </c>
      <c r="G73" s="51"/>
      <c r="H73" s="55"/>
      <c r="I73" s="54"/>
      <c r="J73" s="54"/>
      <c r="K73" s="59"/>
      <c r="L73" s="73">
        <v>73</v>
      </c>
      <c r="M73" s="73" t="b">
        <f>IF(AND(TRUE),TRUE,FALSE)</f>
        <v>1</v>
      </c>
      <c r="N73" s="56"/>
      <c r="O73">
        <v>1</v>
      </c>
    </row>
    <row r="74" spans="1:15" ht="15">
      <c r="A74" t="s">
        <v>200</v>
      </c>
      <c r="B74" t="s">
        <v>190</v>
      </c>
      <c r="C74" s="51" t="s">
        <v>239</v>
      </c>
      <c r="D74" s="52">
        <v>1</v>
      </c>
      <c r="E74" s="71"/>
      <c r="F74" s="53">
        <v>70</v>
      </c>
      <c r="G74" s="51"/>
      <c r="H74" s="55"/>
      <c r="I74" s="54"/>
      <c r="J74" s="54"/>
      <c r="K74" s="59"/>
      <c r="L74" s="73">
        <v>74</v>
      </c>
      <c r="M74" s="73" t="b">
        <f>IF(AND(TRUE),TRUE,FALSE)</f>
        <v>1</v>
      </c>
      <c r="N74" s="56"/>
      <c r="O74">
        <v>1</v>
      </c>
    </row>
    <row r="75" spans="1:15" ht="15">
      <c r="A75" t="s">
        <v>181</v>
      </c>
      <c r="B75" t="s">
        <v>184</v>
      </c>
      <c r="C75" s="51" t="s">
        <v>239</v>
      </c>
      <c r="D75" s="52">
        <v>1</v>
      </c>
      <c r="E75" s="71"/>
      <c r="F75" s="53">
        <v>70</v>
      </c>
      <c r="G75" s="51"/>
      <c r="H75" s="55"/>
      <c r="I75" s="54"/>
      <c r="J75" s="54"/>
      <c r="K75" s="59"/>
      <c r="L75" s="73">
        <v>75</v>
      </c>
      <c r="M75" s="73" t="b">
        <f>IF(AND(TRUE),TRUE,FALSE)</f>
        <v>1</v>
      </c>
      <c r="N75" s="56"/>
      <c r="O75">
        <v>1</v>
      </c>
    </row>
    <row r="76" spans="1:15" ht="15">
      <c r="A76" t="s">
        <v>188</v>
      </c>
      <c r="B76" t="s">
        <v>184</v>
      </c>
      <c r="C76" s="51" t="s">
        <v>239</v>
      </c>
      <c r="D76" s="52">
        <v>1</v>
      </c>
      <c r="E76" s="71"/>
      <c r="F76" s="53">
        <v>70</v>
      </c>
      <c r="G76" s="51"/>
      <c r="H76" s="55"/>
      <c r="I76" s="54"/>
      <c r="J76" s="54"/>
      <c r="K76" s="59"/>
      <c r="L76" s="73">
        <v>76</v>
      </c>
      <c r="M76" s="73" t="b">
        <f>IF(AND(TRUE),TRUE,FALSE)</f>
        <v>1</v>
      </c>
      <c r="N76" s="56"/>
      <c r="O76">
        <v>1</v>
      </c>
    </row>
    <row r="77" spans="1:15" ht="15">
      <c r="A77" t="s">
        <v>202</v>
      </c>
      <c r="B77" t="s">
        <v>184</v>
      </c>
      <c r="C77" s="51" t="s">
        <v>239</v>
      </c>
      <c r="D77" s="52">
        <v>1</v>
      </c>
      <c r="E77" s="71"/>
      <c r="F77" s="53">
        <v>70</v>
      </c>
      <c r="G77" s="51"/>
      <c r="H77" s="55"/>
      <c r="I77" s="54"/>
      <c r="J77" s="54"/>
      <c r="K77" s="59"/>
      <c r="L77" s="73">
        <v>77</v>
      </c>
      <c r="M77" s="73" t="b">
        <f>IF(AND(TRUE),TRUE,FALSE)</f>
        <v>1</v>
      </c>
      <c r="N77" s="56"/>
      <c r="O77">
        <v>1</v>
      </c>
    </row>
    <row r="78" spans="1:15" ht="15">
      <c r="A78" t="s">
        <v>189</v>
      </c>
      <c r="B78" t="s">
        <v>184</v>
      </c>
      <c r="C78" s="51" t="s">
        <v>239</v>
      </c>
      <c r="D78" s="52">
        <v>1</v>
      </c>
      <c r="E78" s="71"/>
      <c r="F78" s="53">
        <v>70</v>
      </c>
      <c r="G78" s="51"/>
      <c r="H78" s="55"/>
      <c r="I78" s="54"/>
      <c r="J78" s="54"/>
      <c r="K78" s="59"/>
      <c r="L78" s="73">
        <v>78</v>
      </c>
      <c r="M78" s="73" t="b">
        <f>IF(AND(TRUE),TRUE,FALSE)</f>
        <v>1</v>
      </c>
      <c r="N78" s="56"/>
      <c r="O78">
        <v>1</v>
      </c>
    </row>
    <row r="79" spans="1:15" ht="15">
      <c r="A79" t="s">
        <v>180</v>
      </c>
      <c r="B79" t="s">
        <v>184</v>
      </c>
      <c r="C79" s="51" t="s">
        <v>238</v>
      </c>
      <c r="D79" s="52">
        <v>1</v>
      </c>
      <c r="E79" s="71"/>
      <c r="F79" s="53">
        <v>70</v>
      </c>
      <c r="G79" s="51"/>
      <c r="H79" s="55"/>
      <c r="I79" s="54"/>
      <c r="J79" s="54"/>
      <c r="K79" s="59"/>
      <c r="L79" s="73">
        <v>79</v>
      </c>
      <c r="M79" s="73" t="b">
        <f>IF(AND(TRUE),TRUE,FALSE)</f>
        <v>1</v>
      </c>
      <c r="N79" s="56"/>
      <c r="O79">
        <v>1</v>
      </c>
    </row>
    <row r="80" spans="1:15" ht="15">
      <c r="A80" t="s">
        <v>197</v>
      </c>
      <c r="B80" t="s">
        <v>184</v>
      </c>
      <c r="C80" s="51" t="s">
        <v>239</v>
      </c>
      <c r="D80" s="52">
        <v>1</v>
      </c>
      <c r="E80" s="71"/>
      <c r="F80" s="53">
        <v>70</v>
      </c>
      <c r="G80" s="51"/>
      <c r="H80" s="55"/>
      <c r="I80" s="54"/>
      <c r="J80" s="54"/>
      <c r="K80" s="59"/>
      <c r="L80" s="73">
        <v>80</v>
      </c>
      <c r="M80" s="73" t="b">
        <f>IF(AND(TRUE),TRUE,FALSE)</f>
        <v>1</v>
      </c>
      <c r="N80" s="56"/>
      <c r="O80">
        <v>1</v>
      </c>
    </row>
    <row r="81" spans="1:15" ht="15">
      <c r="A81" t="s">
        <v>203</v>
      </c>
      <c r="B81" t="s">
        <v>184</v>
      </c>
      <c r="C81" s="51" t="s">
        <v>239</v>
      </c>
      <c r="D81" s="52">
        <v>1</v>
      </c>
      <c r="E81" s="71"/>
      <c r="F81" s="53">
        <v>70</v>
      </c>
      <c r="G81" s="51"/>
      <c r="H81" s="55"/>
      <c r="I81" s="54"/>
      <c r="J81" s="54"/>
      <c r="K81" s="59"/>
      <c r="L81" s="73">
        <v>81</v>
      </c>
      <c r="M81" s="73" t="b">
        <f>IF(AND(TRUE),TRUE,FALSE)</f>
        <v>1</v>
      </c>
      <c r="N81" s="56"/>
      <c r="O81">
        <v>1</v>
      </c>
    </row>
    <row r="82" spans="1:15" ht="15">
      <c r="A82" t="s">
        <v>198</v>
      </c>
      <c r="B82" t="s">
        <v>184</v>
      </c>
      <c r="C82" s="51" t="s">
        <v>239</v>
      </c>
      <c r="D82" s="52">
        <v>1</v>
      </c>
      <c r="E82" s="71"/>
      <c r="F82" s="53">
        <v>70</v>
      </c>
      <c r="G82" s="51"/>
      <c r="H82" s="55"/>
      <c r="I82" s="54"/>
      <c r="J82" s="54"/>
      <c r="K82" s="59"/>
      <c r="L82" s="73">
        <v>82</v>
      </c>
      <c r="M82" s="73" t="b">
        <f>IF(AND(TRUE),TRUE,FALSE)</f>
        <v>1</v>
      </c>
      <c r="N82" s="56"/>
      <c r="O82">
        <v>1</v>
      </c>
    </row>
    <row r="83" spans="1:15" ht="15">
      <c r="A83" t="s">
        <v>179</v>
      </c>
      <c r="B83" t="s">
        <v>184</v>
      </c>
      <c r="C83" s="51" t="s">
        <v>238</v>
      </c>
      <c r="D83" s="52">
        <v>1</v>
      </c>
      <c r="E83" s="71"/>
      <c r="F83" s="53">
        <v>70</v>
      </c>
      <c r="G83" s="51"/>
      <c r="H83" s="55"/>
      <c r="I83" s="54"/>
      <c r="J83" s="54"/>
      <c r="K83" s="59"/>
      <c r="L83" s="73">
        <v>83</v>
      </c>
      <c r="M83" s="73" t="b">
        <f>IF(AND(TRUE),TRUE,FALSE)</f>
        <v>1</v>
      </c>
      <c r="N83" s="56"/>
      <c r="O83">
        <v>1</v>
      </c>
    </row>
    <row r="84" spans="1:15" ht="15">
      <c r="A84" t="s">
        <v>195</v>
      </c>
      <c r="B84" t="s">
        <v>184</v>
      </c>
      <c r="C84" s="51" t="s">
        <v>239</v>
      </c>
      <c r="D84" s="52">
        <v>1</v>
      </c>
      <c r="E84" s="71"/>
      <c r="F84" s="53">
        <v>70</v>
      </c>
      <c r="G84" s="51"/>
      <c r="H84" s="111"/>
      <c r="I84" s="54"/>
      <c r="J84" s="54"/>
      <c r="K84" s="59"/>
      <c r="L84" s="73">
        <v>84</v>
      </c>
      <c r="M84" s="73" t="b">
        <f>IF(AND(TRUE),TRUE,FALSE)</f>
        <v>1</v>
      </c>
      <c r="N84" s="56"/>
      <c r="O84">
        <v>1</v>
      </c>
    </row>
    <row r="85" spans="1:15" ht="15">
      <c r="A85" t="s">
        <v>190</v>
      </c>
      <c r="B85" t="s">
        <v>184</v>
      </c>
      <c r="C85" s="51" t="s">
        <v>239</v>
      </c>
      <c r="D85" s="52">
        <v>1</v>
      </c>
      <c r="E85" s="71"/>
      <c r="F85" s="53">
        <v>70</v>
      </c>
      <c r="G85" s="51"/>
      <c r="H85" s="55"/>
      <c r="I85" s="54"/>
      <c r="J85" s="54"/>
      <c r="K85" s="59"/>
      <c r="L85" s="73">
        <v>85</v>
      </c>
      <c r="M85" s="73" t="b">
        <f>IF(AND(TRUE),TRUE,FALSE)</f>
        <v>1</v>
      </c>
      <c r="N85" s="56"/>
      <c r="O85">
        <v>1</v>
      </c>
    </row>
    <row r="86" spans="1:15" ht="15">
      <c r="A86" t="s">
        <v>192</v>
      </c>
      <c r="B86" t="s">
        <v>184</v>
      </c>
      <c r="C86" s="51" t="s">
        <v>239</v>
      </c>
      <c r="D86" s="52">
        <v>1</v>
      </c>
      <c r="E86" s="71"/>
      <c r="F86" s="53">
        <v>70</v>
      </c>
      <c r="G86" s="51"/>
      <c r="H86" s="112"/>
      <c r="I86" s="54"/>
      <c r="J86" s="54"/>
      <c r="K86" s="59"/>
      <c r="L86" s="73">
        <v>86</v>
      </c>
      <c r="M86" s="73" t="b">
        <f>IF(AND(TRUE),TRUE,FALSE)</f>
        <v>1</v>
      </c>
      <c r="N86" s="56"/>
      <c r="O86">
        <v>1</v>
      </c>
    </row>
    <row r="87" spans="1:15" ht="15">
      <c r="A87" t="s">
        <v>191</v>
      </c>
      <c r="B87" t="s">
        <v>184</v>
      </c>
      <c r="C87" s="51" t="s">
        <v>239</v>
      </c>
      <c r="D87" s="52">
        <v>1</v>
      </c>
      <c r="E87" s="71"/>
      <c r="F87" s="53">
        <v>70</v>
      </c>
      <c r="G87" s="51"/>
      <c r="H87" s="97"/>
      <c r="I87" s="54"/>
      <c r="J87" s="54"/>
      <c r="K87" s="59"/>
      <c r="L87" s="73">
        <v>87</v>
      </c>
      <c r="M87" s="73" t="b">
        <f>IF(AND(TRUE),TRUE,FALSE)</f>
        <v>1</v>
      </c>
      <c r="N87" s="56"/>
      <c r="O87">
        <v>1</v>
      </c>
    </row>
    <row r="88" spans="1:15" ht="15">
      <c r="A88" t="s">
        <v>183</v>
      </c>
      <c r="B88" t="s">
        <v>184</v>
      </c>
      <c r="C88" s="51" t="s">
        <v>239</v>
      </c>
      <c r="D88" s="52">
        <v>1</v>
      </c>
      <c r="E88" s="71"/>
      <c r="F88" s="53">
        <v>70</v>
      </c>
      <c r="G88" s="51"/>
      <c r="H88" s="55"/>
      <c r="I88" s="54"/>
      <c r="J88" s="54"/>
      <c r="K88" s="59"/>
      <c r="L88" s="73">
        <v>88</v>
      </c>
      <c r="M88" s="73" t="b">
        <f>IF(AND(TRUE),TRUE,FALSE)</f>
        <v>1</v>
      </c>
      <c r="N88" s="56"/>
      <c r="O88">
        <v>1</v>
      </c>
    </row>
    <row r="89" spans="1:15" ht="15">
      <c r="A89" t="s">
        <v>199</v>
      </c>
      <c r="B89" t="s">
        <v>184</v>
      </c>
      <c r="C89" s="51" t="s">
        <v>239</v>
      </c>
      <c r="D89" s="52">
        <v>1</v>
      </c>
      <c r="E89" s="71"/>
      <c r="F89" s="53">
        <v>70</v>
      </c>
      <c r="G89" s="51"/>
      <c r="H89" s="55"/>
      <c r="I89" s="54"/>
      <c r="J89" s="54"/>
      <c r="K89" s="59"/>
      <c r="L89" s="73">
        <v>89</v>
      </c>
      <c r="M89" s="73" t="b">
        <f>IF(AND(TRUE),TRUE,FALSE)</f>
        <v>1</v>
      </c>
      <c r="N89" s="56"/>
      <c r="O89">
        <v>1</v>
      </c>
    </row>
    <row r="90" spans="1:15" ht="15">
      <c r="A90" t="s">
        <v>178</v>
      </c>
      <c r="B90" t="s">
        <v>184</v>
      </c>
      <c r="C90" s="51" t="s">
        <v>239</v>
      </c>
      <c r="D90" s="52">
        <v>1</v>
      </c>
      <c r="E90" s="71"/>
      <c r="F90" s="53">
        <v>70</v>
      </c>
      <c r="G90" s="51"/>
      <c r="H90" s="55"/>
      <c r="I90" s="54"/>
      <c r="J90" s="54"/>
      <c r="K90" s="59"/>
      <c r="L90" s="73">
        <v>90</v>
      </c>
      <c r="M90" s="73" t="b">
        <f>IF(AND(TRUE),TRUE,FALSE)</f>
        <v>1</v>
      </c>
      <c r="N90" s="56"/>
      <c r="O90">
        <v>1</v>
      </c>
    </row>
    <row r="91" spans="1:15" ht="15">
      <c r="A91" t="s">
        <v>182</v>
      </c>
      <c r="B91" t="s">
        <v>184</v>
      </c>
      <c r="C91" s="51" t="s">
        <v>239</v>
      </c>
      <c r="D91" s="52">
        <v>1</v>
      </c>
      <c r="E91" s="71"/>
      <c r="F91" s="53">
        <v>70</v>
      </c>
      <c r="G91" s="51"/>
      <c r="H91" s="55"/>
      <c r="I91" s="54"/>
      <c r="J91" s="54"/>
      <c r="K91" s="59"/>
      <c r="L91" s="73">
        <v>91</v>
      </c>
      <c r="M91" s="73" t="b">
        <f>IF(AND(TRUE),TRUE,FALSE)</f>
        <v>1</v>
      </c>
      <c r="N91" s="56"/>
      <c r="O91">
        <v>1</v>
      </c>
    </row>
    <row r="92" spans="1:15" ht="15">
      <c r="A92" t="s">
        <v>193</v>
      </c>
      <c r="B92" t="s">
        <v>184</v>
      </c>
      <c r="C92" s="51" t="s">
        <v>239</v>
      </c>
      <c r="D92" s="52">
        <v>1</v>
      </c>
      <c r="E92" s="71"/>
      <c r="F92" s="53">
        <v>70</v>
      </c>
      <c r="G92" s="51"/>
      <c r="H92" s="55"/>
      <c r="I92" s="54"/>
      <c r="J92" s="54"/>
      <c r="K92" s="59"/>
      <c r="L92" s="73">
        <v>92</v>
      </c>
      <c r="M92" s="73" t="b">
        <f>IF(AND(TRUE),TRUE,FALSE)</f>
        <v>1</v>
      </c>
      <c r="N92" s="56"/>
      <c r="O92">
        <v>1</v>
      </c>
    </row>
    <row r="93" spans="1:15" ht="15">
      <c r="A93" t="s">
        <v>200</v>
      </c>
      <c r="B93" t="s">
        <v>184</v>
      </c>
      <c r="C93" s="51" t="s">
        <v>239</v>
      </c>
      <c r="D93" s="52">
        <v>1</v>
      </c>
      <c r="E93" s="71"/>
      <c r="F93" s="53">
        <v>70</v>
      </c>
      <c r="G93" s="51"/>
      <c r="H93" s="55"/>
      <c r="I93" s="54"/>
      <c r="J93" s="54"/>
      <c r="K93" s="59"/>
      <c r="L93" s="73">
        <v>93</v>
      </c>
      <c r="M93" s="73" t="b">
        <f>IF(AND(TRUE),TRUE,FALSE)</f>
        <v>1</v>
      </c>
      <c r="N93" s="56"/>
      <c r="O93">
        <v>1</v>
      </c>
    </row>
    <row r="94" spans="1:15" ht="15">
      <c r="A94" t="s">
        <v>189</v>
      </c>
      <c r="B94" t="s">
        <v>221</v>
      </c>
      <c r="C94" s="51" t="s">
        <v>238</v>
      </c>
      <c r="D94" s="52">
        <v>1</v>
      </c>
      <c r="E94" s="71"/>
      <c r="F94" s="53">
        <v>70</v>
      </c>
      <c r="G94" s="51"/>
      <c r="H94" s="112"/>
      <c r="I94" s="54"/>
      <c r="J94" s="54"/>
      <c r="K94" s="59"/>
      <c r="L94" s="73">
        <v>94</v>
      </c>
      <c r="M94" s="73" t="b">
        <f>IF(AND(TRUE),TRUE,FALSE)</f>
        <v>1</v>
      </c>
      <c r="N94" s="56"/>
      <c r="O94">
        <v>1</v>
      </c>
    </row>
    <row r="95" spans="1:15" ht="15">
      <c r="A95" t="s">
        <v>205</v>
      </c>
      <c r="B95" t="s">
        <v>221</v>
      </c>
      <c r="C95" s="51" t="s">
        <v>236</v>
      </c>
      <c r="D95" s="52">
        <v>1</v>
      </c>
      <c r="E95" s="71"/>
      <c r="F95" s="53">
        <v>70</v>
      </c>
      <c r="G95" s="51"/>
      <c r="H95" s="55"/>
      <c r="I95" s="54"/>
      <c r="J95" s="54"/>
      <c r="K95" s="59"/>
      <c r="L95" s="73">
        <v>95</v>
      </c>
      <c r="M95" s="73" t="b">
        <f>IF(AND(TRUE),TRUE,FALSE)</f>
        <v>1</v>
      </c>
      <c r="N95" s="56"/>
      <c r="O95">
        <v>1</v>
      </c>
    </row>
    <row r="96" spans="1:15" ht="15">
      <c r="A96" t="s">
        <v>204</v>
      </c>
      <c r="B96" t="s">
        <v>221</v>
      </c>
      <c r="C96" s="51" t="s">
        <v>236</v>
      </c>
      <c r="D96" s="52">
        <v>1</v>
      </c>
      <c r="E96" s="71"/>
      <c r="F96" s="53">
        <v>70</v>
      </c>
      <c r="G96" s="51"/>
      <c r="H96" s="55"/>
      <c r="I96" s="54"/>
      <c r="J96" s="54"/>
      <c r="K96" s="59"/>
      <c r="L96" s="73">
        <v>96</v>
      </c>
      <c r="M96" s="73" t="b">
        <f>IF(AND(TRUE),TRUE,FALSE)</f>
        <v>1</v>
      </c>
      <c r="N96" s="56"/>
      <c r="O96">
        <v>1</v>
      </c>
    </row>
    <row r="97" spans="1:15" ht="15">
      <c r="A97" t="s">
        <v>206</v>
      </c>
      <c r="B97" t="s">
        <v>192</v>
      </c>
      <c r="C97" s="51" t="s">
        <v>238</v>
      </c>
      <c r="D97" s="52">
        <v>1</v>
      </c>
      <c r="E97" s="71"/>
      <c r="F97" s="53">
        <v>70</v>
      </c>
      <c r="G97" s="51"/>
      <c r="H97" s="55"/>
      <c r="I97" s="54"/>
      <c r="J97" s="54"/>
      <c r="K97" s="59"/>
      <c r="L97" s="73">
        <v>97</v>
      </c>
      <c r="M97" s="73" t="b">
        <f>IF(AND(TRUE),TRUE,FALSE)</f>
        <v>1</v>
      </c>
      <c r="N97" s="56"/>
      <c r="O97">
        <v>1</v>
      </c>
    </row>
    <row r="98" spans="1:15" ht="15">
      <c r="A98" t="s">
        <v>198</v>
      </c>
      <c r="B98" t="s">
        <v>192</v>
      </c>
      <c r="C98" s="51" t="s">
        <v>239</v>
      </c>
      <c r="D98" s="52">
        <v>1</v>
      </c>
      <c r="E98" s="71"/>
      <c r="F98" s="53">
        <v>70</v>
      </c>
      <c r="G98" s="51"/>
      <c r="H98" s="55"/>
      <c r="I98" s="54"/>
      <c r="J98" s="54"/>
      <c r="K98" s="59"/>
      <c r="L98" s="73">
        <v>98</v>
      </c>
      <c r="M98" s="73" t="b">
        <f>IF(AND(TRUE),TRUE,FALSE)</f>
        <v>1</v>
      </c>
      <c r="N98" s="56"/>
      <c r="O98">
        <v>1</v>
      </c>
    </row>
    <row r="99" spans="1:15" ht="15">
      <c r="A99" t="s">
        <v>195</v>
      </c>
      <c r="B99" t="s">
        <v>192</v>
      </c>
      <c r="C99" s="51" t="s">
        <v>239</v>
      </c>
      <c r="D99" s="52">
        <v>1</v>
      </c>
      <c r="E99" s="71"/>
      <c r="F99" s="53">
        <v>70</v>
      </c>
      <c r="G99" s="51"/>
      <c r="H99" s="55"/>
      <c r="I99" s="54"/>
      <c r="J99" s="54"/>
      <c r="K99" s="59"/>
      <c r="L99" s="73">
        <v>99</v>
      </c>
      <c r="M99" s="73" t="b">
        <f>IF(AND(TRUE),TRUE,FALSE)</f>
        <v>1</v>
      </c>
      <c r="N99" s="56"/>
      <c r="O99">
        <v>1</v>
      </c>
    </row>
    <row r="100" spans="1:15" ht="15">
      <c r="A100" t="s">
        <v>199</v>
      </c>
      <c r="B100" t="s">
        <v>192</v>
      </c>
      <c r="C100" s="51" t="s">
        <v>239</v>
      </c>
      <c r="D100" s="52">
        <v>1</v>
      </c>
      <c r="E100" s="71"/>
      <c r="F100" s="53">
        <v>70</v>
      </c>
      <c r="G100" s="51"/>
      <c r="H100" s="55"/>
      <c r="I100" s="54"/>
      <c r="J100" s="54"/>
      <c r="K100" s="59"/>
      <c r="L100" s="73">
        <v>100</v>
      </c>
      <c r="M100" s="73" t="b">
        <f>IF(AND(TRUE),TRUE,FALSE)</f>
        <v>1</v>
      </c>
      <c r="N100" s="56"/>
      <c r="O100">
        <v>1</v>
      </c>
    </row>
    <row r="101" spans="1:15" ht="15">
      <c r="A101" t="s">
        <v>182</v>
      </c>
      <c r="B101" t="s">
        <v>192</v>
      </c>
      <c r="C101" s="51" t="s">
        <v>239</v>
      </c>
      <c r="D101" s="52">
        <v>1</v>
      </c>
      <c r="E101" s="71"/>
      <c r="F101" s="53">
        <v>70</v>
      </c>
      <c r="G101" s="51"/>
      <c r="H101" s="55"/>
      <c r="I101" s="54"/>
      <c r="J101" s="54"/>
      <c r="K101" s="59"/>
      <c r="L101" s="73">
        <v>101</v>
      </c>
      <c r="M101" s="73" t="b">
        <f>IF(AND(TRUE),TRUE,FALSE)</f>
        <v>1</v>
      </c>
      <c r="N101" s="56"/>
      <c r="O101">
        <v>1</v>
      </c>
    </row>
    <row r="102" spans="1:15" ht="15">
      <c r="A102" t="s">
        <v>200</v>
      </c>
      <c r="B102" t="s">
        <v>192</v>
      </c>
      <c r="C102" s="51" t="s">
        <v>239</v>
      </c>
      <c r="D102" s="52">
        <v>1</v>
      </c>
      <c r="E102" s="71"/>
      <c r="F102" s="53">
        <v>70</v>
      </c>
      <c r="G102" s="51"/>
      <c r="H102" s="55"/>
      <c r="I102" s="54"/>
      <c r="J102" s="54"/>
      <c r="K102" s="59"/>
      <c r="L102" s="73">
        <v>102</v>
      </c>
      <c r="M102" s="73" t="b">
        <f>IF(AND(TRUE),TRUE,FALSE)</f>
        <v>1</v>
      </c>
      <c r="N102" s="56"/>
      <c r="O102">
        <v>1</v>
      </c>
    </row>
    <row r="103" spans="1:15" ht="15">
      <c r="A103" t="s">
        <v>207</v>
      </c>
      <c r="B103" t="s">
        <v>209</v>
      </c>
      <c r="C103" s="51" t="s">
        <v>239</v>
      </c>
      <c r="D103" s="52">
        <v>1</v>
      </c>
      <c r="E103" s="71"/>
      <c r="F103" s="53">
        <v>70</v>
      </c>
      <c r="G103" s="51"/>
      <c r="H103" s="55"/>
      <c r="I103" s="54"/>
      <c r="J103" s="54"/>
      <c r="K103" s="59"/>
      <c r="L103" s="73">
        <v>103</v>
      </c>
      <c r="M103" s="73" t="b">
        <f>IF(AND(TRUE),TRUE,FALSE)</f>
        <v>1</v>
      </c>
      <c r="N103" s="56"/>
      <c r="O103">
        <v>1</v>
      </c>
    </row>
    <row r="104" spans="1:15" ht="15">
      <c r="A104" t="s">
        <v>181</v>
      </c>
      <c r="B104" t="s">
        <v>209</v>
      </c>
      <c r="C104" s="51" t="s">
        <v>239</v>
      </c>
      <c r="D104" s="52">
        <v>1</v>
      </c>
      <c r="E104" s="71"/>
      <c r="F104" s="53">
        <v>70</v>
      </c>
      <c r="G104" s="51"/>
      <c r="H104" s="55"/>
      <c r="I104" s="54"/>
      <c r="J104" s="54"/>
      <c r="K104" s="59"/>
      <c r="L104" s="73">
        <v>104</v>
      </c>
      <c r="M104" s="73" t="b">
        <f>IF(AND(TRUE),TRUE,FALSE)</f>
        <v>1</v>
      </c>
      <c r="N104" s="56"/>
      <c r="O104">
        <v>1</v>
      </c>
    </row>
    <row r="105" spans="1:15" ht="15">
      <c r="A105" t="s">
        <v>188</v>
      </c>
      <c r="B105" t="s">
        <v>209</v>
      </c>
      <c r="C105" s="51" t="s">
        <v>239</v>
      </c>
      <c r="D105" s="52">
        <v>1</v>
      </c>
      <c r="E105" s="71"/>
      <c r="F105" s="53">
        <v>70</v>
      </c>
      <c r="G105" s="51"/>
      <c r="H105" s="55"/>
      <c r="I105" s="54"/>
      <c r="J105" s="54"/>
      <c r="K105" s="59"/>
      <c r="L105" s="73">
        <v>105</v>
      </c>
      <c r="M105" s="73" t="b">
        <f>IF(AND(TRUE),TRUE,FALSE)</f>
        <v>1</v>
      </c>
      <c r="N105" s="56"/>
      <c r="O105">
        <v>1</v>
      </c>
    </row>
    <row r="106" spans="1:15" ht="15">
      <c r="A106" t="s">
        <v>202</v>
      </c>
      <c r="B106" t="s">
        <v>209</v>
      </c>
      <c r="C106" s="51" t="s">
        <v>239</v>
      </c>
      <c r="D106" s="52">
        <v>1</v>
      </c>
      <c r="E106" s="71"/>
      <c r="F106" s="53">
        <v>70</v>
      </c>
      <c r="G106" s="51"/>
      <c r="H106" s="55"/>
      <c r="I106" s="54"/>
      <c r="J106" s="54"/>
      <c r="K106" s="59"/>
      <c r="L106" s="73">
        <v>106</v>
      </c>
      <c r="M106" s="73" t="b">
        <f>IF(AND(TRUE),TRUE,FALSE)</f>
        <v>1</v>
      </c>
      <c r="N106" s="56"/>
      <c r="O106">
        <v>1</v>
      </c>
    </row>
    <row r="107" spans="1:15" ht="15">
      <c r="A107" t="s">
        <v>189</v>
      </c>
      <c r="B107" t="s">
        <v>209</v>
      </c>
      <c r="C107" s="51" t="s">
        <v>239</v>
      </c>
      <c r="D107" s="52">
        <v>1</v>
      </c>
      <c r="E107" s="71"/>
      <c r="F107" s="53">
        <v>70</v>
      </c>
      <c r="G107" s="51"/>
      <c r="H107" s="55"/>
      <c r="I107" s="54"/>
      <c r="J107" s="54"/>
      <c r="K107" s="59"/>
      <c r="L107" s="73">
        <v>107</v>
      </c>
      <c r="M107" s="73" t="b">
        <f>IF(AND(TRUE),TRUE,FALSE)</f>
        <v>1</v>
      </c>
      <c r="N107" s="56"/>
      <c r="O107">
        <v>1</v>
      </c>
    </row>
    <row r="108" spans="1:15" ht="15">
      <c r="A108" t="s">
        <v>197</v>
      </c>
      <c r="B108" t="s">
        <v>209</v>
      </c>
      <c r="C108" s="51" t="s">
        <v>239</v>
      </c>
      <c r="D108" s="52">
        <v>1</v>
      </c>
      <c r="E108" s="71"/>
      <c r="F108" s="53">
        <v>70</v>
      </c>
      <c r="G108" s="51"/>
      <c r="H108" s="55"/>
      <c r="I108" s="54"/>
      <c r="J108" s="54"/>
      <c r="K108" s="59"/>
      <c r="L108" s="73">
        <v>108</v>
      </c>
      <c r="M108" s="73" t="b">
        <f>IF(AND(TRUE),TRUE,FALSE)</f>
        <v>1</v>
      </c>
      <c r="N108" s="56"/>
      <c r="O108">
        <v>1</v>
      </c>
    </row>
    <row r="109" spans="1:15" ht="15">
      <c r="A109" t="s">
        <v>185</v>
      </c>
      <c r="B109" t="s">
        <v>209</v>
      </c>
      <c r="C109" s="51" t="s">
        <v>239</v>
      </c>
      <c r="D109" s="52">
        <v>1</v>
      </c>
      <c r="E109" s="71"/>
      <c r="F109" s="53">
        <v>70</v>
      </c>
      <c r="G109" s="51"/>
      <c r="H109" s="55"/>
      <c r="I109" s="54"/>
      <c r="J109" s="54"/>
      <c r="K109" s="59"/>
      <c r="L109" s="73">
        <v>109</v>
      </c>
      <c r="M109" s="73" t="b">
        <f>IF(AND(TRUE),TRUE,FALSE)</f>
        <v>1</v>
      </c>
      <c r="N109" s="56"/>
      <c r="O109">
        <v>1</v>
      </c>
    </row>
    <row r="110" spans="1:15" ht="15">
      <c r="A110" t="s">
        <v>198</v>
      </c>
      <c r="B110" t="s">
        <v>209</v>
      </c>
      <c r="C110" s="51" t="s">
        <v>239</v>
      </c>
      <c r="D110" s="52">
        <v>1</v>
      </c>
      <c r="E110" s="71"/>
      <c r="F110" s="53">
        <v>70</v>
      </c>
      <c r="G110" s="51"/>
      <c r="H110" s="55"/>
      <c r="I110" s="54"/>
      <c r="J110" s="54"/>
      <c r="K110" s="59"/>
      <c r="L110" s="73">
        <v>110</v>
      </c>
      <c r="M110" s="73" t="b">
        <f>IF(AND(TRUE),TRUE,FALSE)</f>
        <v>1</v>
      </c>
      <c r="N110" s="56"/>
      <c r="O110">
        <v>1</v>
      </c>
    </row>
    <row r="111" spans="1:15" ht="15">
      <c r="A111" t="s">
        <v>194</v>
      </c>
      <c r="B111" t="s">
        <v>209</v>
      </c>
      <c r="C111" s="51" t="s">
        <v>239</v>
      </c>
      <c r="D111" s="52">
        <v>1</v>
      </c>
      <c r="E111" s="71"/>
      <c r="F111" s="53">
        <v>70</v>
      </c>
      <c r="G111" s="51"/>
      <c r="H111" s="55"/>
      <c r="I111" s="54"/>
      <c r="J111" s="54"/>
      <c r="K111" s="59"/>
      <c r="L111" s="73">
        <v>111</v>
      </c>
      <c r="M111" s="73" t="b">
        <f>IF(AND(TRUE),TRUE,FALSE)</f>
        <v>1</v>
      </c>
      <c r="N111" s="56"/>
      <c r="O111">
        <v>1</v>
      </c>
    </row>
    <row r="112" spans="1:15" ht="15">
      <c r="A112" t="s">
        <v>186</v>
      </c>
      <c r="B112" t="s">
        <v>209</v>
      </c>
      <c r="C112" s="51" t="s">
        <v>239</v>
      </c>
      <c r="D112" s="52">
        <v>1</v>
      </c>
      <c r="E112" s="71"/>
      <c r="F112" s="53">
        <v>70</v>
      </c>
      <c r="G112" s="51"/>
      <c r="H112" s="55"/>
      <c r="I112" s="54"/>
      <c r="J112" s="54"/>
      <c r="K112" s="59"/>
      <c r="L112" s="73">
        <v>112</v>
      </c>
      <c r="M112" s="73" t="b">
        <f>IF(AND(TRUE),TRUE,FALSE)</f>
        <v>1</v>
      </c>
      <c r="N112" s="56"/>
      <c r="O112">
        <v>1</v>
      </c>
    </row>
    <row r="113" spans="1:15" ht="15">
      <c r="A113" t="s">
        <v>195</v>
      </c>
      <c r="B113" t="s">
        <v>209</v>
      </c>
      <c r="C113" s="51" t="s">
        <v>239</v>
      </c>
      <c r="D113" s="52">
        <v>1</v>
      </c>
      <c r="E113" s="71"/>
      <c r="F113" s="53">
        <v>70</v>
      </c>
      <c r="G113" s="51"/>
      <c r="H113" s="55"/>
      <c r="I113" s="54"/>
      <c r="J113" s="54"/>
      <c r="K113" s="59"/>
      <c r="L113" s="73">
        <v>113</v>
      </c>
      <c r="M113" s="73" t="b">
        <f>IF(AND(TRUE),TRUE,FALSE)</f>
        <v>1</v>
      </c>
      <c r="N113" s="56"/>
      <c r="O113">
        <v>1</v>
      </c>
    </row>
    <row r="114" spans="1:15" ht="15">
      <c r="A114" t="s">
        <v>190</v>
      </c>
      <c r="B114" t="s">
        <v>209</v>
      </c>
      <c r="C114" s="51" t="s">
        <v>239</v>
      </c>
      <c r="D114" s="52">
        <v>1</v>
      </c>
      <c r="E114" s="71"/>
      <c r="F114" s="53">
        <v>70</v>
      </c>
      <c r="G114" s="51"/>
      <c r="H114" s="55"/>
      <c r="I114" s="54"/>
      <c r="J114" s="54"/>
      <c r="K114" s="59"/>
      <c r="L114" s="73">
        <v>114</v>
      </c>
      <c r="M114" s="73" t="b">
        <f>IF(AND(TRUE),TRUE,FALSE)</f>
        <v>1</v>
      </c>
      <c r="N114" s="56"/>
      <c r="O114">
        <v>1</v>
      </c>
    </row>
    <row r="115" spans="1:15" ht="15">
      <c r="A115" t="s">
        <v>184</v>
      </c>
      <c r="B115" t="s">
        <v>209</v>
      </c>
      <c r="C115" s="51" t="s">
        <v>239</v>
      </c>
      <c r="D115" s="52">
        <v>1</v>
      </c>
      <c r="E115" s="71"/>
      <c r="F115" s="53">
        <v>70</v>
      </c>
      <c r="G115" s="51"/>
      <c r="H115" s="55"/>
      <c r="I115" s="54"/>
      <c r="J115" s="54"/>
      <c r="K115" s="59"/>
      <c r="L115" s="73">
        <v>115</v>
      </c>
      <c r="M115" s="73" t="b">
        <f>IF(AND(TRUE),TRUE,FALSE)</f>
        <v>1</v>
      </c>
      <c r="N115" s="56"/>
      <c r="O115">
        <v>1</v>
      </c>
    </row>
    <row r="116" spans="1:15" ht="15">
      <c r="A116" t="s">
        <v>192</v>
      </c>
      <c r="B116" t="s">
        <v>209</v>
      </c>
      <c r="C116" s="51" t="s">
        <v>239</v>
      </c>
      <c r="D116" s="52">
        <v>1</v>
      </c>
      <c r="E116" s="71"/>
      <c r="F116" s="53">
        <v>70</v>
      </c>
      <c r="G116" s="51"/>
      <c r="H116" s="55"/>
      <c r="I116" s="54"/>
      <c r="J116" s="54"/>
      <c r="K116" s="59"/>
      <c r="L116" s="73">
        <v>116</v>
      </c>
      <c r="M116" s="73" t="b">
        <f>IF(AND(TRUE),TRUE,FALSE)</f>
        <v>1</v>
      </c>
      <c r="N116" s="56"/>
      <c r="O116">
        <v>1</v>
      </c>
    </row>
    <row r="117" spans="1:15" ht="15">
      <c r="A117" t="s">
        <v>191</v>
      </c>
      <c r="B117" t="s">
        <v>209</v>
      </c>
      <c r="C117" s="51" t="s">
        <v>239</v>
      </c>
      <c r="D117" s="52">
        <v>1</v>
      </c>
      <c r="E117" s="71"/>
      <c r="F117" s="53">
        <v>70</v>
      </c>
      <c r="G117" s="51"/>
      <c r="H117" s="55"/>
      <c r="I117" s="54"/>
      <c r="J117" s="54"/>
      <c r="K117" s="59"/>
      <c r="L117" s="73">
        <v>117</v>
      </c>
      <c r="M117" s="73" t="b">
        <f>IF(AND(TRUE),TRUE,FALSE)</f>
        <v>1</v>
      </c>
      <c r="N117" s="56"/>
      <c r="O117">
        <v>1</v>
      </c>
    </row>
    <row r="118" spans="1:15" ht="15">
      <c r="A118" t="s">
        <v>183</v>
      </c>
      <c r="B118" t="s">
        <v>209</v>
      </c>
      <c r="C118" s="51" t="s">
        <v>239</v>
      </c>
      <c r="D118" s="52">
        <v>1</v>
      </c>
      <c r="E118" s="71"/>
      <c r="F118" s="53">
        <v>70</v>
      </c>
      <c r="G118" s="51"/>
      <c r="H118" s="55"/>
      <c r="I118" s="54"/>
      <c r="J118" s="54"/>
      <c r="K118" s="59"/>
      <c r="L118" s="73">
        <v>118</v>
      </c>
      <c r="M118" s="73" t="b">
        <f>IF(AND(TRUE),TRUE,FALSE)</f>
        <v>1</v>
      </c>
      <c r="N118" s="56"/>
      <c r="O118">
        <v>1</v>
      </c>
    </row>
    <row r="119" spans="1:15" ht="15">
      <c r="A119" t="s">
        <v>177</v>
      </c>
      <c r="B119" t="s">
        <v>209</v>
      </c>
      <c r="C119" s="51" t="s">
        <v>239</v>
      </c>
      <c r="D119" s="52">
        <v>1</v>
      </c>
      <c r="E119" s="71"/>
      <c r="F119" s="53">
        <v>70</v>
      </c>
      <c r="G119" s="51"/>
      <c r="H119" s="55"/>
      <c r="I119" s="54"/>
      <c r="J119" s="54"/>
      <c r="K119" s="59"/>
      <c r="L119" s="73">
        <v>119</v>
      </c>
      <c r="M119" s="73" t="b">
        <f>IF(AND(TRUE),TRUE,FALSE)</f>
        <v>1</v>
      </c>
      <c r="N119" s="56"/>
      <c r="O119">
        <v>1</v>
      </c>
    </row>
    <row r="120" spans="1:15" ht="15">
      <c r="A120" t="s">
        <v>187</v>
      </c>
      <c r="B120" t="s">
        <v>209</v>
      </c>
      <c r="C120" s="51" t="s">
        <v>239</v>
      </c>
      <c r="D120" s="52">
        <v>1</v>
      </c>
      <c r="E120" s="71"/>
      <c r="F120" s="53">
        <v>70</v>
      </c>
      <c r="G120" s="51"/>
      <c r="H120" s="55"/>
      <c r="I120" s="54"/>
      <c r="J120" s="54"/>
      <c r="K120" s="59"/>
      <c r="L120" s="73">
        <v>120</v>
      </c>
      <c r="M120" s="73" t="b">
        <f>IF(AND(TRUE),TRUE,FALSE)</f>
        <v>1</v>
      </c>
      <c r="N120" s="56"/>
      <c r="O120">
        <v>1</v>
      </c>
    </row>
    <row r="121" spans="1:15" ht="15">
      <c r="A121" t="s">
        <v>199</v>
      </c>
      <c r="B121" t="s">
        <v>209</v>
      </c>
      <c r="C121" s="51" t="s">
        <v>239</v>
      </c>
      <c r="D121" s="52">
        <v>1</v>
      </c>
      <c r="E121" s="71"/>
      <c r="F121" s="53">
        <v>70</v>
      </c>
      <c r="G121" s="51"/>
      <c r="H121" s="55"/>
      <c r="I121" s="54"/>
      <c r="J121" s="54"/>
      <c r="K121" s="59"/>
      <c r="L121" s="73">
        <v>121</v>
      </c>
      <c r="M121" s="73" t="b">
        <f>IF(AND(TRUE),TRUE,FALSE)</f>
        <v>1</v>
      </c>
      <c r="N121" s="56"/>
      <c r="O121">
        <v>1</v>
      </c>
    </row>
    <row r="122" spans="1:15" ht="15">
      <c r="A122" t="s">
        <v>178</v>
      </c>
      <c r="B122" t="s">
        <v>209</v>
      </c>
      <c r="C122" s="51" t="s">
        <v>239</v>
      </c>
      <c r="D122" s="52">
        <v>1</v>
      </c>
      <c r="E122" s="71"/>
      <c r="F122" s="53">
        <v>70</v>
      </c>
      <c r="G122" s="51"/>
      <c r="H122" s="55"/>
      <c r="I122" s="54"/>
      <c r="J122" s="54"/>
      <c r="K122" s="59"/>
      <c r="L122" s="73">
        <v>122</v>
      </c>
      <c r="M122" s="73" t="b">
        <f>IF(AND(TRUE),TRUE,FALSE)</f>
        <v>1</v>
      </c>
      <c r="N122" s="56"/>
      <c r="O122">
        <v>1</v>
      </c>
    </row>
    <row r="123" spans="1:15" ht="15">
      <c r="A123" t="s">
        <v>182</v>
      </c>
      <c r="B123" t="s">
        <v>209</v>
      </c>
      <c r="C123" s="51" t="s">
        <v>239</v>
      </c>
      <c r="D123" s="52">
        <v>1</v>
      </c>
      <c r="E123" s="71"/>
      <c r="F123" s="53">
        <v>70</v>
      </c>
      <c r="G123" s="51"/>
      <c r="H123" s="55"/>
      <c r="I123" s="54"/>
      <c r="J123" s="54"/>
      <c r="K123" s="59"/>
      <c r="L123" s="73">
        <v>123</v>
      </c>
      <c r="M123" s="73" t="b">
        <f>IF(AND(TRUE),TRUE,FALSE)</f>
        <v>1</v>
      </c>
      <c r="N123" s="56"/>
      <c r="O123">
        <v>1</v>
      </c>
    </row>
    <row r="124" spans="1:15" ht="15">
      <c r="A124" t="s">
        <v>200</v>
      </c>
      <c r="B124" t="s">
        <v>209</v>
      </c>
      <c r="C124" s="51" t="s">
        <v>239</v>
      </c>
      <c r="D124" s="52">
        <v>1</v>
      </c>
      <c r="E124" s="71"/>
      <c r="F124" s="53">
        <v>70</v>
      </c>
      <c r="G124" s="51"/>
      <c r="H124" s="55"/>
      <c r="I124" s="54"/>
      <c r="J124" s="54"/>
      <c r="K124" s="59"/>
      <c r="L124" s="73">
        <v>124</v>
      </c>
      <c r="M124" s="73" t="b">
        <f>IF(AND(TRUE),TRUE,FALSE)</f>
        <v>1</v>
      </c>
      <c r="N124" s="56"/>
      <c r="O124">
        <v>1</v>
      </c>
    </row>
    <row r="125" spans="1:15" ht="15">
      <c r="A125" t="s">
        <v>194</v>
      </c>
      <c r="B125" t="s">
        <v>222</v>
      </c>
      <c r="C125" s="51" t="s">
        <v>238</v>
      </c>
      <c r="D125" s="52">
        <v>1</v>
      </c>
      <c r="E125" s="71"/>
      <c r="F125" s="53">
        <v>70</v>
      </c>
      <c r="G125" s="51"/>
      <c r="H125" s="55"/>
      <c r="I125" s="54"/>
      <c r="J125" s="54"/>
      <c r="K125" s="59"/>
      <c r="L125" s="73">
        <v>125</v>
      </c>
      <c r="M125" s="73" t="b">
        <f>IF(AND(TRUE),TRUE,FALSE)</f>
        <v>1</v>
      </c>
      <c r="N125" s="56"/>
      <c r="O125">
        <v>1</v>
      </c>
    </row>
    <row r="126" spans="1:15" ht="15">
      <c r="A126" t="s">
        <v>208</v>
      </c>
      <c r="B126" t="s">
        <v>222</v>
      </c>
      <c r="C126" s="51" t="s">
        <v>238</v>
      </c>
      <c r="D126" s="52">
        <v>1</v>
      </c>
      <c r="E126" s="71"/>
      <c r="F126" s="53">
        <v>70</v>
      </c>
      <c r="G126" s="51"/>
      <c r="H126" s="55"/>
      <c r="I126" s="54"/>
      <c r="J126" s="54"/>
      <c r="K126" s="59"/>
      <c r="L126" s="73">
        <v>126</v>
      </c>
      <c r="M126" s="73" t="b">
        <f>IF(AND(TRUE),TRUE,FALSE)</f>
        <v>1</v>
      </c>
      <c r="N126" s="56"/>
      <c r="O126">
        <v>1</v>
      </c>
    </row>
    <row r="127" spans="1:15" ht="15">
      <c r="A127" t="s">
        <v>201</v>
      </c>
      <c r="B127" t="s">
        <v>222</v>
      </c>
      <c r="C127" s="51" t="s">
        <v>238</v>
      </c>
      <c r="D127" s="52">
        <v>1</v>
      </c>
      <c r="E127" s="71"/>
      <c r="F127" s="53">
        <v>70</v>
      </c>
      <c r="G127" s="51"/>
      <c r="H127" s="55"/>
      <c r="I127" s="54"/>
      <c r="J127" s="54"/>
      <c r="K127" s="59"/>
      <c r="L127" s="73">
        <v>127</v>
      </c>
      <c r="M127" s="73" t="b">
        <f>IF(AND(TRUE),TRUE,FALSE)</f>
        <v>1</v>
      </c>
      <c r="N127" s="56"/>
      <c r="O127">
        <v>1</v>
      </c>
    </row>
    <row r="128" spans="1:15" ht="15">
      <c r="A128" t="s">
        <v>187</v>
      </c>
      <c r="B128" t="s">
        <v>222</v>
      </c>
      <c r="C128" s="51" t="s">
        <v>238</v>
      </c>
      <c r="D128" s="52">
        <v>1</v>
      </c>
      <c r="E128" s="71"/>
      <c r="F128" s="53">
        <v>70</v>
      </c>
      <c r="G128" s="51"/>
      <c r="H128" s="55"/>
      <c r="I128" s="54"/>
      <c r="J128" s="54"/>
      <c r="K128" s="59"/>
      <c r="L128" s="73">
        <v>128</v>
      </c>
      <c r="M128" s="73" t="b">
        <f>IF(AND(TRUE),TRUE,FALSE)</f>
        <v>1</v>
      </c>
      <c r="N128" s="56"/>
      <c r="O128">
        <v>1</v>
      </c>
    </row>
    <row r="129" spans="1:15" ht="15">
      <c r="A129" t="s">
        <v>188</v>
      </c>
      <c r="B129" t="s">
        <v>223</v>
      </c>
      <c r="C129" s="51" t="s">
        <v>239</v>
      </c>
      <c r="D129" s="52">
        <v>1</v>
      </c>
      <c r="E129" s="71"/>
      <c r="F129" s="53">
        <v>70</v>
      </c>
      <c r="G129" s="51"/>
      <c r="H129" s="55"/>
      <c r="I129" s="54"/>
      <c r="J129" s="54"/>
      <c r="K129" s="59"/>
      <c r="L129" s="73">
        <v>129</v>
      </c>
      <c r="M129" s="73" t="b">
        <f>IF(AND(TRUE),TRUE,FALSE)</f>
        <v>1</v>
      </c>
      <c r="N129" s="56"/>
      <c r="O129">
        <v>1</v>
      </c>
    </row>
    <row r="130" spans="1:15" ht="15">
      <c r="A130" t="s">
        <v>210</v>
      </c>
      <c r="B130" t="s">
        <v>223</v>
      </c>
      <c r="C130" s="51" t="s">
        <v>237</v>
      </c>
      <c r="D130" s="52">
        <v>1</v>
      </c>
      <c r="E130" s="71"/>
      <c r="F130" s="53">
        <v>70</v>
      </c>
      <c r="G130" s="51"/>
      <c r="H130" s="55"/>
      <c r="I130" s="54"/>
      <c r="J130" s="54"/>
      <c r="K130" s="59"/>
      <c r="L130" s="73">
        <v>130</v>
      </c>
      <c r="M130" s="73" t="b">
        <f>IF(AND(TRUE),TRUE,FALSE)</f>
        <v>1</v>
      </c>
      <c r="N130" s="56"/>
      <c r="O130">
        <v>1</v>
      </c>
    </row>
    <row r="131" spans="1:15" ht="15">
      <c r="A131" t="s">
        <v>185</v>
      </c>
      <c r="B131" t="s">
        <v>223</v>
      </c>
      <c r="C131" s="51" t="s">
        <v>239</v>
      </c>
      <c r="D131" s="52">
        <v>1</v>
      </c>
      <c r="E131" s="71"/>
      <c r="F131" s="53">
        <v>70</v>
      </c>
      <c r="G131" s="51"/>
      <c r="H131" s="55"/>
      <c r="I131" s="54"/>
      <c r="J131" s="54"/>
      <c r="K131" s="59"/>
      <c r="L131" s="73">
        <v>131</v>
      </c>
      <c r="M131" s="73" t="b">
        <f>IF(AND(TRUE),TRUE,FALSE)</f>
        <v>1</v>
      </c>
      <c r="N131" s="56"/>
      <c r="O131">
        <v>1</v>
      </c>
    </row>
    <row r="132" spans="1:15" ht="15">
      <c r="A132" t="s">
        <v>194</v>
      </c>
      <c r="B132" t="s">
        <v>223</v>
      </c>
      <c r="C132" s="51" t="s">
        <v>239</v>
      </c>
      <c r="D132" s="52">
        <v>1</v>
      </c>
      <c r="E132" s="71"/>
      <c r="F132" s="53">
        <v>70</v>
      </c>
      <c r="G132" s="51"/>
      <c r="H132" s="55"/>
      <c r="I132" s="54"/>
      <c r="J132" s="54"/>
      <c r="K132" s="59"/>
      <c r="L132" s="73">
        <v>132</v>
      </c>
      <c r="M132" s="73" t="b">
        <f>IF(AND(TRUE),TRUE,FALSE)</f>
        <v>1</v>
      </c>
      <c r="N132" s="56"/>
      <c r="O132">
        <v>1</v>
      </c>
    </row>
    <row r="133" spans="1:15" ht="15">
      <c r="A133" t="s">
        <v>186</v>
      </c>
      <c r="B133" t="s">
        <v>223</v>
      </c>
      <c r="C133" s="51" t="s">
        <v>239</v>
      </c>
      <c r="D133" s="52">
        <v>1</v>
      </c>
      <c r="E133" s="71"/>
      <c r="F133" s="53">
        <v>70</v>
      </c>
      <c r="G133" s="51"/>
      <c r="H133" s="55"/>
      <c r="I133" s="54"/>
      <c r="J133" s="54"/>
      <c r="K133" s="59"/>
      <c r="L133" s="73">
        <v>133</v>
      </c>
      <c r="M133" s="73" t="b">
        <f>IF(AND(TRUE),TRUE,FALSE)</f>
        <v>1</v>
      </c>
      <c r="N133" s="56"/>
      <c r="O133">
        <v>1</v>
      </c>
    </row>
    <row r="134" spans="1:15" ht="15">
      <c r="A134" t="s">
        <v>190</v>
      </c>
      <c r="B134" t="s">
        <v>223</v>
      </c>
      <c r="C134" s="51" t="s">
        <v>239</v>
      </c>
      <c r="D134" s="52">
        <v>1</v>
      </c>
      <c r="E134" s="71"/>
      <c r="F134" s="53">
        <v>70</v>
      </c>
      <c r="G134" s="51"/>
      <c r="H134" s="97"/>
      <c r="I134" s="54"/>
      <c r="J134" s="54"/>
      <c r="K134" s="59"/>
      <c r="L134" s="73">
        <v>134</v>
      </c>
      <c r="M134" s="73" t="b">
        <f>IF(AND(TRUE),TRUE,FALSE)</f>
        <v>1</v>
      </c>
      <c r="N134" s="56"/>
      <c r="O134">
        <v>1</v>
      </c>
    </row>
    <row r="135" spans="1:15" ht="15">
      <c r="A135" t="s">
        <v>184</v>
      </c>
      <c r="B135" t="s">
        <v>223</v>
      </c>
      <c r="C135" s="51" t="s">
        <v>239</v>
      </c>
      <c r="D135" s="52">
        <v>1</v>
      </c>
      <c r="E135" s="71"/>
      <c r="F135" s="53">
        <v>70</v>
      </c>
      <c r="G135" s="51"/>
      <c r="H135" s="55"/>
      <c r="I135" s="54"/>
      <c r="J135" s="54"/>
      <c r="K135" s="59"/>
      <c r="L135" s="73">
        <v>135</v>
      </c>
      <c r="M135" s="73" t="b">
        <f>IF(AND(TRUE),TRUE,FALSE)</f>
        <v>1</v>
      </c>
      <c r="N135" s="56"/>
      <c r="O135">
        <v>1</v>
      </c>
    </row>
    <row r="136" spans="1:15" ht="15">
      <c r="A136" t="s">
        <v>192</v>
      </c>
      <c r="B136" t="s">
        <v>223</v>
      </c>
      <c r="C136" s="51" t="s">
        <v>239</v>
      </c>
      <c r="D136" s="52">
        <v>1</v>
      </c>
      <c r="E136" s="71"/>
      <c r="F136" s="53">
        <v>70</v>
      </c>
      <c r="G136" s="51"/>
      <c r="H136" s="55"/>
      <c r="I136" s="54"/>
      <c r="J136" s="54"/>
      <c r="K136" s="59"/>
      <c r="L136" s="73">
        <v>136</v>
      </c>
      <c r="M136" s="73" t="b">
        <f>IF(AND(TRUE),TRUE,FALSE)</f>
        <v>1</v>
      </c>
      <c r="N136" s="56"/>
      <c r="O136">
        <v>1</v>
      </c>
    </row>
    <row r="137" spans="1:15" ht="15">
      <c r="A137" t="s">
        <v>209</v>
      </c>
      <c r="B137" t="s">
        <v>223</v>
      </c>
      <c r="C137" s="51" t="s">
        <v>239</v>
      </c>
      <c r="D137" s="52">
        <v>1</v>
      </c>
      <c r="E137" s="71"/>
      <c r="F137" s="53">
        <v>70</v>
      </c>
      <c r="G137" s="51"/>
      <c r="H137" s="55"/>
      <c r="I137" s="54"/>
      <c r="J137" s="54"/>
      <c r="K137" s="59"/>
      <c r="L137" s="73">
        <v>137</v>
      </c>
      <c r="M137" s="73" t="b">
        <f>IF(AND(TRUE),TRUE,FALSE)</f>
        <v>1</v>
      </c>
      <c r="N137" s="56"/>
      <c r="O137">
        <v>1</v>
      </c>
    </row>
    <row r="138" spans="1:15" ht="15">
      <c r="A138" t="s">
        <v>191</v>
      </c>
      <c r="B138" t="s">
        <v>223</v>
      </c>
      <c r="C138" s="51" t="s">
        <v>239</v>
      </c>
      <c r="D138" s="52">
        <v>1</v>
      </c>
      <c r="E138" s="71"/>
      <c r="F138" s="53">
        <v>70</v>
      </c>
      <c r="G138" s="51"/>
      <c r="H138" s="97"/>
      <c r="I138" s="54"/>
      <c r="J138" s="54"/>
      <c r="K138" s="59"/>
      <c r="L138" s="73">
        <v>138</v>
      </c>
      <c r="M138" s="73" t="b">
        <f>IF(AND(TRUE),TRUE,FALSE)</f>
        <v>1</v>
      </c>
      <c r="N138" s="56"/>
      <c r="O138">
        <v>1</v>
      </c>
    </row>
    <row r="139" spans="1:15" ht="15">
      <c r="A139" t="s">
        <v>183</v>
      </c>
      <c r="B139" t="s">
        <v>223</v>
      </c>
      <c r="C139" s="51" t="s">
        <v>239</v>
      </c>
      <c r="D139" s="52">
        <v>1</v>
      </c>
      <c r="E139" s="71"/>
      <c r="F139" s="53">
        <v>70</v>
      </c>
      <c r="G139" s="51"/>
      <c r="H139" s="55"/>
      <c r="I139" s="54"/>
      <c r="J139" s="54"/>
      <c r="K139" s="59"/>
      <c r="L139" s="73">
        <v>139</v>
      </c>
      <c r="M139" s="73" t="b">
        <f>IF(AND(TRUE),TRUE,FALSE)</f>
        <v>1</v>
      </c>
      <c r="N139" s="56"/>
      <c r="O139">
        <v>1</v>
      </c>
    </row>
    <row r="140" spans="1:15" ht="15">
      <c r="A140" t="s">
        <v>177</v>
      </c>
      <c r="B140" t="s">
        <v>223</v>
      </c>
      <c r="C140" s="51" t="s">
        <v>239</v>
      </c>
      <c r="D140" s="52">
        <v>1</v>
      </c>
      <c r="E140" s="71"/>
      <c r="F140" s="53">
        <v>70</v>
      </c>
      <c r="G140" s="51"/>
      <c r="H140" s="55"/>
      <c r="I140" s="54"/>
      <c r="J140" s="54"/>
      <c r="K140" s="59"/>
      <c r="L140" s="73">
        <v>140</v>
      </c>
      <c r="M140" s="73" t="b">
        <f>IF(AND(TRUE),TRUE,FALSE)</f>
        <v>1</v>
      </c>
      <c r="N140" s="56"/>
      <c r="O140">
        <v>1</v>
      </c>
    </row>
    <row r="141" spans="1:15" ht="15">
      <c r="A141" t="s">
        <v>201</v>
      </c>
      <c r="B141" t="s">
        <v>223</v>
      </c>
      <c r="C141" s="51" t="s">
        <v>238</v>
      </c>
      <c r="D141" s="52">
        <v>1</v>
      </c>
      <c r="E141" s="71"/>
      <c r="F141" s="53">
        <v>70</v>
      </c>
      <c r="G141" s="51"/>
      <c r="H141" s="55"/>
      <c r="I141" s="54"/>
      <c r="J141" s="54"/>
      <c r="K141" s="59"/>
      <c r="L141" s="73">
        <v>141</v>
      </c>
      <c r="M141" s="73" t="b">
        <f>IF(AND(TRUE),TRUE,FALSE)</f>
        <v>1</v>
      </c>
      <c r="N141" s="56"/>
      <c r="O141">
        <v>1</v>
      </c>
    </row>
    <row r="142" spans="1:15" ht="15">
      <c r="A142" t="s">
        <v>178</v>
      </c>
      <c r="B142" t="s">
        <v>223</v>
      </c>
      <c r="C142" s="51" t="s">
        <v>239</v>
      </c>
      <c r="D142" s="52">
        <v>1</v>
      </c>
      <c r="E142" s="71"/>
      <c r="F142" s="53">
        <v>70</v>
      </c>
      <c r="G142" s="51"/>
      <c r="H142" s="55"/>
      <c r="I142" s="54"/>
      <c r="J142" s="54"/>
      <c r="K142" s="59"/>
      <c r="L142" s="73">
        <v>142</v>
      </c>
      <c r="M142" s="73" t="b">
        <f>IF(AND(TRUE),TRUE,FALSE)</f>
        <v>1</v>
      </c>
      <c r="N142" s="56"/>
      <c r="O142">
        <v>1</v>
      </c>
    </row>
    <row r="143" spans="1:15" ht="15">
      <c r="A143" t="s">
        <v>182</v>
      </c>
      <c r="B143" t="s">
        <v>223</v>
      </c>
      <c r="C143" s="51" t="s">
        <v>239</v>
      </c>
      <c r="D143" s="52">
        <v>1</v>
      </c>
      <c r="E143" s="71"/>
      <c r="F143" s="53">
        <v>70</v>
      </c>
      <c r="G143" s="51"/>
      <c r="H143" s="55"/>
      <c r="I143" s="54"/>
      <c r="J143" s="54"/>
      <c r="K143" s="59"/>
      <c r="L143" s="73">
        <v>143</v>
      </c>
      <c r="M143" s="73" t="b">
        <f>IF(AND(TRUE),TRUE,FALSE)</f>
        <v>1</v>
      </c>
      <c r="N143" s="56"/>
      <c r="O143">
        <v>1</v>
      </c>
    </row>
    <row r="144" spans="1:15" ht="15">
      <c r="A144" t="s">
        <v>181</v>
      </c>
      <c r="B144" t="s">
        <v>177</v>
      </c>
      <c r="C144" s="51" t="s">
        <v>239</v>
      </c>
      <c r="D144" s="52">
        <v>1</v>
      </c>
      <c r="E144" s="71"/>
      <c r="F144" s="53">
        <v>70</v>
      </c>
      <c r="G144" s="51"/>
      <c r="H144" s="97"/>
      <c r="I144" s="54"/>
      <c r="J144" s="54"/>
      <c r="K144" s="59"/>
      <c r="L144" s="73">
        <v>144</v>
      </c>
      <c r="M144" s="73" t="b">
        <f>IF(AND(TRUE),TRUE,FALSE)</f>
        <v>1</v>
      </c>
      <c r="N144" s="56"/>
      <c r="O144">
        <v>1</v>
      </c>
    </row>
    <row r="145" spans="1:15" ht="15">
      <c r="A145" t="s">
        <v>188</v>
      </c>
      <c r="B145" t="s">
        <v>177</v>
      </c>
      <c r="C145" s="51" t="s">
        <v>239</v>
      </c>
      <c r="D145" s="52">
        <v>1</v>
      </c>
      <c r="E145" s="71"/>
      <c r="F145" s="53">
        <v>70</v>
      </c>
      <c r="G145" s="51"/>
      <c r="H145" s="55"/>
      <c r="I145" s="54"/>
      <c r="J145" s="54"/>
      <c r="K145" s="59"/>
      <c r="L145" s="73">
        <v>145</v>
      </c>
      <c r="M145" s="73" t="b">
        <f>IF(AND(TRUE),TRUE,FALSE)</f>
        <v>1</v>
      </c>
      <c r="N145" s="56"/>
      <c r="O145">
        <v>1</v>
      </c>
    </row>
    <row r="146" spans="1:15" ht="15">
      <c r="A146" t="s">
        <v>202</v>
      </c>
      <c r="B146" t="s">
        <v>177</v>
      </c>
      <c r="C146" s="51" t="s">
        <v>239</v>
      </c>
      <c r="D146" s="52">
        <v>1</v>
      </c>
      <c r="E146" s="71"/>
      <c r="F146" s="53">
        <v>70</v>
      </c>
      <c r="G146" s="51"/>
      <c r="H146" s="55"/>
      <c r="I146" s="54"/>
      <c r="J146" s="54"/>
      <c r="K146" s="59"/>
      <c r="L146" s="73">
        <v>146</v>
      </c>
      <c r="M146" s="73" t="b">
        <f>IF(AND(TRUE),TRUE,FALSE)</f>
        <v>1</v>
      </c>
      <c r="N146" s="56"/>
      <c r="O146">
        <v>1</v>
      </c>
    </row>
    <row r="147" spans="1:15" ht="15">
      <c r="A147" t="s">
        <v>189</v>
      </c>
      <c r="B147" t="s">
        <v>177</v>
      </c>
      <c r="C147" s="51" t="s">
        <v>239</v>
      </c>
      <c r="D147" s="52">
        <v>1</v>
      </c>
      <c r="E147" s="71"/>
      <c r="F147" s="53">
        <v>70</v>
      </c>
      <c r="G147" s="51"/>
      <c r="H147" s="111"/>
      <c r="I147" s="54"/>
      <c r="J147" s="54"/>
      <c r="K147" s="59"/>
      <c r="L147" s="73">
        <v>147</v>
      </c>
      <c r="M147" s="73" t="b">
        <f>IF(AND(TRUE),TRUE,FALSE)</f>
        <v>1</v>
      </c>
      <c r="N147" s="56"/>
      <c r="O147">
        <v>1</v>
      </c>
    </row>
    <row r="148" spans="1:15" ht="15">
      <c r="A148" t="s">
        <v>197</v>
      </c>
      <c r="B148" t="s">
        <v>177</v>
      </c>
      <c r="C148" s="51" t="s">
        <v>239</v>
      </c>
      <c r="D148" s="52">
        <v>1</v>
      </c>
      <c r="E148" s="71"/>
      <c r="F148" s="53">
        <v>70</v>
      </c>
      <c r="G148" s="51"/>
      <c r="H148" s="55"/>
      <c r="I148" s="54"/>
      <c r="J148" s="54"/>
      <c r="K148" s="59"/>
      <c r="L148" s="73">
        <v>148</v>
      </c>
      <c r="M148" s="73" t="b">
        <f>IF(AND(TRUE),TRUE,FALSE)</f>
        <v>1</v>
      </c>
      <c r="N148" s="56"/>
      <c r="O148">
        <v>1</v>
      </c>
    </row>
    <row r="149" spans="1:15" ht="15">
      <c r="A149" t="s">
        <v>185</v>
      </c>
      <c r="B149" t="s">
        <v>177</v>
      </c>
      <c r="C149" s="51" t="s">
        <v>239</v>
      </c>
      <c r="D149" s="52">
        <v>1</v>
      </c>
      <c r="E149" s="71"/>
      <c r="F149" s="53">
        <v>70</v>
      </c>
      <c r="G149" s="51"/>
      <c r="H149" s="55"/>
      <c r="I149" s="54"/>
      <c r="J149" s="54"/>
      <c r="K149" s="59"/>
      <c r="L149" s="73">
        <v>149</v>
      </c>
      <c r="M149" s="73" t="b">
        <f>IF(AND(TRUE),TRUE,FALSE)</f>
        <v>1</v>
      </c>
      <c r="N149" s="56"/>
      <c r="O149">
        <v>1</v>
      </c>
    </row>
    <row r="150" spans="1:15" ht="15">
      <c r="A150" t="s">
        <v>203</v>
      </c>
      <c r="B150" t="s">
        <v>177</v>
      </c>
      <c r="C150" s="51" t="s">
        <v>239</v>
      </c>
      <c r="D150" s="52">
        <v>1</v>
      </c>
      <c r="E150" s="71"/>
      <c r="F150" s="53">
        <v>70</v>
      </c>
      <c r="G150" s="51"/>
      <c r="H150" s="55"/>
      <c r="I150" s="54"/>
      <c r="J150" s="54"/>
      <c r="K150" s="59"/>
      <c r="L150" s="73">
        <v>150</v>
      </c>
      <c r="M150" s="73" t="b">
        <f>IF(AND(TRUE),TRUE,FALSE)</f>
        <v>1</v>
      </c>
      <c r="N150" s="56"/>
      <c r="O150">
        <v>1</v>
      </c>
    </row>
    <row r="151" spans="1:15" ht="15">
      <c r="A151" t="s">
        <v>198</v>
      </c>
      <c r="B151" t="s">
        <v>177</v>
      </c>
      <c r="C151" s="51" t="s">
        <v>239</v>
      </c>
      <c r="D151" s="52">
        <v>1</v>
      </c>
      <c r="E151" s="71"/>
      <c r="F151" s="53">
        <v>70</v>
      </c>
      <c r="G151" s="51"/>
      <c r="H151" s="55"/>
      <c r="I151" s="54"/>
      <c r="J151" s="54"/>
      <c r="K151" s="59"/>
      <c r="L151" s="73">
        <v>151</v>
      </c>
      <c r="M151" s="73" t="b">
        <f>IF(AND(TRUE),TRUE,FALSE)</f>
        <v>1</v>
      </c>
      <c r="N151" s="56"/>
      <c r="O151">
        <v>1</v>
      </c>
    </row>
    <row r="152" spans="1:15" ht="15">
      <c r="A152" t="s">
        <v>194</v>
      </c>
      <c r="B152" t="s">
        <v>177</v>
      </c>
      <c r="C152" s="51" t="s">
        <v>239</v>
      </c>
      <c r="D152" s="52">
        <v>1</v>
      </c>
      <c r="E152" s="71"/>
      <c r="F152" s="53">
        <v>70</v>
      </c>
      <c r="G152" s="51"/>
      <c r="H152" s="55"/>
      <c r="I152" s="54"/>
      <c r="J152" s="54"/>
      <c r="K152" s="59"/>
      <c r="L152" s="73">
        <v>152</v>
      </c>
      <c r="M152" s="73" t="b">
        <f>IF(AND(TRUE),TRUE,FALSE)</f>
        <v>1</v>
      </c>
      <c r="N152" s="56"/>
      <c r="O152">
        <v>1</v>
      </c>
    </row>
    <row r="153" spans="1:15" ht="15">
      <c r="A153" t="s">
        <v>195</v>
      </c>
      <c r="B153" t="s">
        <v>177</v>
      </c>
      <c r="C153" s="51" t="s">
        <v>239</v>
      </c>
      <c r="D153" s="52">
        <v>1</v>
      </c>
      <c r="E153" s="71"/>
      <c r="F153" s="53">
        <v>70</v>
      </c>
      <c r="G153" s="51"/>
      <c r="H153" s="55"/>
      <c r="I153" s="54"/>
      <c r="J153" s="54"/>
      <c r="K153" s="59"/>
      <c r="L153" s="73">
        <v>153</v>
      </c>
      <c r="M153" s="73" t="b">
        <f>IF(AND(TRUE),TRUE,FALSE)</f>
        <v>1</v>
      </c>
      <c r="N153" s="56"/>
      <c r="O153">
        <v>1</v>
      </c>
    </row>
    <row r="154" spans="1:15" ht="15">
      <c r="A154" t="s">
        <v>190</v>
      </c>
      <c r="B154" t="s">
        <v>177</v>
      </c>
      <c r="C154" s="51" t="s">
        <v>239</v>
      </c>
      <c r="D154" s="52">
        <v>1</v>
      </c>
      <c r="E154" s="71"/>
      <c r="F154" s="53">
        <v>70</v>
      </c>
      <c r="G154" s="51"/>
      <c r="H154" s="55"/>
      <c r="I154" s="54"/>
      <c r="J154" s="54"/>
      <c r="K154" s="59"/>
      <c r="L154" s="73">
        <v>154</v>
      </c>
      <c r="M154" s="73" t="b">
        <f>IF(AND(TRUE),TRUE,FALSE)</f>
        <v>1</v>
      </c>
      <c r="N154" s="56"/>
      <c r="O154">
        <v>1</v>
      </c>
    </row>
    <row r="155" spans="1:15" ht="15">
      <c r="A155" t="s">
        <v>184</v>
      </c>
      <c r="B155" t="s">
        <v>177</v>
      </c>
      <c r="C155" s="51" t="s">
        <v>239</v>
      </c>
      <c r="D155" s="52">
        <v>1</v>
      </c>
      <c r="E155" s="71"/>
      <c r="F155" s="53">
        <v>70</v>
      </c>
      <c r="G155" s="51"/>
      <c r="H155" s="55"/>
      <c r="I155" s="54"/>
      <c r="J155" s="54"/>
      <c r="K155" s="59"/>
      <c r="L155" s="73">
        <v>155</v>
      </c>
      <c r="M155" s="73" t="b">
        <f>IF(AND(TRUE),TRUE,FALSE)</f>
        <v>1</v>
      </c>
      <c r="N155" s="56"/>
      <c r="O155">
        <v>1</v>
      </c>
    </row>
    <row r="156" spans="1:15" ht="15">
      <c r="A156" t="s">
        <v>192</v>
      </c>
      <c r="B156" t="s">
        <v>177</v>
      </c>
      <c r="C156" s="51" t="s">
        <v>239</v>
      </c>
      <c r="D156" s="52">
        <v>1</v>
      </c>
      <c r="E156" s="71"/>
      <c r="F156" s="53">
        <v>70</v>
      </c>
      <c r="G156" s="51"/>
      <c r="H156" s="97"/>
      <c r="I156" s="54"/>
      <c r="J156" s="54"/>
      <c r="K156" s="59"/>
      <c r="L156" s="73">
        <v>156</v>
      </c>
      <c r="M156" s="73" t="b">
        <f>IF(AND(TRUE),TRUE,FALSE)</f>
        <v>1</v>
      </c>
      <c r="N156" s="56"/>
      <c r="O156">
        <v>1</v>
      </c>
    </row>
    <row r="157" spans="1:15" ht="15">
      <c r="A157" t="s">
        <v>191</v>
      </c>
      <c r="B157" t="s">
        <v>177</v>
      </c>
      <c r="C157" s="51" t="s">
        <v>239</v>
      </c>
      <c r="D157" s="52">
        <v>1</v>
      </c>
      <c r="E157" s="71"/>
      <c r="F157" s="53">
        <v>70</v>
      </c>
      <c r="G157" s="51"/>
      <c r="H157" s="55"/>
      <c r="I157" s="54"/>
      <c r="J157" s="54"/>
      <c r="K157" s="59"/>
      <c r="L157" s="73">
        <v>157</v>
      </c>
      <c r="M157" s="73" t="b">
        <f>IF(AND(TRUE),TRUE,FALSE)</f>
        <v>1</v>
      </c>
      <c r="N157" s="56"/>
      <c r="O157">
        <v>1</v>
      </c>
    </row>
    <row r="158" spans="1:15" ht="15">
      <c r="A158" t="s">
        <v>183</v>
      </c>
      <c r="B158" t="s">
        <v>177</v>
      </c>
      <c r="C158" s="51" t="s">
        <v>239</v>
      </c>
      <c r="D158" s="52">
        <v>1</v>
      </c>
      <c r="E158" s="71"/>
      <c r="F158" s="53">
        <v>70</v>
      </c>
      <c r="G158" s="51"/>
      <c r="H158" s="55"/>
      <c r="I158" s="54"/>
      <c r="J158" s="54"/>
      <c r="K158" s="59"/>
      <c r="L158" s="73">
        <v>158</v>
      </c>
      <c r="M158" s="73" t="b">
        <f>IF(AND(TRUE),TRUE,FALSE)</f>
        <v>1</v>
      </c>
      <c r="N158" s="56"/>
      <c r="O158">
        <v>1</v>
      </c>
    </row>
    <row r="159" spans="1:15" ht="15">
      <c r="A159" t="s">
        <v>199</v>
      </c>
      <c r="B159" t="s">
        <v>177</v>
      </c>
      <c r="C159" s="51" t="s">
        <v>239</v>
      </c>
      <c r="D159" s="52">
        <v>1</v>
      </c>
      <c r="E159" s="71"/>
      <c r="F159" s="53">
        <v>70</v>
      </c>
      <c r="G159" s="51"/>
      <c r="H159" s="55"/>
      <c r="I159" s="54"/>
      <c r="J159" s="54"/>
      <c r="K159" s="59"/>
      <c r="L159" s="73">
        <v>159</v>
      </c>
      <c r="M159" s="73" t="b">
        <f>IF(AND(TRUE),TRUE,FALSE)</f>
        <v>1</v>
      </c>
      <c r="N159" s="56"/>
      <c r="O159">
        <v>1</v>
      </c>
    </row>
    <row r="160" spans="1:15" ht="15">
      <c r="A160" t="s">
        <v>178</v>
      </c>
      <c r="B160" t="s">
        <v>177</v>
      </c>
      <c r="C160" s="51" t="s">
        <v>239</v>
      </c>
      <c r="D160" s="52">
        <v>1</v>
      </c>
      <c r="E160" s="71"/>
      <c r="F160" s="53">
        <v>70</v>
      </c>
      <c r="G160" s="51"/>
      <c r="H160" s="55"/>
      <c r="I160" s="54"/>
      <c r="J160" s="54"/>
      <c r="K160" s="59"/>
      <c r="L160" s="73">
        <v>160</v>
      </c>
      <c r="M160" s="73" t="b">
        <f>IF(AND(TRUE),TRUE,FALSE)</f>
        <v>1</v>
      </c>
      <c r="N160" s="56"/>
      <c r="O160">
        <v>1</v>
      </c>
    </row>
    <row r="161" spans="1:15" ht="15">
      <c r="A161" t="s">
        <v>182</v>
      </c>
      <c r="B161" t="s">
        <v>177</v>
      </c>
      <c r="C161" s="51" t="s">
        <v>239</v>
      </c>
      <c r="D161" s="52">
        <v>1</v>
      </c>
      <c r="E161" s="71"/>
      <c r="F161" s="53">
        <v>70</v>
      </c>
      <c r="G161" s="51"/>
      <c r="H161" s="55"/>
      <c r="I161" s="54"/>
      <c r="J161" s="54"/>
      <c r="K161" s="59"/>
      <c r="L161" s="73">
        <v>161</v>
      </c>
      <c r="M161" s="73" t="b">
        <f>IF(AND(TRUE),TRUE,FALSE)</f>
        <v>1</v>
      </c>
      <c r="N161" s="56"/>
      <c r="O161">
        <v>1</v>
      </c>
    </row>
    <row r="162" spans="1:15" ht="15">
      <c r="A162" t="s">
        <v>193</v>
      </c>
      <c r="B162" t="s">
        <v>177</v>
      </c>
      <c r="C162" s="51" t="s">
        <v>239</v>
      </c>
      <c r="D162" s="52">
        <v>1</v>
      </c>
      <c r="E162" s="71"/>
      <c r="F162" s="53">
        <v>70</v>
      </c>
      <c r="G162" s="51"/>
      <c r="H162" s="97"/>
      <c r="I162" s="54"/>
      <c r="J162" s="54"/>
      <c r="K162" s="59"/>
      <c r="L162" s="73">
        <v>162</v>
      </c>
      <c r="M162" s="73" t="b">
        <f>IF(AND(TRUE),TRUE,FALSE)</f>
        <v>1</v>
      </c>
      <c r="N162" s="56"/>
      <c r="O162">
        <v>1</v>
      </c>
    </row>
    <row r="163" spans="1:15" ht="15">
      <c r="A163" t="s">
        <v>200</v>
      </c>
      <c r="B163" t="s">
        <v>177</v>
      </c>
      <c r="C163" s="51" t="s">
        <v>239</v>
      </c>
      <c r="D163" s="52">
        <v>1</v>
      </c>
      <c r="E163" s="71"/>
      <c r="F163" s="53">
        <v>70</v>
      </c>
      <c r="G163" s="51"/>
      <c r="H163" s="55"/>
      <c r="I163" s="54"/>
      <c r="J163" s="54"/>
      <c r="K163" s="59"/>
      <c r="L163" s="73">
        <v>163</v>
      </c>
      <c r="M163" s="73" t="b">
        <f>IF(AND(TRUE),TRUE,FALSE)</f>
        <v>1</v>
      </c>
      <c r="N163" s="56"/>
      <c r="O163">
        <v>1</v>
      </c>
    </row>
    <row r="164" spans="1:15" ht="15">
      <c r="A164" t="s">
        <v>182</v>
      </c>
      <c r="B164" t="s">
        <v>201</v>
      </c>
      <c r="C164" s="51" t="s">
        <v>238</v>
      </c>
      <c r="D164" s="52">
        <v>1</v>
      </c>
      <c r="E164" s="71"/>
      <c r="F164" s="53">
        <v>70</v>
      </c>
      <c r="G164" s="51"/>
      <c r="H164" s="112"/>
      <c r="I164" s="54"/>
      <c r="J164" s="54"/>
      <c r="K164" s="59"/>
      <c r="L164" s="73">
        <v>164</v>
      </c>
      <c r="M164" s="73" t="b">
        <f>IF(AND(TRUE),TRUE,FALSE)</f>
        <v>1</v>
      </c>
      <c r="N164" s="56"/>
      <c r="O164">
        <v>1</v>
      </c>
    </row>
    <row r="165" spans="1:15" ht="15">
      <c r="A165" t="s">
        <v>197</v>
      </c>
      <c r="B165" t="s">
        <v>224</v>
      </c>
      <c r="C165" s="51" t="s">
        <v>238</v>
      </c>
      <c r="D165" s="52">
        <v>1</v>
      </c>
      <c r="E165" s="71"/>
      <c r="F165" s="53">
        <v>70</v>
      </c>
      <c r="G165" s="51"/>
      <c r="H165" s="55"/>
      <c r="I165" s="54"/>
      <c r="J165" s="54"/>
      <c r="K165" s="59"/>
      <c r="L165" s="73">
        <v>165</v>
      </c>
      <c r="M165" s="73" t="b">
        <f>IF(AND(TRUE),TRUE,FALSE)</f>
        <v>1</v>
      </c>
      <c r="N165" s="56"/>
      <c r="O165">
        <v>1</v>
      </c>
    </row>
    <row r="166" spans="1:15" ht="15">
      <c r="A166" t="s">
        <v>181</v>
      </c>
      <c r="B166" t="s">
        <v>187</v>
      </c>
      <c r="C166" s="51" t="s">
        <v>239</v>
      </c>
      <c r="D166" s="52">
        <v>1</v>
      </c>
      <c r="E166" s="71"/>
      <c r="F166" s="53">
        <v>70</v>
      </c>
      <c r="G166" s="51"/>
      <c r="H166" s="55"/>
      <c r="I166" s="54"/>
      <c r="J166" s="54"/>
      <c r="K166" s="59"/>
      <c r="L166" s="73">
        <v>166</v>
      </c>
      <c r="M166" s="73" t="b">
        <f>IF(AND(TRUE),TRUE,FALSE)</f>
        <v>1</v>
      </c>
      <c r="N166" s="56"/>
      <c r="O166">
        <v>1</v>
      </c>
    </row>
    <row r="167" spans="1:15" ht="15">
      <c r="A167" t="s">
        <v>188</v>
      </c>
      <c r="B167" t="s">
        <v>187</v>
      </c>
      <c r="C167" s="51" t="s">
        <v>239</v>
      </c>
      <c r="D167" s="52">
        <v>1</v>
      </c>
      <c r="E167" s="71"/>
      <c r="F167" s="53">
        <v>70</v>
      </c>
      <c r="G167" s="51"/>
      <c r="H167" s="55"/>
      <c r="I167" s="54"/>
      <c r="J167" s="54"/>
      <c r="K167" s="59"/>
      <c r="L167" s="73">
        <v>167</v>
      </c>
      <c r="M167" s="73" t="b">
        <f>IF(AND(TRUE),TRUE,FALSE)</f>
        <v>1</v>
      </c>
      <c r="N167" s="56"/>
      <c r="O167">
        <v>1</v>
      </c>
    </row>
    <row r="168" spans="1:15" ht="15">
      <c r="A168" t="s">
        <v>202</v>
      </c>
      <c r="B168" t="s">
        <v>187</v>
      </c>
      <c r="C168" s="51" t="s">
        <v>239</v>
      </c>
      <c r="D168" s="52">
        <v>1</v>
      </c>
      <c r="E168" s="71"/>
      <c r="F168" s="53">
        <v>70</v>
      </c>
      <c r="G168" s="51"/>
      <c r="H168" s="55"/>
      <c r="I168" s="54"/>
      <c r="J168" s="54"/>
      <c r="K168" s="59"/>
      <c r="L168" s="73">
        <v>168</v>
      </c>
      <c r="M168" s="73" t="b">
        <f>IF(AND(TRUE),TRUE,FALSE)</f>
        <v>1</v>
      </c>
      <c r="N168" s="56"/>
      <c r="O168">
        <v>1</v>
      </c>
    </row>
    <row r="169" spans="1:15" ht="15">
      <c r="A169" t="s">
        <v>189</v>
      </c>
      <c r="B169" t="s">
        <v>187</v>
      </c>
      <c r="C169" s="51" t="s">
        <v>239</v>
      </c>
      <c r="D169" s="52">
        <v>1</v>
      </c>
      <c r="E169" s="71"/>
      <c r="F169" s="53">
        <v>70</v>
      </c>
      <c r="G169" s="51"/>
      <c r="H169" s="55"/>
      <c r="I169" s="54"/>
      <c r="J169" s="54"/>
      <c r="K169" s="59"/>
      <c r="L169" s="73">
        <v>169</v>
      </c>
      <c r="M169" s="73" t="b">
        <f>IF(AND(TRUE),TRUE,FALSE)</f>
        <v>1</v>
      </c>
      <c r="N169" s="56"/>
      <c r="O169">
        <v>1</v>
      </c>
    </row>
    <row r="170" spans="1:15" ht="15">
      <c r="A170" t="s">
        <v>197</v>
      </c>
      <c r="B170" t="s">
        <v>187</v>
      </c>
      <c r="C170" s="51" t="s">
        <v>239</v>
      </c>
      <c r="D170" s="52">
        <v>1</v>
      </c>
      <c r="E170" s="71"/>
      <c r="F170" s="53">
        <v>70</v>
      </c>
      <c r="G170" s="51"/>
      <c r="H170" s="55"/>
      <c r="I170" s="54"/>
      <c r="J170" s="54"/>
      <c r="K170" s="59"/>
      <c r="L170" s="73">
        <v>170</v>
      </c>
      <c r="M170" s="73" t="b">
        <f>IF(AND(TRUE),TRUE,FALSE)</f>
        <v>1</v>
      </c>
      <c r="N170" s="56"/>
      <c r="O170">
        <v>1</v>
      </c>
    </row>
    <row r="171" spans="1:15" ht="15">
      <c r="A171" t="s">
        <v>185</v>
      </c>
      <c r="B171" t="s">
        <v>187</v>
      </c>
      <c r="C171" s="51" t="s">
        <v>239</v>
      </c>
      <c r="D171" s="52">
        <v>1</v>
      </c>
      <c r="E171" s="71"/>
      <c r="F171" s="53">
        <v>70</v>
      </c>
      <c r="G171" s="51"/>
      <c r="H171" s="55"/>
      <c r="I171" s="54"/>
      <c r="J171" s="54"/>
      <c r="K171" s="59"/>
      <c r="L171" s="73">
        <v>171</v>
      </c>
      <c r="M171" s="73" t="b">
        <f>IF(AND(TRUE),TRUE,FALSE)</f>
        <v>1</v>
      </c>
      <c r="N171" s="56"/>
      <c r="O171">
        <v>1</v>
      </c>
    </row>
    <row r="172" spans="1:15" ht="15">
      <c r="A172" t="s">
        <v>203</v>
      </c>
      <c r="B172" t="s">
        <v>187</v>
      </c>
      <c r="C172" s="51" t="s">
        <v>239</v>
      </c>
      <c r="D172" s="52">
        <v>1</v>
      </c>
      <c r="E172" s="71"/>
      <c r="F172" s="53">
        <v>70</v>
      </c>
      <c r="G172" s="51"/>
      <c r="H172" s="55"/>
      <c r="I172" s="54"/>
      <c r="J172" s="54"/>
      <c r="K172" s="59"/>
      <c r="L172" s="73">
        <v>172</v>
      </c>
      <c r="M172" s="73" t="b">
        <f>IF(AND(TRUE),TRUE,FALSE)</f>
        <v>1</v>
      </c>
      <c r="N172" s="56"/>
      <c r="O172">
        <v>1</v>
      </c>
    </row>
    <row r="173" spans="1:15" ht="15">
      <c r="A173" t="s">
        <v>198</v>
      </c>
      <c r="B173" t="s">
        <v>187</v>
      </c>
      <c r="C173" s="95" t="s">
        <v>239</v>
      </c>
      <c r="D173" s="52">
        <v>1</v>
      </c>
      <c r="E173" s="96"/>
      <c r="F173" s="53">
        <v>70</v>
      </c>
      <c r="G173" s="95"/>
      <c r="H173" s="97"/>
      <c r="I173" s="98"/>
      <c r="J173" s="98"/>
      <c r="K173" s="99"/>
      <c r="L173" s="100">
        <v>173</v>
      </c>
      <c r="M173" s="100" t="b">
        <f>IF(AND(TRUE),TRUE,FALSE)</f>
        <v>1</v>
      </c>
      <c r="N173" s="56"/>
      <c r="O173">
        <v>1</v>
      </c>
    </row>
    <row r="174" spans="1:15" ht="15">
      <c r="A174" t="s">
        <v>194</v>
      </c>
      <c r="B174" t="s">
        <v>187</v>
      </c>
      <c r="C174" s="51" t="s">
        <v>239</v>
      </c>
      <c r="D174" s="52">
        <v>1</v>
      </c>
      <c r="E174" s="71"/>
      <c r="F174" s="53">
        <v>70</v>
      </c>
      <c r="G174" s="51"/>
      <c r="H174" s="112"/>
      <c r="I174" s="54"/>
      <c r="J174" s="54"/>
      <c r="K174" s="59"/>
      <c r="L174" s="73">
        <v>174</v>
      </c>
      <c r="M174" s="73" t="b">
        <f>IF(AND(TRUE),TRUE,FALSE)</f>
        <v>1</v>
      </c>
      <c r="N174" s="56"/>
      <c r="O174">
        <v>1</v>
      </c>
    </row>
    <row r="175" spans="1:15" ht="15">
      <c r="A175" t="s">
        <v>186</v>
      </c>
      <c r="B175" t="s">
        <v>187</v>
      </c>
      <c r="C175" s="51" t="s">
        <v>239</v>
      </c>
      <c r="D175" s="52">
        <v>1</v>
      </c>
      <c r="E175" s="71"/>
      <c r="F175" s="53">
        <v>70</v>
      </c>
      <c r="G175" s="51"/>
      <c r="H175" s="55"/>
      <c r="I175" s="54"/>
      <c r="J175" s="54"/>
      <c r="K175" s="59"/>
      <c r="L175" s="73">
        <v>175</v>
      </c>
      <c r="M175" s="73" t="b">
        <f>IF(AND(TRUE),TRUE,FALSE)</f>
        <v>1</v>
      </c>
      <c r="N175" s="56"/>
      <c r="O175">
        <v>1</v>
      </c>
    </row>
    <row r="176" spans="1:15" ht="15">
      <c r="A176" t="s">
        <v>196</v>
      </c>
      <c r="B176" t="s">
        <v>187</v>
      </c>
      <c r="C176" s="51" t="s">
        <v>238</v>
      </c>
      <c r="D176" s="52">
        <v>1</v>
      </c>
      <c r="E176" s="71"/>
      <c r="F176" s="53">
        <v>70</v>
      </c>
      <c r="G176" s="51"/>
      <c r="H176" s="55"/>
      <c r="I176" s="54"/>
      <c r="J176" s="54"/>
      <c r="K176" s="59"/>
      <c r="L176" s="73">
        <v>176</v>
      </c>
      <c r="M176" s="73" t="b">
        <f>IF(AND(TRUE),TRUE,FALSE)</f>
        <v>1</v>
      </c>
      <c r="N176" s="56"/>
      <c r="O176">
        <v>1</v>
      </c>
    </row>
    <row r="177" spans="1:15" ht="15">
      <c r="A177" t="s">
        <v>195</v>
      </c>
      <c r="B177" t="s">
        <v>187</v>
      </c>
      <c r="C177" s="51" t="s">
        <v>239</v>
      </c>
      <c r="D177" s="52">
        <v>1</v>
      </c>
      <c r="E177" s="71"/>
      <c r="F177" s="53">
        <v>70</v>
      </c>
      <c r="G177" s="51"/>
      <c r="H177" s="112"/>
      <c r="I177" s="54"/>
      <c r="J177" s="54"/>
      <c r="K177" s="59"/>
      <c r="L177" s="73">
        <v>177</v>
      </c>
      <c r="M177" s="73" t="b">
        <f>IF(AND(TRUE),TRUE,FALSE)</f>
        <v>1</v>
      </c>
      <c r="N177" s="56"/>
      <c r="O177">
        <v>1</v>
      </c>
    </row>
    <row r="178" spans="1:15" ht="15">
      <c r="A178" t="s">
        <v>190</v>
      </c>
      <c r="B178" t="s">
        <v>187</v>
      </c>
      <c r="C178" s="51" t="s">
        <v>239</v>
      </c>
      <c r="D178" s="52">
        <v>1</v>
      </c>
      <c r="E178" s="71"/>
      <c r="F178" s="53">
        <v>70</v>
      </c>
      <c r="G178" s="51"/>
      <c r="H178" s="55"/>
      <c r="I178" s="54"/>
      <c r="J178" s="54"/>
      <c r="K178" s="59"/>
      <c r="L178" s="73">
        <v>178</v>
      </c>
      <c r="M178" s="73" t="b">
        <f>IF(AND(TRUE),TRUE,FALSE)</f>
        <v>1</v>
      </c>
      <c r="N178" s="56"/>
      <c r="O178">
        <v>1</v>
      </c>
    </row>
    <row r="179" spans="1:15" ht="15">
      <c r="A179" t="s">
        <v>184</v>
      </c>
      <c r="B179" t="s">
        <v>187</v>
      </c>
      <c r="C179" s="51" t="s">
        <v>239</v>
      </c>
      <c r="D179" s="52">
        <v>1</v>
      </c>
      <c r="E179" s="71"/>
      <c r="F179" s="53">
        <v>70</v>
      </c>
      <c r="G179" s="51"/>
      <c r="H179" s="55"/>
      <c r="I179" s="54"/>
      <c r="J179" s="54"/>
      <c r="K179" s="59"/>
      <c r="L179" s="73">
        <v>179</v>
      </c>
      <c r="M179" s="73" t="b">
        <f>IF(AND(TRUE),TRUE,FALSE)</f>
        <v>1</v>
      </c>
      <c r="N179" s="56"/>
      <c r="O179">
        <v>1</v>
      </c>
    </row>
    <row r="180" spans="1:15" ht="15">
      <c r="A180" t="s">
        <v>192</v>
      </c>
      <c r="B180" t="s">
        <v>187</v>
      </c>
      <c r="C180" s="51" t="s">
        <v>239</v>
      </c>
      <c r="D180" s="52">
        <v>1</v>
      </c>
      <c r="E180" s="71"/>
      <c r="F180" s="53">
        <v>70</v>
      </c>
      <c r="G180" s="51"/>
      <c r="H180" s="97"/>
      <c r="I180" s="54"/>
      <c r="J180" s="54"/>
      <c r="K180" s="59"/>
      <c r="L180" s="73">
        <v>180</v>
      </c>
      <c r="M180" s="73" t="b">
        <f>IF(AND(TRUE),TRUE,FALSE)</f>
        <v>1</v>
      </c>
      <c r="N180" s="56"/>
      <c r="O180">
        <v>1</v>
      </c>
    </row>
    <row r="181" spans="1:15" ht="15">
      <c r="A181" t="s">
        <v>191</v>
      </c>
      <c r="B181" t="s">
        <v>187</v>
      </c>
      <c r="C181" s="51" t="s">
        <v>239</v>
      </c>
      <c r="D181" s="52">
        <v>1</v>
      </c>
      <c r="E181" s="71"/>
      <c r="F181" s="53">
        <v>70</v>
      </c>
      <c r="G181" s="51"/>
      <c r="H181" s="55"/>
      <c r="I181" s="54"/>
      <c r="J181" s="54"/>
      <c r="K181" s="59"/>
      <c r="L181" s="73">
        <v>181</v>
      </c>
      <c r="M181" s="73" t="b">
        <f>IF(AND(TRUE),TRUE,FALSE)</f>
        <v>1</v>
      </c>
      <c r="N181" s="56"/>
      <c r="O181">
        <v>1</v>
      </c>
    </row>
    <row r="182" spans="1:15" ht="15">
      <c r="A182" t="s">
        <v>183</v>
      </c>
      <c r="B182" t="s">
        <v>187</v>
      </c>
      <c r="C182" s="51" t="s">
        <v>239</v>
      </c>
      <c r="D182" s="52">
        <v>1</v>
      </c>
      <c r="E182" s="71"/>
      <c r="F182" s="53">
        <v>70</v>
      </c>
      <c r="G182" s="51"/>
      <c r="H182" s="55"/>
      <c r="I182" s="54"/>
      <c r="J182" s="54"/>
      <c r="K182" s="59"/>
      <c r="L182" s="73">
        <v>182</v>
      </c>
      <c r="M182" s="73" t="b">
        <f>IF(AND(TRUE),TRUE,FALSE)</f>
        <v>1</v>
      </c>
      <c r="N182" s="56"/>
      <c r="O182">
        <v>1</v>
      </c>
    </row>
    <row r="183" spans="1:15" ht="15">
      <c r="A183" t="s">
        <v>177</v>
      </c>
      <c r="B183" t="s">
        <v>187</v>
      </c>
      <c r="C183" s="51" t="s">
        <v>239</v>
      </c>
      <c r="D183" s="52">
        <v>1</v>
      </c>
      <c r="E183" s="71"/>
      <c r="F183" s="53">
        <v>70</v>
      </c>
      <c r="G183" s="51"/>
      <c r="H183" s="55"/>
      <c r="I183" s="54"/>
      <c r="J183" s="54"/>
      <c r="K183" s="59"/>
      <c r="L183" s="73">
        <v>183</v>
      </c>
      <c r="M183" s="73" t="b">
        <f>IF(AND(TRUE),TRUE,FALSE)</f>
        <v>1</v>
      </c>
      <c r="N183" s="56"/>
      <c r="O183">
        <v>1</v>
      </c>
    </row>
    <row r="184" spans="1:15" ht="15">
      <c r="A184" t="s">
        <v>201</v>
      </c>
      <c r="B184" t="s">
        <v>187</v>
      </c>
      <c r="C184" s="51" t="s">
        <v>238</v>
      </c>
      <c r="D184" s="52">
        <v>1</v>
      </c>
      <c r="E184" s="71"/>
      <c r="F184" s="53">
        <v>70</v>
      </c>
      <c r="G184" s="51"/>
      <c r="H184" s="55"/>
      <c r="I184" s="54"/>
      <c r="J184" s="54"/>
      <c r="K184" s="59"/>
      <c r="L184" s="73">
        <v>184</v>
      </c>
      <c r="M184" s="73" t="b">
        <f>IF(AND(TRUE),TRUE,FALSE)</f>
        <v>1</v>
      </c>
      <c r="N184" s="56"/>
      <c r="O184">
        <v>1</v>
      </c>
    </row>
    <row r="185" spans="1:15" ht="15">
      <c r="A185" t="s">
        <v>199</v>
      </c>
      <c r="B185" t="s">
        <v>187</v>
      </c>
      <c r="C185" s="51" t="s">
        <v>239</v>
      </c>
      <c r="D185" s="52">
        <v>1</v>
      </c>
      <c r="E185" s="71"/>
      <c r="F185" s="53">
        <v>70</v>
      </c>
      <c r="G185" s="51"/>
      <c r="H185" s="55"/>
      <c r="I185" s="54"/>
      <c r="J185" s="54"/>
      <c r="K185" s="59"/>
      <c r="L185" s="73">
        <v>185</v>
      </c>
      <c r="M185" s="73" t="b">
        <f>IF(AND(TRUE),TRUE,FALSE)</f>
        <v>1</v>
      </c>
      <c r="N185" s="56"/>
      <c r="O185">
        <v>1</v>
      </c>
    </row>
    <row r="186" spans="1:15" ht="15">
      <c r="A186" t="s">
        <v>178</v>
      </c>
      <c r="B186" t="s">
        <v>187</v>
      </c>
      <c r="C186" s="51" t="s">
        <v>239</v>
      </c>
      <c r="D186" s="52">
        <v>1</v>
      </c>
      <c r="E186" s="71"/>
      <c r="F186" s="53">
        <v>70</v>
      </c>
      <c r="G186" s="51"/>
      <c r="H186" s="112"/>
      <c r="I186" s="54"/>
      <c r="J186" s="54"/>
      <c r="K186" s="59"/>
      <c r="L186" s="73">
        <v>186</v>
      </c>
      <c r="M186" s="73" t="b">
        <f>IF(AND(TRUE),TRUE,FALSE)</f>
        <v>1</v>
      </c>
      <c r="N186" s="56"/>
      <c r="O186">
        <v>1</v>
      </c>
    </row>
    <row r="187" spans="1:15" ht="15">
      <c r="A187" t="s">
        <v>182</v>
      </c>
      <c r="B187" t="s">
        <v>187</v>
      </c>
      <c r="C187" s="51" t="s">
        <v>239</v>
      </c>
      <c r="D187" s="52">
        <v>1</v>
      </c>
      <c r="E187" s="71"/>
      <c r="F187" s="53">
        <v>70</v>
      </c>
      <c r="G187" s="51"/>
      <c r="H187" s="55"/>
      <c r="I187" s="54"/>
      <c r="J187" s="54"/>
      <c r="K187" s="59"/>
      <c r="L187" s="73">
        <v>187</v>
      </c>
      <c r="M187" s="73" t="b">
        <f>IF(AND(TRUE),TRUE,FALSE)</f>
        <v>1</v>
      </c>
      <c r="N187" s="56"/>
      <c r="O187">
        <v>1</v>
      </c>
    </row>
    <row r="188" spans="1:15" ht="15">
      <c r="A188" t="s">
        <v>193</v>
      </c>
      <c r="B188" t="s">
        <v>187</v>
      </c>
      <c r="C188" s="51" t="s">
        <v>239</v>
      </c>
      <c r="D188" s="52">
        <v>1</v>
      </c>
      <c r="E188" s="71"/>
      <c r="F188" s="53">
        <v>70</v>
      </c>
      <c r="G188" s="51"/>
      <c r="H188" s="97"/>
      <c r="I188" s="54"/>
      <c r="J188" s="54"/>
      <c r="K188" s="59"/>
      <c r="L188" s="73">
        <v>188</v>
      </c>
      <c r="M188" s="73" t="b">
        <f>IF(AND(TRUE),TRUE,FALSE)</f>
        <v>1</v>
      </c>
      <c r="N188" s="56"/>
      <c r="O188">
        <v>1</v>
      </c>
    </row>
    <row r="189" spans="1:15" ht="15">
      <c r="A189" t="s">
        <v>211</v>
      </c>
      <c r="B189" t="s">
        <v>187</v>
      </c>
      <c r="C189" s="51" t="s">
        <v>238</v>
      </c>
      <c r="D189" s="52">
        <v>1</v>
      </c>
      <c r="E189" s="71"/>
      <c r="F189" s="53">
        <v>70</v>
      </c>
      <c r="G189" s="51"/>
      <c r="H189" s="97"/>
      <c r="I189" s="54"/>
      <c r="J189" s="54"/>
      <c r="K189" s="59"/>
      <c r="L189" s="73">
        <v>189</v>
      </c>
      <c r="M189" s="73" t="b">
        <f>IF(AND(TRUE),TRUE,FALSE)</f>
        <v>1</v>
      </c>
      <c r="N189" s="56"/>
      <c r="O189">
        <v>1</v>
      </c>
    </row>
    <row r="190" spans="1:15" ht="15">
      <c r="A190" t="s">
        <v>212</v>
      </c>
      <c r="B190" t="s">
        <v>187</v>
      </c>
      <c r="C190" s="51" t="s">
        <v>238</v>
      </c>
      <c r="D190" s="52">
        <v>1</v>
      </c>
      <c r="E190" s="71"/>
      <c r="F190" s="53">
        <v>70</v>
      </c>
      <c r="G190" s="51"/>
      <c r="H190" s="55"/>
      <c r="I190" s="54"/>
      <c r="J190" s="54"/>
      <c r="K190" s="59"/>
      <c r="L190" s="73">
        <v>190</v>
      </c>
      <c r="M190" s="73" t="b">
        <f>IF(AND(TRUE),TRUE,FALSE)</f>
        <v>1</v>
      </c>
      <c r="N190" s="56"/>
      <c r="O190">
        <v>1</v>
      </c>
    </row>
    <row r="191" spans="1:15" ht="15">
      <c r="A191" t="s">
        <v>183</v>
      </c>
      <c r="B191" t="s">
        <v>199</v>
      </c>
      <c r="C191" s="51" t="s">
        <v>239</v>
      </c>
      <c r="D191" s="52">
        <v>1</v>
      </c>
      <c r="E191" s="71"/>
      <c r="F191" s="53">
        <v>70</v>
      </c>
      <c r="G191" s="51"/>
      <c r="H191" s="97"/>
      <c r="I191" s="54"/>
      <c r="J191" s="54"/>
      <c r="K191" s="59"/>
      <c r="L191" s="73">
        <v>191</v>
      </c>
      <c r="M191" s="73" t="b">
        <f>IF(AND(TRUE),TRUE,FALSE)</f>
        <v>1</v>
      </c>
      <c r="N191" s="56"/>
      <c r="O191">
        <v>1</v>
      </c>
    </row>
    <row r="192" spans="1:15" ht="15">
      <c r="A192" t="s">
        <v>213</v>
      </c>
      <c r="B192" t="s">
        <v>178</v>
      </c>
      <c r="C192" s="51" t="s">
        <v>239</v>
      </c>
      <c r="D192" s="52">
        <v>1</v>
      </c>
      <c r="E192" s="71"/>
      <c r="F192" s="53">
        <v>70</v>
      </c>
      <c r="G192" s="51"/>
      <c r="H192" s="55"/>
      <c r="I192" s="54"/>
      <c r="J192" s="54"/>
      <c r="K192" s="59"/>
      <c r="L192" s="73">
        <v>192</v>
      </c>
      <c r="M192" s="73" t="b">
        <f>IF(AND(TRUE),TRUE,FALSE)</f>
        <v>1</v>
      </c>
      <c r="N192" s="56"/>
      <c r="O192">
        <v>1</v>
      </c>
    </row>
    <row r="193" spans="1:15" ht="15">
      <c r="A193" t="s">
        <v>181</v>
      </c>
      <c r="B193" t="s">
        <v>178</v>
      </c>
      <c r="C193" s="51" t="s">
        <v>239</v>
      </c>
      <c r="D193" s="52">
        <v>1</v>
      </c>
      <c r="E193" s="71"/>
      <c r="F193" s="53">
        <v>70</v>
      </c>
      <c r="G193" s="51"/>
      <c r="H193" s="55"/>
      <c r="I193" s="54"/>
      <c r="J193" s="54"/>
      <c r="K193" s="59"/>
      <c r="L193" s="73">
        <v>193</v>
      </c>
      <c r="M193" s="73" t="b">
        <f>IF(AND(TRUE),TRUE,FALSE)</f>
        <v>1</v>
      </c>
      <c r="N193" s="56"/>
      <c r="O193">
        <v>1</v>
      </c>
    </row>
    <row r="194" spans="1:15" ht="15">
      <c r="A194" t="s">
        <v>188</v>
      </c>
      <c r="B194" t="s">
        <v>178</v>
      </c>
      <c r="C194" s="51" t="s">
        <v>239</v>
      </c>
      <c r="D194" s="52">
        <v>1</v>
      </c>
      <c r="E194" s="71"/>
      <c r="F194" s="53">
        <v>70</v>
      </c>
      <c r="G194" s="51"/>
      <c r="H194" s="55"/>
      <c r="I194" s="54"/>
      <c r="J194" s="54"/>
      <c r="K194" s="59"/>
      <c r="L194" s="73">
        <v>194</v>
      </c>
      <c r="M194" s="73" t="b">
        <f>IF(AND(TRUE),TRUE,FALSE)</f>
        <v>1</v>
      </c>
      <c r="N194" s="56"/>
      <c r="O194">
        <v>1</v>
      </c>
    </row>
    <row r="195" spans="1:15" ht="15">
      <c r="A195" t="s">
        <v>202</v>
      </c>
      <c r="B195" t="s">
        <v>178</v>
      </c>
      <c r="C195" s="51" t="s">
        <v>239</v>
      </c>
      <c r="D195" s="52">
        <v>1</v>
      </c>
      <c r="E195" s="71"/>
      <c r="F195" s="53">
        <v>70</v>
      </c>
      <c r="G195" s="51"/>
      <c r="H195" s="55"/>
      <c r="I195" s="54"/>
      <c r="J195" s="54"/>
      <c r="K195" s="59"/>
      <c r="L195" s="73">
        <v>195</v>
      </c>
      <c r="M195" s="73" t="b">
        <f>IF(AND(TRUE),TRUE,FALSE)</f>
        <v>1</v>
      </c>
      <c r="N195" s="56"/>
      <c r="O195">
        <v>1</v>
      </c>
    </row>
    <row r="196" spans="1:15" ht="15">
      <c r="A196" t="s">
        <v>189</v>
      </c>
      <c r="B196" t="s">
        <v>178</v>
      </c>
      <c r="C196" s="51" t="s">
        <v>239</v>
      </c>
      <c r="D196" s="52">
        <v>1</v>
      </c>
      <c r="E196" s="71"/>
      <c r="F196" s="53">
        <v>70</v>
      </c>
      <c r="G196" s="51"/>
      <c r="H196" s="55"/>
      <c r="I196" s="54"/>
      <c r="J196" s="54"/>
      <c r="K196" s="59"/>
      <c r="L196" s="73">
        <v>196</v>
      </c>
      <c r="M196" s="73" t="b">
        <f>IF(AND(TRUE),TRUE,FALSE)</f>
        <v>1</v>
      </c>
      <c r="N196" s="56"/>
      <c r="O196">
        <v>1</v>
      </c>
    </row>
    <row r="197" spans="1:15" ht="15">
      <c r="A197" t="s">
        <v>197</v>
      </c>
      <c r="B197" t="s">
        <v>178</v>
      </c>
      <c r="C197" s="51" t="s">
        <v>239</v>
      </c>
      <c r="D197" s="52">
        <v>1</v>
      </c>
      <c r="E197" s="71"/>
      <c r="F197" s="53">
        <v>70</v>
      </c>
      <c r="G197" s="51"/>
      <c r="H197" s="97"/>
      <c r="I197" s="54"/>
      <c r="J197" s="54"/>
      <c r="K197" s="59"/>
      <c r="L197" s="73">
        <v>197</v>
      </c>
      <c r="M197" s="73" t="b">
        <f>IF(AND(TRUE),TRUE,FALSE)</f>
        <v>1</v>
      </c>
      <c r="N197" s="56"/>
      <c r="O197">
        <v>1</v>
      </c>
    </row>
    <row r="198" spans="1:15" ht="15">
      <c r="A198" t="s">
        <v>203</v>
      </c>
      <c r="B198" t="s">
        <v>178</v>
      </c>
      <c r="C198" s="95" t="s">
        <v>239</v>
      </c>
      <c r="D198" s="52">
        <v>1</v>
      </c>
      <c r="E198" s="96"/>
      <c r="F198" s="53">
        <v>70</v>
      </c>
      <c r="G198" s="95"/>
      <c r="H198" s="97"/>
      <c r="I198" s="98"/>
      <c r="J198" s="98"/>
      <c r="K198" s="99"/>
      <c r="L198" s="100">
        <v>198</v>
      </c>
      <c r="M198" s="100" t="b">
        <f>IF(AND(TRUE),TRUE,FALSE)</f>
        <v>1</v>
      </c>
      <c r="N198" s="56"/>
      <c r="O198">
        <v>1</v>
      </c>
    </row>
    <row r="199" spans="1:15" ht="15">
      <c r="A199" t="s">
        <v>198</v>
      </c>
      <c r="B199" t="s">
        <v>178</v>
      </c>
      <c r="C199" s="95" t="s">
        <v>239</v>
      </c>
      <c r="D199" s="52">
        <v>1</v>
      </c>
      <c r="E199" s="96"/>
      <c r="F199" s="53">
        <v>70</v>
      </c>
      <c r="G199" s="95"/>
      <c r="H199" s="97"/>
      <c r="I199" s="98"/>
      <c r="J199" s="98"/>
      <c r="K199" s="99"/>
      <c r="L199" s="100">
        <v>199</v>
      </c>
      <c r="M199" s="100" t="b">
        <f>IF(AND(TRUE),TRUE,FALSE)</f>
        <v>1</v>
      </c>
      <c r="N199" s="56"/>
      <c r="O199">
        <v>1</v>
      </c>
    </row>
    <row r="200" spans="1:15" s="124" customFormat="1" ht="15">
      <c r="A200" t="s">
        <v>194</v>
      </c>
      <c r="B200" t="s">
        <v>178</v>
      </c>
      <c r="C200" s="125" t="s">
        <v>239</v>
      </c>
      <c r="D200" s="126">
        <v>1</v>
      </c>
      <c r="E200" s="127"/>
      <c r="F200" s="128">
        <v>70</v>
      </c>
      <c r="G200" s="125"/>
      <c r="H200" s="129"/>
      <c r="I200" s="130"/>
      <c r="J200" s="130"/>
      <c r="K200" s="36"/>
      <c r="L200" s="131">
        <v>200</v>
      </c>
      <c r="M200" s="131" t="b">
        <f>IF(AND(TRUE),TRUE,FALSE)</f>
        <v>1</v>
      </c>
      <c r="N200" s="132"/>
      <c r="O200">
        <v>1</v>
      </c>
    </row>
    <row r="201" spans="1:15" s="124" customFormat="1" ht="15">
      <c r="A201" t="s">
        <v>195</v>
      </c>
      <c r="B201" t="s">
        <v>178</v>
      </c>
      <c r="C201" s="125" t="s">
        <v>239</v>
      </c>
      <c r="D201" s="126">
        <v>1</v>
      </c>
      <c r="E201" s="127"/>
      <c r="F201" s="128">
        <v>70</v>
      </c>
      <c r="G201" s="125"/>
      <c r="H201" s="133"/>
      <c r="I201" s="130"/>
      <c r="J201" s="130"/>
      <c r="K201" s="36"/>
      <c r="L201" s="131">
        <v>201</v>
      </c>
      <c r="M201" s="131" t="b">
        <f>IF(AND(TRUE),TRUE,FALSE)</f>
        <v>1</v>
      </c>
      <c r="N201" s="132"/>
      <c r="O201">
        <v>1</v>
      </c>
    </row>
    <row r="202" spans="1:15" s="124" customFormat="1" ht="15">
      <c r="A202" t="s">
        <v>190</v>
      </c>
      <c r="B202" t="s">
        <v>178</v>
      </c>
      <c r="C202" s="125" t="s">
        <v>239</v>
      </c>
      <c r="D202" s="126">
        <v>1</v>
      </c>
      <c r="E202" s="127"/>
      <c r="F202" s="128">
        <v>70</v>
      </c>
      <c r="G202" s="125"/>
      <c r="H202" s="133"/>
      <c r="I202" s="130"/>
      <c r="J202" s="130"/>
      <c r="K202" s="36"/>
      <c r="L202" s="131">
        <v>202</v>
      </c>
      <c r="M202" s="131" t="b">
        <f>IF(AND(TRUE),TRUE,FALSE)</f>
        <v>1</v>
      </c>
      <c r="N202" s="132"/>
      <c r="O202">
        <v>1</v>
      </c>
    </row>
    <row r="203" spans="1:15" s="124" customFormat="1" ht="15">
      <c r="A203" t="s">
        <v>192</v>
      </c>
      <c r="B203" t="s">
        <v>178</v>
      </c>
      <c r="C203" s="125" t="s">
        <v>239</v>
      </c>
      <c r="D203" s="126">
        <v>1</v>
      </c>
      <c r="E203" s="127"/>
      <c r="F203" s="128">
        <v>70</v>
      </c>
      <c r="G203" s="125"/>
      <c r="H203" s="133"/>
      <c r="I203" s="130"/>
      <c r="J203" s="130"/>
      <c r="K203" s="36"/>
      <c r="L203" s="131">
        <v>203</v>
      </c>
      <c r="M203" s="131" t="b">
        <f>IF(AND(TRUE),TRUE,FALSE)</f>
        <v>1</v>
      </c>
      <c r="N203" s="132"/>
      <c r="O203">
        <v>1</v>
      </c>
    </row>
    <row r="204" spans="1:15" s="124" customFormat="1" ht="15">
      <c r="A204" t="s">
        <v>191</v>
      </c>
      <c r="B204" t="s">
        <v>178</v>
      </c>
      <c r="C204" s="125" t="s">
        <v>239</v>
      </c>
      <c r="D204" s="126">
        <v>1</v>
      </c>
      <c r="E204" s="127"/>
      <c r="F204" s="128">
        <v>70</v>
      </c>
      <c r="G204" s="125"/>
      <c r="H204" s="129"/>
      <c r="I204" s="130"/>
      <c r="J204" s="130"/>
      <c r="K204" s="36"/>
      <c r="L204" s="131">
        <v>204</v>
      </c>
      <c r="M204" s="131" t="b">
        <f>IF(AND(TRUE),TRUE,FALSE)</f>
        <v>1</v>
      </c>
      <c r="N204" s="132"/>
      <c r="O204">
        <v>1</v>
      </c>
    </row>
    <row r="205" spans="1:15" s="124" customFormat="1" ht="15">
      <c r="A205" t="s">
        <v>183</v>
      </c>
      <c r="B205" t="s">
        <v>178</v>
      </c>
      <c r="C205" s="125" t="s">
        <v>239</v>
      </c>
      <c r="D205" s="126">
        <v>1</v>
      </c>
      <c r="E205" s="127"/>
      <c r="F205" s="128">
        <v>70</v>
      </c>
      <c r="G205" s="125"/>
      <c r="H205" s="133"/>
      <c r="I205" s="130"/>
      <c r="J205" s="130"/>
      <c r="K205" s="36"/>
      <c r="L205" s="131">
        <v>205</v>
      </c>
      <c r="M205" s="131" t="b">
        <f>IF(AND(TRUE),TRUE,FALSE)</f>
        <v>1</v>
      </c>
      <c r="N205" s="132"/>
      <c r="O205">
        <v>1</v>
      </c>
    </row>
    <row r="206" spans="1:15" s="124" customFormat="1" ht="15">
      <c r="A206" t="s">
        <v>199</v>
      </c>
      <c r="B206" t="s">
        <v>178</v>
      </c>
      <c r="C206" s="125" t="s">
        <v>239</v>
      </c>
      <c r="D206" s="126">
        <v>1</v>
      </c>
      <c r="E206" s="127"/>
      <c r="F206" s="128">
        <v>70</v>
      </c>
      <c r="G206" s="125"/>
      <c r="H206" s="133"/>
      <c r="I206" s="130"/>
      <c r="J206" s="130"/>
      <c r="K206" s="36"/>
      <c r="L206" s="131">
        <v>206</v>
      </c>
      <c r="M206" s="131" t="b">
        <f>IF(AND(TRUE),TRUE,FALSE)</f>
        <v>1</v>
      </c>
      <c r="N206" s="132"/>
      <c r="O206">
        <v>1</v>
      </c>
    </row>
    <row r="207" spans="1:15" s="124" customFormat="1" ht="15">
      <c r="A207" t="s">
        <v>182</v>
      </c>
      <c r="B207" t="s">
        <v>178</v>
      </c>
      <c r="C207" s="125" t="s">
        <v>239</v>
      </c>
      <c r="D207" s="126">
        <v>1</v>
      </c>
      <c r="E207" s="127"/>
      <c r="F207" s="128">
        <v>70</v>
      </c>
      <c r="G207" s="125"/>
      <c r="H207" s="134"/>
      <c r="I207" s="130"/>
      <c r="J207" s="130"/>
      <c r="K207" s="36"/>
      <c r="L207" s="131">
        <v>207</v>
      </c>
      <c r="M207" s="131" t="b">
        <f>IF(AND(TRUE),TRUE,FALSE)</f>
        <v>1</v>
      </c>
      <c r="N207" s="132"/>
      <c r="O207">
        <v>1</v>
      </c>
    </row>
    <row r="208" spans="1:15" s="124" customFormat="1" ht="15">
      <c r="A208" t="s">
        <v>193</v>
      </c>
      <c r="B208" t="s">
        <v>178</v>
      </c>
      <c r="C208" s="125" t="s">
        <v>239</v>
      </c>
      <c r="D208" s="126">
        <v>1</v>
      </c>
      <c r="E208" s="127"/>
      <c r="F208" s="128">
        <v>70</v>
      </c>
      <c r="G208" s="125"/>
      <c r="H208" s="129"/>
      <c r="I208" s="130"/>
      <c r="J208" s="130"/>
      <c r="K208" s="36"/>
      <c r="L208" s="131">
        <v>208</v>
      </c>
      <c r="M208" s="131" t="b">
        <f>IF(AND(TRUE),TRUE,FALSE)</f>
        <v>1</v>
      </c>
      <c r="N208" s="132"/>
      <c r="O208">
        <v>1</v>
      </c>
    </row>
    <row r="209" spans="1:15" s="124" customFormat="1" ht="15">
      <c r="A209" t="s">
        <v>200</v>
      </c>
      <c r="B209" t="s">
        <v>178</v>
      </c>
      <c r="C209" s="125" t="s">
        <v>239</v>
      </c>
      <c r="D209" s="126">
        <v>1</v>
      </c>
      <c r="E209" s="127"/>
      <c r="F209" s="128">
        <v>70</v>
      </c>
      <c r="G209" s="125"/>
      <c r="H209" s="133"/>
      <c r="I209" s="130"/>
      <c r="J209" s="130"/>
      <c r="K209" s="36"/>
      <c r="L209" s="131">
        <v>209</v>
      </c>
      <c r="M209" s="131" t="b">
        <f>IF(AND(TRUE),TRUE,FALSE)</f>
        <v>1</v>
      </c>
      <c r="N209" s="132"/>
      <c r="O209">
        <v>1</v>
      </c>
    </row>
    <row r="210" spans="1:15" s="124" customFormat="1" ht="15">
      <c r="A210" t="s">
        <v>210</v>
      </c>
      <c r="B210" t="s">
        <v>182</v>
      </c>
      <c r="C210" s="125" t="s">
        <v>238</v>
      </c>
      <c r="D210" s="126">
        <v>1</v>
      </c>
      <c r="E210" s="127"/>
      <c r="F210" s="128">
        <v>70</v>
      </c>
      <c r="G210" s="125"/>
      <c r="H210" s="135"/>
      <c r="I210" s="130"/>
      <c r="J210" s="130"/>
      <c r="K210" s="36"/>
      <c r="L210" s="131">
        <v>210</v>
      </c>
      <c r="M210" s="131" t="b">
        <f>IF(AND(TRUE),TRUE,FALSE)</f>
        <v>1</v>
      </c>
      <c r="N210" s="132"/>
      <c r="O210">
        <v>1</v>
      </c>
    </row>
    <row r="211" spans="1:15" s="124" customFormat="1" ht="15">
      <c r="A211" t="s">
        <v>188</v>
      </c>
      <c r="B211" t="s">
        <v>225</v>
      </c>
      <c r="C211" s="125" t="s">
        <v>239</v>
      </c>
      <c r="D211" s="126">
        <v>1</v>
      </c>
      <c r="E211" s="127"/>
      <c r="F211" s="128">
        <v>70</v>
      </c>
      <c r="G211" s="125"/>
      <c r="H211" s="133"/>
      <c r="I211" s="130"/>
      <c r="J211" s="130"/>
      <c r="K211" s="36"/>
      <c r="L211" s="131">
        <v>211</v>
      </c>
      <c r="M211" s="131" t="b">
        <f>IF(AND(TRUE),TRUE,FALSE)</f>
        <v>1</v>
      </c>
      <c r="N211" s="132"/>
      <c r="O211">
        <v>1</v>
      </c>
    </row>
    <row r="212" spans="1:15" s="124" customFormat="1" ht="15">
      <c r="A212" t="s">
        <v>191</v>
      </c>
      <c r="B212" t="s">
        <v>225</v>
      </c>
      <c r="C212" s="125" t="s">
        <v>239</v>
      </c>
      <c r="D212" s="126">
        <v>1</v>
      </c>
      <c r="E212" s="127"/>
      <c r="F212" s="128">
        <v>70</v>
      </c>
      <c r="G212" s="125"/>
      <c r="H212" s="133"/>
      <c r="I212" s="130"/>
      <c r="J212" s="130"/>
      <c r="K212" s="36"/>
      <c r="L212" s="131">
        <v>212</v>
      </c>
      <c r="M212" s="131" t="b">
        <f>IF(AND(TRUE),TRUE,FALSE)</f>
        <v>1</v>
      </c>
      <c r="N212" s="132"/>
      <c r="O212">
        <v>1</v>
      </c>
    </row>
    <row r="213" spans="1:15" s="124" customFormat="1" ht="15">
      <c r="A213" t="s">
        <v>178</v>
      </c>
      <c r="B213" t="s">
        <v>225</v>
      </c>
      <c r="C213" s="125" t="s">
        <v>239</v>
      </c>
      <c r="D213" s="126">
        <v>1</v>
      </c>
      <c r="E213" s="127"/>
      <c r="F213" s="128">
        <v>70</v>
      </c>
      <c r="G213" s="125"/>
      <c r="H213" s="133"/>
      <c r="I213" s="130"/>
      <c r="J213" s="130"/>
      <c r="K213" s="36"/>
      <c r="L213" s="131">
        <v>213</v>
      </c>
      <c r="M213" s="131" t="b">
        <f>IF(AND(TRUE),TRUE,FALSE)</f>
        <v>1</v>
      </c>
      <c r="N213" s="132"/>
      <c r="O213">
        <v>1</v>
      </c>
    </row>
    <row r="214" spans="1:15" s="124" customFormat="1" ht="15">
      <c r="A214" t="s">
        <v>207</v>
      </c>
      <c r="B214" t="s">
        <v>226</v>
      </c>
      <c r="C214" s="125" t="s">
        <v>239</v>
      </c>
      <c r="D214" s="126">
        <v>1</v>
      </c>
      <c r="E214" s="127"/>
      <c r="F214" s="128">
        <v>70</v>
      </c>
      <c r="G214" s="125"/>
      <c r="H214" s="133"/>
      <c r="I214" s="130"/>
      <c r="J214" s="130"/>
      <c r="K214" s="36"/>
      <c r="L214" s="131">
        <v>214</v>
      </c>
      <c r="M214" s="131" t="b">
        <f>IF(AND(TRUE),TRUE,FALSE)</f>
        <v>1</v>
      </c>
      <c r="N214" s="132"/>
      <c r="O214">
        <v>1</v>
      </c>
    </row>
    <row r="215" spans="1:15" s="124" customFormat="1" ht="15">
      <c r="A215" t="s">
        <v>188</v>
      </c>
      <c r="B215" t="s">
        <v>226</v>
      </c>
      <c r="C215" s="125" t="s">
        <v>239</v>
      </c>
      <c r="D215" s="126">
        <v>1</v>
      </c>
      <c r="E215" s="127"/>
      <c r="F215" s="128">
        <v>70</v>
      </c>
      <c r="G215" s="125"/>
      <c r="H215" s="133"/>
      <c r="I215" s="130"/>
      <c r="J215" s="130"/>
      <c r="K215" s="36"/>
      <c r="L215" s="131">
        <v>215</v>
      </c>
      <c r="M215" s="131" t="b">
        <f>IF(AND(TRUE),TRUE,FALSE)</f>
        <v>1</v>
      </c>
      <c r="N215" s="132"/>
      <c r="O215">
        <v>1</v>
      </c>
    </row>
    <row r="216" spans="1:15" s="124" customFormat="1" ht="15">
      <c r="A216" t="s">
        <v>189</v>
      </c>
      <c r="B216" t="s">
        <v>226</v>
      </c>
      <c r="C216" s="125" t="s">
        <v>239</v>
      </c>
      <c r="D216" s="126">
        <v>1</v>
      </c>
      <c r="E216" s="127"/>
      <c r="F216" s="128">
        <v>70</v>
      </c>
      <c r="G216" s="125"/>
      <c r="H216" s="133"/>
      <c r="I216" s="130"/>
      <c r="J216" s="130"/>
      <c r="K216" s="36"/>
      <c r="L216" s="131">
        <v>216</v>
      </c>
      <c r="M216" s="131" t="b">
        <f>IF(AND(TRUE),TRUE,FALSE)</f>
        <v>1</v>
      </c>
      <c r="N216" s="132"/>
      <c r="O216">
        <v>1</v>
      </c>
    </row>
    <row r="217" spans="1:15" s="124" customFormat="1" ht="15">
      <c r="A217" t="s">
        <v>185</v>
      </c>
      <c r="B217" t="s">
        <v>226</v>
      </c>
      <c r="C217" s="125" t="s">
        <v>239</v>
      </c>
      <c r="D217" s="126">
        <v>1</v>
      </c>
      <c r="E217" s="127"/>
      <c r="F217" s="128">
        <v>70</v>
      </c>
      <c r="G217" s="125"/>
      <c r="H217" s="133"/>
      <c r="I217" s="130"/>
      <c r="J217" s="130"/>
      <c r="K217" s="36"/>
      <c r="L217" s="131">
        <v>217</v>
      </c>
      <c r="M217" s="131" t="b">
        <f>IF(AND(TRUE),TRUE,FALSE)</f>
        <v>1</v>
      </c>
      <c r="N217" s="132"/>
      <c r="O217">
        <v>1</v>
      </c>
    </row>
    <row r="218" spans="1:15" s="124" customFormat="1" ht="15">
      <c r="A218" t="s">
        <v>190</v>
      </c>
      <c r="B218" t="s">
        <v>226</v>
      </c>
      <c r="C218" s="125" t="s">
        <v>239</v>
      </c>
      <c r="D218" s="126">
        <v>1</v>
      </c>
      <c r="E218" s="127"/>
      <c r="F218" s="128">
        <v>70</v>
      </c>
      <c r="G218" s="125"/>
      <c r="H218" s="133"/>
      <c r="I218" s="130"/>
      <c r="J218" s="130"/>
      <c r="K218" s="36"/>
      <c r="L218" s="131">
        <v>218</v>
      </c>
      <c r="M218" s="131" t="b">
        <f>IF(AND(TRUE),TRUE,FALSE)</f>
        <v>1</v>
      </c>
      <c r="N218" s="132"/>
      <c r="O218">
        <v>1</v>
      </c>
    </row>
    <row r="219" spans="1:15" s="124" customFormat="1" ht="15">
      <c r="A219" t="s">
        <v>184</v>
      </c>
      <c r="B219" t="s">
        <v>226</v>
      </c>
      <c r="C219" s="136" t="s">
        <v>239</v>
      </c>
      <c r="D219" s="126">
        <v>1</v>
      </c>
      <c r="E219" s="137"/>
      <c r="F219" s="128">
        <v>70</v>
      </c>
      <c r="G219" s="136"/>
      <c r="H219" s="129"/>
      <c r="I219" s="138"/>
      <c r="J219" s="138"/>
      <c r="K219" s="139"/>
      <c r="L219" s="140">
        <v>219</v>
      </c>
      <c r="M219" s="140" t="b">
        <f>IF(AND(TRUE),TRUE,FALSE)</f>
        <v>1</v>
      </c>
      <c r="N219" s="141"/>
      <c r="O219">
        <v>1</v>
      </c>
    </row>
    <row r="220" spans="1:15" s="124" customFormat="1" ht="15">
      <c r="A220" t="s">
        <v>192</v>
      </c>
      <c r="B220" t="s">
        <v>226</v>
      </c>
      <c r="C220" s="125" t="s">
        <v>239</v>
      </c>
      <c r="D220" s="126">
        <v>1</v>
      </c>
      <c r="E220" s="127"/>
      <c r="F220" s="128">
        <v>70</v>
      </c>
      <c r="G220" s="125"/>
      <c r="H220" s="133"/>
      <c r="I220" s="130"/>
      <c r="J220" s="130"/>
      <c r="K220" s="36"/>
      <c r="L220" s="131">
        <v>220</v>
      </c>
      <c r="M220" s="131" t="b">
        <f>IF(AND(TRUE),TRUE,FALSE)</f>
        <v>1</v>
      </c>
      <c r="N220" s="132"/>
      <c r="O220">
        <v>1</v>
      </c>
    </row>
    <row r="221" spans="1:15" s="124" customFormat="1" ht="15">
      <c r="A221" t="s">
        <v>191</v>
      </c>
      <c r="B221" t="s">
        <v>226</v>
      </c>
      <c r="C221" s="125" t="s">
        <v>239</v>
      </c>
      <c r="D221" s="126">
        <v>1</v>
      </c>
      <c r="E221" s="127"/>
      <c r="F221" s="128">
        <v>70</v>
      </c>
      <c r="G221" s="125"/>
      <c r="H221" s="133"/>
      <c r="I221" s="130"/>
      <c r="J221" s="130"/>
      <c r="K221" s="36"/>
      <c r="L221" s="131">
        <v>221</v>
      </c>
      <c r="M221" s="131" t="b">
        <f>IF(AND(TRUE),TRUE,FALSE)</f>
        <v>1</v>
      </c>
      <c r="N221" s="132"/>
      <c r="O221">
        <v>1</v>
      </c>
    </row>
    <row r="222" spans="1:15" s="124" customFormat="1" ht="15">
      <c r="A222" t="s">
        <v>177</v>
      </c>
      <c r="B222" t="s">
        <v>226</v>
      </c>
      <c r="C222" s="136" t="s">
        <v>239</v>
      </c>
      <c r="D222" s="126">
        <v>1</v>
      </c>
      <c r="E222" s="137"/>
      <c r="F222" s="128">
        <v>70</v>
      </c>
      <c r="G222" s="136"/>
      <c r="H222" s="129"/>
      <c r="I222" s="138"/>
      <c r="J222" s="138"/>
      <c r="K222" s="139"/>
      <c r="L222" s="140">
        <v>222</v>
      </c>
      <c r="M222" s="140" t="b">
        <f>IF(AND(TRUE),TRUE,FALSE)</f>
        <v>1</v>
      </c>
      <c r="N222" s="141"/>
      <c r="O222">
        <v>1</v>
      </c>
    </row>
    <row r="223" spans="1:15" s="124" customFormat="1" ht="15">
      <c r="A223" t="s">
        <v>187</v>
      </c>
      <c r="B223" t="s">
        <v>226</v>
      </c>
      <c r="C223" s="125" t="s">
        <v>239</v>
      </c>
      <c r="D223" s="126">
        <v>1</v>
      </c>
      <c r="E223" s="127"/>
      <c r="F223" s="128">
        <v>70</v>
      </c>
      <c r="G223" s="125"/>
      <c r="H223" s="134"/>
      <c r="I223" s="130"/>
      <c r="J223" s="130"/>
      <c r="K223" s="36"/>
      <c r="L223" s="131">
        <v>223</v>
      </c>
      <c r="M223" s="131" t="b">
        <f>IF(AND(TRUE),TRUE,FALSE)</f>
        <v>1</v>
      </c>
      <c r="N223" s="132"/>
      <c r="O223">
        <v>1</v>
      </c>
    </row>
    <row r="224" spans="1:15" s="124" customFormat="1" ht="15">
      <c r="A224" t="s">
        <v>178</v>
      </c>
      <c r="B224" t="s">
        <v>226</v>
      </c>
      <c r="C224" s="125" t="s">
        <v>239</v>
      </c>
      <c r="D224" s="126">
        <v>1</v>
      </c>
      <c r="E224" s="127"/>
      <c r="F224" s="128">
        <v>70</v>
      </c>
      <c r="G224" s="125"/>
      <c r="H224" s="129"/>
      <c r="I224" s="130"/>
      <c r="J224" s="130"/>
      <c r="K224" s="36"/>
      <c r="L224" s="131">
        <v>224</v>
      </c>
      <c r="M224" s="131" t="b">
        <f>IF(AND(TRUE),TRUE,FALSE)</f>
        <v>1</v>
      </c>
      <c r="N224" s="132"/>
      <c r="O224">
        <v>1</v>
      </c>
    </row>
    <row r="225" spans="1:15" s="124" customFormat="1" ht="15">
      <c r="A225" t="s">
        <v>200</v>
      </c>
      <c r="B225" t="s">
        <v>226</v>
      </c>
      <c r="C225" s="125" t="s">
        <v>239</v>
      </c>
      <c r="D225" s="126">
        <v>1</v>
      </c>
      <c r="E225" s="127"/>
      <c r="F225" s="128">
        <v>70</v>
      </c>
      <c r="G225" s="125"/>
      <c r="H225" s="133"/>
      <c r="I225" s="130"/>
      <c r="J225" s="130"/>
      <c r="K225" s="36"/>
      <c r="L225" s="131">
        <v>225</v>
      </c>
      <c r="M225" s="131" t="b">
        <f>IF(AND(TRUE),TRUE,FALSE)</f>
        <v>1</v>
      </c>
      <c r="N225" s="132"/>
      <c r="O225">
        <v>1</v>
      </c>
    </row>
    <row r="226" spans="1:15" s="124" customFormat="1" ht="15">
      <c r="A226" t="s">
        <v>214</v>
      </c>
      <c r="B226" t="s">
        <v>214</v>
      </c>
      <c r="C226" s="125"/>
      <c r="D226" s="126">
        <v>1</v>
      </c>
      <c r="E226" s="127"/>
      <c r="F226" s="128">
        <v>70</v>
      </c>
      <c r="G226" s="125"/>
      <c r="H226" s="129"/>
      <c r="I226" s="130"/>
      <c r="J226" s="130"/>
      <c r="K226" s="36"/>
      <c r="L226" s="131">
        <v>226</v>
      </c>
      <c r="M226" s="131" t="b">
        <f>IF(AND(TRUE),TRUE,FALSE)</f>
        <v>1</v>
      </c>
      <c r="N226" s="132"/>
      <c r="O226">
        <v>1</v>
      </c>
    </row>
    <row r="227" spans="1:15" s="124" customFormat="1" ht="15">
      <c r="A227" t="s">
        <v>215</v>
      </c>
      <c r="B227" t="s">
        <v>215</v>
      </c>
      <c r="C227" s="125"/>
      <c r="D227" s="126">
        <v>1</v>
      </c>
      <c r="E227" s="127"/>
      <c r="F227" s="128">
        <v>70</v>
      </c>
      <c r="G227" s="125"/>
      <c r="H227" s="133"/>
      <c r="I227" s="130"/>
      <c r="J227" s="130"/>
      <c r="K227" s="36"/>
      <c r="L227" s="131">
        <v>227</v>
      </c>
      <c r="M227" s="131" t="b">
        <f>IF(AND(TRUE),TRUE,FALSE)</f>
        <v>1</v>
      </c>
      <c r="N227" s="132"/>
      <c r="O227">
        <v>1</v>
      </c>
    </row>
  </sheetData>
  <dataValidations count="11">
    <dataValidation allowBlank="1" showInputMessage="1" showErrorMessage="1" promptTitle="Edge Label" prompt="Enter an optional edge label." errorTitle="Invalid Edge Visibility" error="You have entered an unrecognized edge visibility.  Try selecting from the drop-down list instead." sqref="H165:H173 H175:H176 H55:H85 H87:H93 H95:H163 H178:H185 H33:H53 H187:H209 H211:H227"/>
    <dataValidation allowBlank="1" showErrorMessage="1" sqref="N33:N227 N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3:L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3:M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3:I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3:J227"/>
    <dataValidation allowBlank="1" showInputMessage="1" promptTitle="Edge Color" prompt="To select an optional edge color, right-click and select Select Color on the right-click menu." sqref="D33:D227"/>
    <dataValidation allowBlank="1" showInputMessage="1" promptTitle="Edge Opacity" prompt="Enter an optional edge opacity between 0 (transparent) and 100 (opaque)." errorTitle="Invalid Edge Opacity" error="The optional edge opacity must be a whole number between 0 and 10." sqref="F33:F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3:G227">
      <formula1>ValidEdgeVisibilities</formula1>
    </dataValidation>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3:E2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3:K22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3"/>
  <sheetViews>
    <sheetView workbookViewId="0" topLeftCell="A1">
      <pane xSplit="1" ySplit="2" topLeftCell="B11" activePane="bottomRight" state="frozen"/>
      <selection pane="topRight" activeCell="B1" sqref="B1"/>
      <selection pane="bottomLeft" activeCell="A3" sqref="A3"/>
      <selection pane="bottomRight" activeCell="A2" sqref="A2:AD2"/>
    </sheetView>
  </sheetViews>
  <sheetFormatPr defaultColWidth="9.140625" defaultRowHeight="15"/>
  <cols>
    <col min="1" max="1" width="33.8515625" style="1" bestFit="1" customWidth="1"/>
    <col min="2" max="2" width="16.28125" style="0" bestFit="1"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5.00390625" style="3" hidden="1" customWidth="1"/>
    <col min="28" max="28" width="16.00390625" style="3" hidden="1" customWidth="1"/>
    <col min="29" max="29" width="16.00390625" style="6" bestFit="1" customWidth="1"/>
    <col min="30" max="30" width="11.00390625" style="2" bestFit="1"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137</v>
      </c>
      <c r="Y2" s="13" t="s">
        <v>38</v>
      </c>
      <c r="Z2" s="13" t="s">
        <v>170</v>
      </c>
      <c r="AA2" s="11" t="s">
        <v>12</v>
      </c>
      <c r="AB2" s="11" t="s">
        <v>39</v>
      </c>
      <c r="AC2" s="8" t="s">
        <v>26</v>
      </c>
      <c r="AD2" t="s">
        <v>227</v>
      </c>
      <c r="AG2"/>
      <c r="AH2"/>
    </row>
    <row r="3" spans="1:34" ht="15" customHeight="1">
      <c r="A3" s="14" t="s">
        <v>218</v>
      </c>
      <c r="B3" s="51" t="s">
        <v>228</v>
      </c>
      <c r="C3" s="15" t="s">
        <v>63</v>
      </c>
      <c r="D3" s="52">
        <v>5</v>
      </c>
      <c r="E3" s="70"/>
      <c r="F3" s="15"/>
      <c r="G3" s="15"/>
      <c r="H3" s="14" t="s">
        <v>218</v>
      </c>
      <c r="I3" s="58"/>
      <c r="J3" s="58"/>
      <c r="K3" s="16"/>
      <c r="L3" s="74"/>
      <c r="M3" s="75">
        <v>3785.45947265625</v>
      </c>
      <c r="N3" s="75">
        <v>1345.546875</v>
      </c>
      <c r="O3" s="69" t="s">
        <v>67</v>
      </c>
      <c r="P3" s="76"/>
      <c r="Q3" s="76"/>
      <c r="R3" s="77"/>
      <c r="S3" s="77"/>
      <c r="T3" s="77"/>
      <c r="U3" s="77"/>
      <c r="V3" s="78"/>
      <c r="W3" s="78"/>
      <c r="X3" s="78"/>
      <c r="Y3" s="78"/>
      <c r="Z3" s="50"/>
      <c r="AA3" s="72">
        <v>3</v>
      </c>
      <c r="AB3" s="72" t="b">
        <f>IF(AND(OR(NOT(ISNUMBER([X])),[X]&gt;=Misc!$O$3),OR(NOT(ISNUMBER([X])),[X]&lt;=Misc!$P$3),OR(NOT(ISNUMBER([Y])),[Y]&gt;=Misc!$O$4),OR(NOT(ISNUMBER([Y])),[Y]&lt;=Misc!$P$4),TRUE),TRUE,FALSE)</f>
        <v>0</v>
      </c>
      <c r="AC3" s="79"/>
      <c r="AD3"/>
      <c r="AG3"/>
      <c r="AH3"/>
    </row>
    <row r="4" spans="1:35" ht="15">
      <c r="A4" s="14" t="s">
        <v>207</v>
      </c>
      <c r="B4" s="51" t="s">
        <v>228</v>
      </c>
      <c r="C4" s="15" t="s">
        <v>63</v>
      </c>
      <c r="D4" s="52">
        <v>5</v>
      </c>
      <c r="E4" s="70"/>
      <c r="F4" s="15"/>
      <c r="G4" s="15"/>
      <c r="H4" s="14" t="s">
        <v>207</v>
      </c>
      <c r="I4" s="58"/>
      <c r="J4" s="58"/>
      <c r="K4" s="16"/>
      <c r="L4" s="74"/>
      <c r="M4" s="75">
        <v>9615.6806640625</v>
      </c>
      <c r="N4" s="75">
        <v>4657.7294921875</v>
      </c>
      <c r="O4" s="69" t="s">
        <v>67</v>
      </c>
      <c r="P4" s="76"/>
      <c r="Q4" s="76"/>
      <c r="R4" s="77"/>
      <c r="S4" s="77"/>
      <c r="T4" s="77"/>
      <c r="U4" s="77"/>
      <c r="V4" s="78"/>
      <c r="W4" s="78"/>
      <c r="X4" s="78"/>
      <c r="Y4" s="78"/>
      <c r="Z4" s="50"/>
      <c r="AA4" s="72">
        <v>4</v>
      </c>
      <c r="AB4" s="72" t="b">
        <f>IF(AND(OR(NOT(ISNUMBER([X])),[X]&gt;=Misc!$O$3),OR(NOT(ISNUMBER([X])),[X]&lt;=Misc!$P$3),OR(NOT(ISNUMBER([Y])),[Y]&gt;=Misc!$O$4),OR(NOT(ISNUMBER([Y])),[Y]&lt;=Misc!$P$4),TRUE),TRUE,FALSE)</f>
        <v>0</v>
      </c>
      <c r="AC4" s="79"/>
      <c r="AD4"/>
      <c r="AE4" s="2"/>
      <c r="AI4" s="3"/>
    </row>
    <row r="5" spans="1:35" ht="15">
      <c r="A5" s="14" t="s">
        <v>219</v>
      </c>
      <c r="B5" s="51" t="s">
        <v>228</v>
      </c>
      <c r="C5" s="15" t="s">
        <v>63</v>
      </c>
      <c r="D5" s="52">
        <v>5</v>
      </c>
      <c r="E5" s="70"/>
      <c r="F5" s="15"/>
      <c r="G5" s="15"/>
      <c r="H5" s="14" t="s">
        <v>219</v>
      </c>
      <c r="I5" s="58"/>
      <c r="J5" s="58"/>
      <c r="K5" s="16"/>
      <c r="L5" s="74"/>
      <c r="M5" s="75">
        <v>2777.68408203125</v>
      </c>
      <c r="N5" s="75">
        <v>5554.876953125</v>
      </c>
      <c r="O5" s="69" t="s">
        <v>67</v>
      </c>
      <c r="P5" s="76"/>
      <c r="Q5" s="76"/>
      <c r="R5" s="77"/>
      <c r="S5" s="77"/>
      <c r="T5" s="77"/>
      <c r="U5" s="77"/>
      <c r="V5" s="78"/>
      <c r="W5" s="78"/>
      <c r="X5" s="78"/>
      <c r="Y5" s="78"/>
      <c r="Z5" s="50"/>
      <c r="AA5" s="72">
        <v>5</v>
      </c>
      <c r="AB5" s="72" t="b">
        <f>IF(AND(OR(NOT(ISNUMBER([X])),[X]&gt;=Misc!$O$3),OR(NOT(ISNUMBER([X])),[X]&lt;=Misc!$P$3),OR(NOT(ISNUMBER([Y])),[Y]&gt;=Misc!$O$4),OR(NOT(ISNUMBER([Y])),[Y]&lt;=Misc!$P$4),TRUE),TRUE,FALSE)</f>
        <v>1</v>
      </c>
      <c r="AC5" s="79"/>
      <c r="AD5"/>
      <c r="AE5" s="2"/>
      <c r="AI5" s="3"/>
    </row>
    <row r="6" spans="1:35" ht="15">
      <c r="A6" s="14" t="s">
        <v>185</v>
      </c>
      <c r="B6" s="51" t="s">
        <v>228</v>
      </c>
      <c r="C6" s="15" t="s">
        <v>63</v>
      </c>
      <c r="D6" s="52">
        <v>5</v>
      </c>
      <c r="E6" s="70"/>
      <c r="F6" s="15"/>
      <c r="G6" s="15"/>
      <c r="H6" s="14" t="s">
        <v>185</v>
      </c>
      <c r="I6" s="58"/>
      <c r="J6" s="58"/>
      <c r="K6" s="16"/>
      <c r="L6" s="74"/>
      <c r="M6" s="75">
        <v>6462.724609375</v>
      </c>
      <c r="N6" s="75">
        <v>5692.296875</v>
      </c>
      <c r="O6" s="69" t="s">
        <v>67</v>
      </c>
      <c r="P6" s="76"/>
      <c r="Q6" s="76"/>
      <c r="R6" s="77"/>
      <c r="S6" s="77"/>
      <c r="T6" s="77"/>
      <c r="U6" s="77"/>
      <c r="V6" s="78"/>
      <c r="W6" s="78"/>
      <c r="X6" s="78"/>
      <c r="Y6" s="78"/>
      <c r="Z6" s="50"/>
      <c r="AA6" s="72">
        <v>6</v>
      </c>
      <c r="AB6" s="72" t="b">
        <f>IF(AND(OR(NOT(ISNUMBER([X])),[X]&gt;=Misc!$O$3),OR(NOT(ISNUMBER([X])),[X]&lt;=Misc!$P$3),OR(NOT(ISNUMBER([Y])),[Y]&gt;=Misc!$O$4),OR(NOT(ISNUMBER([Y])),[Y]&lt;=Misc!$P$4),TRUE),TRUE,FALSE)</f>
        <v>1</v>
      </c>
      <c r="AC6" s="79"/>
      <c r="AD6"/>
      <c r="AE6" s="2"/>
      <c r="AI6" s="3"/>
    </row>
    <row r="7" spans="1:35" ht="15">
      <c r="A7" s="14" t="s">
        <v>186</v>
      </c>
      <c r="B7" s="51" t="s">
        <v>228</v>
      </c>
      <c r="C7" s="15" t="s">
        <v>63</v>
      </c>
      <c r="D7" s="52">
        <v>5</v>
      </c>
      <c r="E7" s="70"/>
      <c r="F7" s="15"/>
      <c r="G7" s="15"/>
      <c r="H7" s="14" t="s">
        <v>186</v>
      </c>
      <c r="I7" s="58"/>
      <c r="J7" s="58"/>
      <c r="K7" s="16"/>
      <c r="L7" s="74"/>
      <c r="M7" s="75">
        <v>5549.1005859375</v>
      </c>
      <c r="N7" s="75">
        <v>4121.52197265625</v>
      </c>
      <c r="O7" s="69" t="s">
        <v>67</v>
      </c>
      <c r="P7" s="76"/>
      <c r="Q7" s="76"/>
      <c r="R7" s="77"/>
      <c r="S7" s="77"/>
      <c r="T7" s="77"/>
      <c r="U7" s="77"/>
      <c r="V7" s="78"/>
      <c r="W7" s="78"/>
      <c r="X7" s="78"/>
      <c r="Y7" s="78"/>
      <c r="Z7" s="50"/>
      <c r="AA7" s="72">
        <v>7</v>
      </c>
      <c r="AB7" s="72" t="b">
        <f>IF(AND(OR(NOT(ISNUMBER([X])),[X]&gt;=Misc!$O$3),OR(NOT(ISNUMBER([X])),[X]&lt;=Misc!$P$3),OR(NOT(ISNUMBER([Y])),[Y]&gt;=Misc!$O$4),OR(NOT(ISNUMBER([Y])),[Y]&lt;=Misc!$P$4),TRUE),TRUE,FALSE)</f>
        <v>0</v>
      </c>
      <c r="AC7" s="79"/>
      <c r="AD7"/>
      <c r="AE7" s="2"/>
      <c r="AI7" s="3"/>
    </row>
    <row r="8" spans="1:35" ht="15">
      <c r="A8" s="14" t="s">
        <v>184</v>
      </c>
      <c r="B8" s="51" t="s">
        <v>228</v>
      </c>
      <c r="C8" s="15" t="s">
        <v>63</v>
      </c>
      <c r="D8" s="52">
        <v>5</v>
      </c>
      <c r="E8" s="70"/>
      <c r="F8" s="15"/>
      <c r="G8" s="15"/>
      <c r="H8" s="14" t="s">
        <v>184</v>
      </c>
      <c r="I8" s="58"/>
      <c r="J8" s="58"/>
      <c r="K8" s="16"/>
      <c r="L8" s="74"/>
      <c r="M8" s="75">
        <v>6409.798828125</v>
      </c>
      <c r="N8" s="75">
        <v>4687.74365234375</v>
      </c>
      <c r="O8" s="69" t="s">
        <v>67</v>
      </c>
      <c r="P8" s="76"/>
      <c r="Q8" s="76"/>
      <c r="R8" s="77"/>
      <c r="S8" s="77"/>
      <c r="T8" s="77"/>
      <c r="U8" s="77"/>
      <c r="V8" s="78"/>
      <c r="W8" s="78"/>
      <c r="X8" s="78"/>
      <c r="Y8" s="78"/>
      <c r="Z8" s="50"/>
      <c r="AA8" s="72">
        <v>8</v>
      </c>
      <c r="AB8" s="72" t="b">
        <f>IF(AND(OR(NOT(ISNUMBER([X])),[X]&gt;=Misc!$O$3),OR(NOT(ISNUMBER([X])),[X]&lt;=Misc!$P$3),OR(NOT(ISNUMBER([Y])),[Y]&gt;=Misc!$O$4),OR(NOT(ISNUMBER([Y])),[Y]&lt;=Misc!$P$4),TRUE),TRUE,FALSE)</f>
        <v>1</v>
      </c>
      <c r="AC8" s="79"/>
      <c r="AD8"/>
      <c r="AE8" s="2"/>
      <c r="AI8" s="3"/>
    </row>
    <row r="9" spans="1:35" ht="15">
      <c r="A9" s="14" t="s">
        <v>209</v>
      </c>
      <c r="B9" s="51" t="s">
        <v>228</v>
      </c>
      <c r="C9" s="15" t="s">
        <v>63</v>
      </c>
      <c r="D9" s="52">
        <v>5</v>
      </c>
      <c r="E9" s="70"/>
      <c r="F9" s="15"/>
      <c r="G9" s="15"/>
      <c r="H9" s="14" t="s">
        <v>209</v>
      </c>
      <c r="I9" s="58"/>
      <c r="J9" s="58"/>
      <c r="K9" s="16"/>
      <c r="L9" s="74"/>
      <c r="M9" s="75">
        <v>6044.75390625</v>
      </c>
      <c r="N9" s="75">
        <v>4687.2880859375</v>
      </c>
      <c r="O9" s="69" t="s">
        <v>67</v>
      </c>
      <c r="P9" s="76"/>
      <c r="Q9" s="76"/>
      <c r="R9" s="77"/>
      <c r="S9" s="77"/>
      <c r="T9" s="77"/>
      <c r="U9" s="77"/>
      <c r="V9" s="78"/>
      <c r="W9" s="78"/>
      <c r="X9" s="78"/>
      <c r="Y9" s="78"/>
      <c r="Z9" s="50"/>
      <c r="AA9" s="72">
        <v>9</v>
      </c>
      <c r="AB9" s="72" t="b">
        <f>IF(AND(OR(NOT(ISNUMBER([X])),[X]&gt;=Misc!$O$3),OR(NOT(ISNUMBER([X])),[X]&lt;=Misc!$P$3),OR(NOT(ISNUMBER([Y])),[Y]&gt;=Misc!$O$4),OR(NOT(ISNUMBER([Y])),[Y]&lt;=Misc!$P$4),TRUE),TRUE,FALSE)</f>
        <v>1</v>
      </c>
      <c r="AC9" s="79"/>
      <c r="AD9"/>
      <c r="AE9" s="2"/>
      <c r="AI9" s="3"/>
    </row>
    <row r="10" spans="1:35" ht="15">
      <c r="A10" s="14" t="s">
        <v>223</v>
      </c>
      <c r="B10" s="51" t="s">
        <v>228</v>
      </c>
      <c r="C10" s="15" t="s">
        <v>63</v>
      </c>
      <c r="D10" s="52">
        <v>5</v>
      </c>
      <c r="E10" s="70"/>
      <c r="F10" s="15"/>
      <c r="G10" s="15"/>
      <c r="H10" s="14" t="s">
        <v>223</v>
      </c>
      <c r="I10" s="58"/>
      <c r="J10" s="58"/>
      <c r="K10" s="16"/>
      <c r="L10" s="74"/>
      <c r="M10" s="75">
        <v>3621.177490234375</v>
      </c>
      <c r="N10" s="75">
        <v>4086.285888671875</v>
      </c>
      <c r="O10" s="69" t="s">
        <v>67</v>
      </c>
      <c r="P10" s="76"/>
      <c r="Q10" s="76"/>
      <c r="R10" s="77"/>
      <c r="S10" s="77"/>
      <c r="T10" s="77"/>
      <c r="U10" s="77"/>
      <c r="V10" s="78"/>
      <c r="W10" s="78"/>
      <c r="X10" s="78"/>
      <c r="Y10" s="78"/>
      <c r="Z10" s="50"/>
      <c r="AA10" s="72">
        <v>10</v>
      </c>
      <c r="AB10" s="72" t="b">
        <f>IF(AND(OR(NOT(ISNUMBER([X])),[X]&gt;=Misc!$O$3),OR(NOT(ISNUMBER([X])),[X]&lt;=Misc!$P$3),OR(NOT(ISNUMBER([Y])),[Y]&gt;=Misc!$O$4),OR(NOT(ISNUMBER([Y])),[Y]&lt;=Misc!$P$4),TRUE),TRUE,FALSE)</f>
        <v>0</v>
      </c>
      <c r="AC10" s="79"/>
      <c r="AD10"/>
      <c r="AE10" s="2"/>
      <c r="AI10" s="3"/>
    </row>
    <row r="11" spans="1:35" ht="15">
      <c r="A11" s="14" t="s">
        <v>177</v>
      </c>
      <c r="B11" s="51" t="s">
        <v>228</v>
      </c>
      <c r="C11" s="15" t="s">
        <v>63</v>
      </c>
      <c r="D11" s="52">
        <v>5</v>
      </c>
      <c r="E11" s="70"/>
      <c r="F11" s="15"/>
      <c r="G11" s="15"/>
      <c r="H11" s="14" t="s">
        <v>177</v>
      </c>
      <c r="I11" s="58"/>
      <c r="J11" s="58"/>
      <c r="K11" s="16"/>
      <c r="L11" s="74"/>
      <c r="M11" s="75">
        <v>4030.01220703125</v>
      </c>
      <c r="N11" s="75">
        <v>6508.310546875</v>
      </c>
      <c r="O11" s="69" t="s">
        <v>67</v>
      </c>
      <c r="P11" s="76"/>
      <c r="Q11" s="76"/>
      <c r="R11" s="77"/>
      <c r="S11" s="77"/>
      <c r="T11" s="77"/>
      <c r="U11" s="77"/>
      <c r="V11" s="78"/>
      <c r="W11" s="78"/>
      <c r="X11" s="78"/>
      <c r="Y11" s="78"/>
      <c r="Z11" s="50"/>
      <c r="AA11" s="72">
        <v>11</v>
      </c>
      <c r="AB11" s="72" t="b">
        <f>IF(AND(OR(NOT(ISNUMBER([X])),[X]&gt;=Misc!$O$3),OR(NOT(ISNUMBER([X])),[X]&lt;=Misc!$P$3),OR(NOT(ISNUMBER([Y])),[Y]&gt;=Misc!$O$4),OR(NOT(ISNUMBER([Y])),[Y]&lt;=Misc!$P$4),TRUE),TRUE,FALSE)</f>
        <v>1</v>
      </c>
      <c r="AC11" s="79"/>
      <c r="AD11"/>
      <c r="AE11" s="2"/>
      <c r="AI11" s="3"/>
    </row>
    <row r="12" spans="1:35" ht="15">
      <c r="A12" s="14" t="s">
        <v>187</v>
      </c>
      <c r="B12" s="51" t="s">
        <v>228</v>
      </c>
      <c r="C12" s="15" t="s">
        <v>63</v>
      </c>
      <c r="D12" s="52">
        <v>5</v>
      </c>
      <c r="E12" s="70"/>
      <c r="F12" s="15"/>
      <c r="G12" s="15" t="s">
        <v>52</v>
      </c>
      <c r="H12" s="14" t="s">
        <v>187</v>
      </c>
      <c r="I12" s="58"/>
      <c r="J12" s="58"/>
      <c r="K12" s="16"/>
      <c r="L12" s="74"/>
      <c r="M12" s="75">
        <v>4117.39599609375</v>
      </c>
      <c r="N12" s="75">
        <v>5278.564453125</v>
      </c>
      <c r="O12" s="69" t="s">
        <v>67</v>
      </c>
      <c r="P12" s="76"/>
      <c r="Q12" s="76"/>
      <c r="R12" s="77"/>
      <c r="S12" s="77"/>
      <c r="T12" s="77"/>
      <c r="U12" s="77"/>
      <c r="V12" s="78"/>
      <c r="W12" s="78"/>
      <c r="X12" s="78"/>
      <c r="Y12" s="78"/>
      <c r="Z12" s="50"/>
      <c r="AA12" s="72">
        <v>12</v>
      </c>
      <c r="AB12" s="72" t="b">
        <f>IF(AND(OR(NOT(ISNUMBER([X])),[X]&gt;=Misc!$O$3),OR(NOT(ISNUMBER([X])),[X]&lt;=Misc!$P$3),OR(NOT(ISNUMBER([Y])),[Y]&gt;=Misc!$O$4),OR(NOT(ISNUMBER([Y])),[Y]&lt;=Misc!$P$4),TRUE),TRUE,FALSE)</f>
        <v>1</v>
      </c>
      <c r="AC12" s="79"/>
      <c r="AD12"/>
      <c r="AE12" s="2"/>
      <c r="AI12" s="3"/>
    </row>
    <row r="13" spans="1:35" ht="15">
      <c r="A13" s="14" t="s">
        <v>178</v>
      </c>
      <c r="B13" s="51" t="s">
        <v>228</v>
      </c>
      <c r="C13" s="15" t="s">
        <v>63</v>
      </c>
      <c r="D13" s="52">
        <v>5</v>
      </c>
      <c r="E13" s="70"/>
      <c r="F13" s="15"/>
      <c r="G13" s="15"/>
      <c r="H13" s="14" t="s">
        <v>178</v>
      </c>
      <c r="I13" s="58"/>
      <c r="J13" s="58"/>
      <c r="K13" s="16"/>
      <c r="L13" s="74"/>
      <c r="M13" s="75">
        <v>5416.9716796875</v>
      </c>
      <c r="N13" s="75">
        <v>5335.32958984375</v>
      </c>
      <c r="O13" s="69" t="s">
        <v>67</v>
      </c>
      <c r="P13" s="76"/>
      <c r="Q13" s="76"/>
      <c r="R13" s="77"/>
      <c r="S13" s="77"/>
      <c r="T13" s="77"/>
      <c r="U13" s="77"/>
      <c r="V13" s="78"/>
      <c r="W13" s="78"/>
      <c r="X13" s="78"/>
      <c r="Y13" s="78"/>
      <c r="Z13" s="50"/>
      <c r="AA13" s="72">
        <v>13</v>
      </c>
      <c r="AB13" s="72" t="b">
        <f>IF(AND(OR(NOT(ISNUMBER([X])),[X]&gt;=Misc!$O$3),OR(NOT(ISNUMBER([X])),[X]&lt;=Misc!$P$3),OR(NOT(ISNUMBER([Y])),[Y]&gt;=Misc!$O$4),OR(NOT(ISNUMBER([Y])),[Y]&lt;=Misc!$P$4),TRUE),TRUE,FALSE)</f>
        <v>1</v>
      </c>
      <c r="AC13" s="79"/>
      <c r="AD13"/>
      <c r="AE13" s="2"/>
      <c r="AI13" s="3"/>
    </row>
    <row r="14" spans="1:35" ht="15">
      <c r="A14" s="14" t="s">
        <v>225</v>
      </c>
      <c r="B14" s="51" t="s">
        <v>228</v>
      </c>
      <c r="C14" s="15" t="s">
        <v>63</v>
      </c>
      <c r="D14" s="52">
        <v>5</v>
      </c>
      <c r="E14" s="70"/>
      <c r="F14" s="15"/>
      <c r="G14" s="15"/>
      <c r="H14" s="14" t="s">
        <v>225</v>
      </c>
      <c r="I14" s="58"/>
      <c r="J14" s="58"/>
      <c r="K14" s="16"/>
      <c r="L14" s="74"/>
      <c r="M14" s="75">
        <v>8500.1689453125</v>
      </c>
      <c r="N14" s="75">
        <v>8560.4765625</v>
      </c>
      <c r="O14" s="69" t="s">
        <v>67</v>
      </c>
      <c r="P14" s="76"/>
      <c r="Q14" s="76"/>
      <c r="R14" s="77"/>
      <c r="S14" s="77"/>
      <c r="T14" s="77"/>
      <c r="U14" s="77"/>
      <c r="V14" s="78"/>
      <c r="W14" s="78"/>
      <c r="X14" s="78"/>
      <c r="Y14" s="78"/>
      <c r="Z14" s="50"/>
      <c r="AA14" s="72">
        <v>14</v>
      </c>
      <c r="AB14" s="72" t="b">
        <f>IF(AND(OR(NOT(ISNUMBER([X])),[X]&gt;=Misc!$O$3),OR(NOT(ISNUMBER([X])),[X]&lt;=Misc!$P$3),OR(NOT(ISNUMBER([Y])),[Y]&gt;=Misc!$O$4),OR(NOT(ISNUMBER([Y])),[Y]&lt;=Misc!$P$4),TRUE),TRUE,FALSE)</f>
        <v>1</v>
      </c>
      <c r="AC14" s="79"/>
      <c r="AD14"/>
      <c r="AE14" s="2"/>
      <c r="AI14" s="3"/>
    </row>
    <row r="15" spans="1:35" ht="15">
      <c r="A15" s="14" t="s">
        <v>216</v>
      </c>
      <c r="B15" s="51" t="s">
        <v>228</v>
      </c>
      <c r="C15" s="51" t="s">
        <v>56</v>
      </c>
      <c r="D15" s="52">
        <v>5</v>
      </c>
      <c r="E15" s="70"/>
      <c r="F15" s="15"/>
      <c r="G15" s="15"/>
      <c r="H15" s="14" t="s">
        <v>216</v>
      </c>
      <c r="I15" s="58"/>
      <c r="J15" s="58"/>
      <c r="K15" s="16"/>
      <c r="L15" s="74"/>
      <c r="M15" s="75">
        <v>6656.9560546875</v>
      </c>
      <c r="N15" s="75">
        <v>8170.3076171875</v>
      </c>
      <c r="O15" s="69" t="s">
        <v>67</v>
      </c>
      <c r="P15" s="76"/>
      <c r="Q15" s="76"/>
      <c r="R15" s="77"/>
      <c r="S15" s="77"/>
      <c r="T15" s="77"/>
      <c r="U15" s="77"/>
      <c r="V15" s="78"/>
      <c r="W15" s="78"/>
      <c r="X15" s="78"/>
      <c r="Y15" s="78"/>
      <c r="Z15" s="50"/>
      <c r="AA15" s="72">
        <v>15</v>
      </c>
      <c r="AB15" s="72" t="b">
        <f>IF(AND(OR(NOT(ISNUMBER([X])),[X]&gt;=Misc!$O$3),OR(NOT(ISNUMBER([X])),[X]&lt;=Misc!$P$3),OR(NOT(ISNUMBER([Y])),[Y]&gt;=Misc!$O$4),OR(NOT(ISNUMBER([Y])),[Y]&lt;=Misc!$P$4),TRUE),TRUE,FALSE)</f>
        <v>1</v>
      </c>
      <c r="AC15" s="79"/>
      <c r="AD15"/>
      <c r="AE15" s="2"/>
      <c r="AI15" s="3"/>
    </row>
    <row r="16" spans="1:35" ht="15">
      <c r="A16" s="14" t="s">
        <v>217</v>
      </c>
      <c r="B16" s="51" t="s">
        <v>228</v>
      </c>
      <c r="C16" s="51" t="s">
        <v>56</v>
      </c>
      <c r="D16" s="52">
        <v>5</v>
      </c>
      <c r="E16" s="70"/>
      <c r="F16" s="15"/>
      <c r="G16" s="15"/>
      <c r="H16" s="14" t="s">
        <v>217</v>
      </c>
      <c r="I16" s="58"/>
      <c r="J16" s="58"/>
      <c r="K16" s="16"/>
      <c r="L16" s="74"/>
      <c r="M16" s="75">
        <v>6570.689453125</v>
      </c>
      <c r="N16" s="75">
        <v>790.1351318359375</v>
      </c>
      <c r="O16" s="69" t="s">
        <v>67</v>
      </c>
      <c r="P16" s="76"/>
      <c r="Q16" s="76"/>
      <c r="R16" s="77"/>
      <c r="S16" s="77"/>
      <c r="T16" s="77"/>
      <c r="U16" s="77"/>
      <c r="V16" s="78"/>
      <c r="W16" s="78"/>
      <c r="X16" s="78"/>
      <c r="Y16" s="78"/>
      <c r="Z16" s="50"/>
      <c r="AA16" s="72">
        <v>16</v>
      </c>
      <c r="AB16" s="72" t="b">
        <f>IF(AND(OR(NOT(ISNUMBER([X])),[X]&gt;=Misc!$O$3),OR(NOT(ISNUMBER([X])),[X]&lt;=Misc!$P$3),OR(NOT(ISNUMBER([Y])),[Y]&gt;=Misc!$O$4),OR(NOT(ISNUMBER([Y])),[Y]&lt;=Misc!$P$4),TRUE),TRUE,FALSE)</f>
        <v>0</v>
      </c>
      <c r="AC16" s="79"/>
      <c r="AD16"/>
      <c r="AE16" s="2"/>
      <c r="AI16" s="3"/>
    </row>
    <row r="17" spans="1:35" ht="15">
      <c r="A17" s="14" t="s">
        <v>213</v>
      </c>
      <c r="B17" s="51" t="s">
        <v>228</v>
      </c>
      <c r="C17" s="51" t="s">
        <v>56</v>
      </c>
      <c r="D17" s="52">
        <v>5</v>
      </c>
      <c r="E17" s="70"/>
      <c r="F17" s="15"/>
      <c r="G17" s="15"/>
      <c r="H17" s="14" t="s">
        <v>213</v>
      </c>
      <c r="I17" s="58"/>
      <c r="J17" s="58"/>
      <c r="K17" s="16"/>
      <c r="L17" s="74"/>
      <c r="M17" s="75">
        <v>4148.31396484375</v>
      </c>
      <c r="N17" s="75">
        <v>9462.15234375</v>
      </c>
      <c r="O17" s="69" t="s">
        <v>67</v>
      </c>
      <c r="P17" s="76"/>
      <c r="Q17" s="76"/>
      <c r="R17" s="77"/>
      <c r="S17" s="77"/>
      <c r="T17" s="77"/>
      <c r="U17" s="77"/>
      <c r="V17" s="78"/>
      <c r="W17" s="78"/>
      <c r="X17" s="78"/>
      <c r="Y17" s="78"/>
      <c r="Z17" s="50"/>
      <c r="AA17" s="72">
        <v>17</v>
      </c>
      <c r="AB17" s="72" t="b">
        <f>IF(AND(OR(NOT(ISNUMBER([X])),[X]&gt;=Misc!$O$3),OR(NOT(ISNUMBER([X])),[X]&lt;=Misc!$P$3),OR(NOT(ISNUMBER([Y])),[Y]&gt;=Misc!$O$4),OR(NOT(ISNUMBER([Y])),[Y]&lt;=Misc!$P$4),TRUE),TRUE,FALSE)</f>
        <v>0</v>
      </c>
      <c r="AC17" s="79"/>
      <c r="AD17"/>
      <c r="AE17" s="2"/>
      <c r="AI17" s="3"/>
    </row>
    <row r="18" spans="1:35" ht="15">
      <c r="A18" s="14" t="s">
        <v>181</v>
      </c>
      <c r="B18" s="51" t="s">
        <v>228</v>
      </c>
      <c r="C18" s="51" t="s">
        <v>56</v>
      </c>
      <c r="D18" s="52">
        <v>5</v>
      </c>
      <c r="E18" s="70"/>
      <c r="F18" s="15"/>
      <c r="G18" s="15"/>
      <c r="H18" s="14" t="s">
        <v>181</v>
      </c>
      <c r="I18" s="58"/>
      <c r="J18" s="58"/>
      <c r="K18" s="16"/>
      <c r="L18" s="74"/>
      <c r="M18" s="75">
        <v>4747.810546875</v>
      </c>
      <c r="N18" s="75">
        <v>4383.4208984375</v>
      </c>
      <c r="O18" s="69" t="s">
        <v>67</v>
      </c>
      <c r="P18" s="76"/>
      <c r="Q18" s="76"/>
      <c r="R18" s="77"/>
      <c r="S18" s="77"/>
      <c r="T18" s="77"/>
      <c r="U18" s="77"/>
      <c r="V18" s="78"/>
      <c r="W18" s="78"/>
      <c r="X18" s="78"/>
      <c r="Y18" s="78"/>
      <c r="Z18" s="50"/>
      <c r="AA18" s="72">
        <v>18</v>
      </c>
      <c r="AB18" s="72" t="b">
        <f>IF(AND(OR(NOT(ISNUMBER([X])),[X]&gt;=Misc!$O$3),OR(NOT(ISNUMBER([X])),[X]&lt;=Misc!$P$3),OR(NOT(ISNUMBER([Y])),[Y]&gt;=Misc!$O$4),OR(NOT(ISNUMBER([Y])),[Y]&lt;=Misc!$P$4),TRUE),TRUE,FALSE)</f>
        <v>0</v>
      </c>
      <c r="AC18" s="79"/>
      <c r="AD18"/>
      <c r="AE18" s="2"/>
      <c r="AI18" s="3"/>
    </row>
    <row r="19" spans="1:35" ht="15">
      <c r="A19" s="14" t="s">
        <v>220</v>
      </c>
      <c r="B19" s="51" t="s">
        <v>228</v>
      </c>
      <c r="C19" s="51" t="s">
        <v>56</v>
      </c>
      <c r="D19" s="52">
        <v>5</v>
      </c>
      <c r="E19" s="70"/>
      <c r="F19" s="15"/>
      <c r="G19" s="15"/>
      <c r="H19" s="14" t="s">
        <v>220</v>
      </c>
      <c r="I19" s="58"/>
      <c r="J19" s="58"/>
      <c r="K19" s="16"/>
      <c r="L19" s="74"/>
      <c r="M19" s="75">
        <v>602.0767211914062</v>
      </c>
      <c r="N19" s="75">
        <v>4639.41943359375</v>
      </c>
      <c r="O19" s="69" t="s">
        <v>67</v>
      </c>
      <c r="P19" s="76"/>
      <c r="Q19" s="76"/>
      <c r="R19" s="77"/>
      <c r="S19" s="77"/>
      <c r="T19" s="77"/>
      <c r="U19" s="77"/>
      <c r="V19" s="78"/>
      <c r="W19" s="78"/>
      <c r="X19" s="78"/>
      <c r="Y19" s="78"/>
      <c r="Z19" s="50"/>
      <c r="AA19" s="72">
        <v>19</v>
      </c>
      <c r="AB19" s="72" t="b">
        <f>IF(AND(OR(NOT(ISNUMBER([X])),[X]&gt;=Misc!$O$3),OR(NOT(ISNUMBER([X])),[X]&lt;=Misc!$P$3),OR(NOT(ISNUMBER([Y])),[Y]&gt;=Misc!$O$4),OR(NOT(ISNUMBER([Y])),[Y]&lt;=Misc!$P$4),TRUE),TRUE,FALSE)</f>
        <v>0</v>
      </c>
      <c r="AC19" s="79"/>
      <c r="AD19"/>
      <c r="AE19" s="2"/>
      <c r="AI19" s="3"/>
    </row>
    <row r="20" spans="1:35" ht="15">
      <c r="A20" s="14" t="s">
        <v>188</v>
      </c>
      <c r="B20" s="51" t="s">
        <v>228</v>
      </c>
      <c r="C20" s="51" t="s">
        <v>56</v>
      </c>
      <c r="D20" s="52">
        <v>5</v>
      </c>
      <c r="E20" s="70"/>
      <c r="F20" s="15"/>
      <c r="G20" s="15"/>
      <c r="H20" s="14" t="s">
        <v>188</v>
      </c>
      <c r="I20" s="58"/>
      <c r="J20" s="58"/>
      <c r="K20" s="16"/>
      <c r="L20" s="74"/>
      <c r="M20" s="75">
        <v>6620.138671875</v>
      </c>
      <c r="N20" s="75">
        <v>6881.9228515625</v>
      </c>
      <c r="O20" s="69" t="s">
        <v>67</v>
      </c>
      <c r="P20" s="76"/>
      <c r="Q20" s="76"/>
      <c r="R20" s="77"/>
      <c r="S20" s="77"/>
      <c r="T20" s="77"/>
      <c r="U20" s="77"/>
      <c r="V20" s="78"/>
      <c r="W20" s="78"/>
      <c r="X20" s="78"/>
      <c r="Y20" s="78"/>
      <c r="Z20" s="50"/>
      <c r="AA20" s="72">
        <v>20</v>
      </c>
      <c r="AB20" s="72" t="b">
        <f>IF(AND(OR(NOT(ISNUMBER([X])),[X]&gt;=Misc!$O$3),OR(NOT(ISNUMBER([X])),[X]&lt;=Misc!$P$3),OR(NOT(ISNUMBER([Y])),[Y]&gt;=Misc!$O$4),OR(NOT(ISNUMBER([Y])),[Y]&lt;=Misc!$P$4),TRUE),TRUE,FALSE)</f>
        <v>1</v>
      </c>
      <c r="AC20" s="79"/>
      <c r="AD20"/>
      <c r="AE20" s="2"/>
      <c r="AI20" s="3"/>
    </row>
    <row r="21" spans="1:35" ht="15">
      <c r="A21" s="14" t="s">
        <v>202</v>
      </c>
      <c r="B21" s="51" t="s">
        <v>228</v>
      </c>
      <c r="C21" s="51" t="s">
        <v>56</v>
      </c>
      <c r="D21" s="52">
        <v>5</v>
      </c>
      <c r="E21" s="70"/>
      <c r="F21" s="15"/>
      <c r="G21" s="15"/>
      <c r="H21" s="14" t="s">
        <v>202</v>
      </c>
      <c r="I21" s="58"/>
      <c r="J21" s="58"/>
      <c r="K21" s="16"/>
      <c r="L21" s="74"/>
      <c r="M21" s="75">
        <v>5835.4462890625</v>
      </c>
      <c r="N21" s="75">
        <v>8003.49462890625</v>
      </c>
      <c r="O21" s="69" t="s">
        <v>67</v>
      </c>
      <c r="P21" s="76"/>
      <c r="Q21" s="76"/>
      <c r="R21" s="77"/>
      <c r="S21" s="77"/>
      <c r="T21" s="77"/>
      <c r="U21" s="77"/>
      <c r="V21" s="78"/>
      <c r="W21" s="78"/>
      <c r="X21" s="78"/>
      <c r="Y21" s="78"/>
      <c r="Z21" s="50"/>
      <c r="AA21" s="72">
        <v>21</v>
      </c>
      <c r="AB21" s="72" t="b">
        <f>IF(AND(OR(NOT(ISNUMBER([X])),[X]&gt;=Misc!$O$3),OR(NOT(ISNUMBER([X])),[X]&lt;=Misc!$P$3),OR(NOT(ISNUMBER([Y])),[Y]&gt;=Misc!$O$4),OR(NOT(ISNUMBER([Y])),[Y]&lt;=Misc!$P$4),TRUE),TRUE,FALSE)</f>
        <v>1</v>
      </c>
      <c r="AC21" s="79"/>
      <c r="AD21"/>
      <c r="AE21" s="2"/>
      <c r="AI21" s="3"/>
    </row>
    <row r="22" spans="1:35" ht="15">
      <c r="A22" s="14" t="s">
        <v>189</v>
      </c>
      <c r="B22" s="51" t="s">
        <v>228</v>
      </c>
      <c r="C22" s="51" t="s">
        <v>56</v>
      </c>
      <c r="D22" s="52">
        <v>5</v>
      </c>
      <c r="E22" s="70"/>
      <c r="F22" s="15"/>
      <c r="G22" s="15"/>
      <c r="H22" s="14" t="s">
        <v>189</v>
      </c>
      <c r="I22" s="58"/>
      <c r="J22" s="58"/>
      <c r="K22" s="16"/>
      <c r="L22" s="74"/>
      <c r="M22" s="75">
        <v>7907.01220703125</v>
      </c>
      <c r="N22" s="75">
        <v>3762.523681640625</v>
      </c>
      <c r="O22" s="69" t="s">
        <v>67</v>
      </c>
      <c r="P22" s="76"/>
      <c r="Q22" s="76"/>
      <c r="R22" s="77"/>
      <c r="S22" s="77"/>
      <c r="T22" s="77"/>
      <c r="U22" s="77"/>
      <c r="V22" s="78"/>
      <c r="W22" s="78"/>
      <c r="X22" s="78"/>
      <c r="Y22" s="78"/>
      <c r="Z22" s="50"/>
      <c r="AA22" s="72">
        <v>22</v>
      </c>
      <c r="AB22" s="72" t="b">
        <f>IF(AND(OR(NOT(ISNUMBER([X])),[X]&gt;=Misc!$O$3),OR(NOT(ISNUMBER([X])),[X]&lt;=Misc!$P$3),OR(NOT(ISNUMBER([Y])),[Y]&gt;=Misc!$O$4),OR(NOT(ISNUMBER([Y])),[Y]&lt;=Misc!$P$4),TRUE),TRUE,FALSE)</f>
        <v>0</v>
      </c>
      <c r="AC22" s="79"/>
      <c r="AD22"/>
      <c r="AE22" s="2"/>
      <c r="AI22" s="3"/>
    </row>
    <row r="23" spans="1:35" ht="15">
      <c r="A23" s="14" t="s">
        <v>205</v>
      </c>
      <c r="B23" s="51" t="s">
        <v>228</v>
      </c>
      <c r="C23" s="51" t="s">
        <v>56</v>
      </c>
      <c r="D23" s="52">
        <v>5</v>
      </c>
      <c r="E23" s="70"/>
      <c r="F23" s="15"/>
      <c r="G23" s="15"/>
      <c r="H23" s="14" t="s">
        <v>205</v>
      </c>
      <c r="I23" s="58"/>
      <c r="J23" s="58"/>
      <c r="K23" s="16"/>
      <c r="L23" s="74"/>
      <c r="M23" s="75">
        <v>7973.26708984375</v>
      </c>
      <c r="N23" s="75">
        <v>604.2865600585938</v>
      </c>
      <c r="O23" s="69" t="s">
        <v>67</v>
      </c>
      <c r="P23" s="76"/>
      <c r="Q23" s="76"/>
      <c r="R23" s="77"/>
      <c r="S23" s="77"/>
      <c r="T23" s="77"/>
      <c r="U23" s="77"/>
      <c r="V23" s="78"/>
      <c r="W23" s="78"/>
      <c r="X23" s="78"/>
      <c r="Y23" s="78"/>
      <c r="Z23" s="50"/>
      <c r="AA23" s="72">
        <v>23</v>
      </c>
      <c r="AB23" s="72" t="b">
        <f>IF(AND(OR(NOT(ISNUMBER([X])),[X]&gt;=Misc!$O$3),OR(NOT(ISNUMBER([X])),[X]&lt;=Misc!$P$3),OR(NOT(ISNUMBER([Y])),[Y]&gt;=Misc!$O$4),OR(NOT(ISNUMBER([Y])),[Y]&lt;=Misc!$P$4),TRUE),TRUE,FALSE)</f>
        <v>0</v>
      </c>
      <c r="AC23" s="79"/>
      <c r="AD23"/>
      <c r="AE23" s="2"/>
      <c r="AI23" s="3"/>
    </row>
    <row r="24" spans="1:35" ht="15">
      <c r="A24" s="14" t="s">
        <v>214</v>
      </c>
      <c r="B24" s="51" t="s">
        <v>228</v>
      </c>
      <c r="C24" s="51" t="s">
        <v>56</v>
      </c>
      <c r="D24" s="52">
        <v>5</v>
      </c>
      <c r="E24" s="70"/>
      <c r="F24" s="15"/>
      <c r="G24" s="15"/>
      <c r="H24" s="14" t="s">
        <v>214</v>
      </c>
      <c r="I24" s="58"/>
      <c r="J24" s="58"/>
      <c r="K24" s="16"/>
      <c r="L24" s="74"/>
      <c r="M24" s="75">
        <v>620.8285522460938</v>
      </c>
      <c r="N24" s="75">
        <v>2093.40087890625</v>
      </c>
      <c r="O24" s="69" t="s">
        <v>67</v>
      </c>
      <c r="P24" s="76"/>
      <c r="Q24" s="76"/>
      <c r="R24" s="77"/>
      <c r="S24" s="77"/>
      <c r="T24" s="77"/>
      <c r="U24" s="77"/>
      <c r="V24" s="78"/>
      <c r="W24" s="78"/>
      <c r="X24" s="78"/>
      <c r="Y24" s="78"/>
      <c r="Z24" s="50"/>
      <c r="AA24" s="72">
        <v>24</v>
      </c>
      <c r="AB24" s="72" t="b">
        <f>IF(AND(OR(NOT(ISNUMBER([X])),[X]&gt;=Misc!$O$3),OR(NOT(ISNUMBER([X])),[X]&lt;=Misc!$P$3),OR(NOT(ISNUMBER([Y])),[Y]&gt;=Misc!$O$4),OR(NOT(ISNUMBER([Y])),[Y]&lt;=Misc!$P$4),TRUE),TRUE,FALSE)</f>
        <v>0</v>
      </c>
      <c r="AC24" s="79"/>
      <c r="AD24"/>
      <c r="AE24" s="2"/>
      <c r="AI24" s="3"/>
    </row>
    <row r="25" spans="1:35" ht="15">
      <c r="A25" s="14" t="s">
        <v>180</v>
      </c>
      <c r="B25" s="51" t="s">
        <v>228</v>
      </c>
      <c r="C25" s="51" t="s">
        <v>56</v>
      </c>
      <c r="D25" s="52">
        <v>5</v>
      </c>
      <c r="E25" s="70"/>
      <c r="F25" s="15"/>
      <c r="G25" s="15"/>
      <c r="H25" s="14" t="s">
        <v>180</v>
      </c>
      <c r="I25" s="58"/>
      <c r="J25" s="58"/>
      <c r="K25" s="16"/>
      <c r="L25" s="74"/>
      <c r="M25" s="75">
        <v>9085.61328125</v>
      </c>
      <c r="N25" s="75">
        <v>3630.52783203125</v>
      </c>
      <c r="O25" s="69" t="s">
        <v>67</v>
      </c>
      <c r="P25" s="76"/>
      <c r="Q25" s="76"/>
      <c r="R25" s="77"/>
      <c r="S25" s="77"/>
      <c r="T25" s="77"/>
      <c r="U25" s="77"/>
      <c r="V25" s="78"/>
      <c r="W25" s="78"/>
      <c r="X25" s="78"/>
      <c r="Y25" s="78"/>
      <c r="Z25" s="50"/>
      <c r="AA25" s="72">
        <v>25</v>
      </c>
      <c r="AB25" s="72" t="b">
        <f>IF(AND(OR(NOT(ISNUMBER([X])),[X]&gt;=Misc!$O$3),OR(NOT(ISNUMBER([X])),[X]&lt;=Misc!$P$3),OR(NOT(ISNUMBER([Y])),[Y]&gt;=Misc!$O$4),OR(NOT(ISNUMBER([Y])),[Y]&lt;=Misc!$P$4),TRUE),TRUE,FALSE)</f>
        <v>0</v>
      </c>
      <c r="AC25" s="79"/>
      <c r="AD25"/>
      <c r="AE25" s="2"/>
      <c r="AI25" s="3"/>
    </row>
    <row r="26" spans="1:35" ht="15">
      <c r="A26" s="14" t="s">
        <v>210</v>
      </c>
      <c r="B26" s="51" t="s">
        <v>228</v>
      </c>
      <c r="C26" s="51" t="s">
        <v>56</v>
      </c>
      <c r="D26" s="52">
        <v>5</v>
      </c>
      <c r="E26" s="70"/>
      <c r="F26" s="15"/>
      <c r="G26" s="15"/>
      <c r="H26" s="14" t="s">
        <v>210</v>
      </c>
      <c r="I26" s="58"/>
      <c r="J26" s="58"/>
      <c r="K26" s="16"/>
      <c r="L26" s="74"/>
      <c r="M26" s="75">
        <v>2570.788818359375</v>
      </c>
      <c r="N26" s="75">
        <v>1758.87255859375</v>
      </c>
      <c r="O26" s="69" t="s">
        <v>67</v>
      </c>
      <c r="P26" s="76"/>
      <c r="Q26" s="76"/>
      <c r="R26" s="77"/>
      <c r="S26" s="77"/>
      <c r="T26" s="77"/>
      <c r="U26" s="77"/>
      <c r="V26" s="78"/>
      <c r="W26" s="78"/>
      <c r="X26" s="78"/>
      <c r="Y26" s="78"/>
      <c r="Z26" s="50"/>
      <c r="AA26" s="72">
        <v>26</v>
      </c>
      <c r="AB26" s="72" t="b">
        <f>IF(AND(OR(NOT(ISNUMBER([X])),[X]&gt;=Misc!$O$3),OR(NOT(ISNUMBER([X])),[X]&lt;=Misc!$P$3),OR(NOT(ISNUMBER([Y])),[Y]&gt;=Misc!$O$4),OR(NOT(ISNUMBER([Y])),[Y]&lt;=Misc!$P$4),TRUE),TRUE,FALSE)</f>
        <v>0</v>
      </c>
      <c r="AC26" s="79"/>
      <c r="AD26"/>
      <c r="AE26" s="2"/>
      <c r="AI26" s="3"/>
    </row>
    <row r="27" spans="1:35" ht="15">
      <c r="A27" s="14" t="s">
        <v>197</v>
      </c>
      <c r="B27" s="51" t="s">
        <v>228</v>
      </c>
      <c r="C27" s="51" t="s">
        <v>56</v>
      </c>
      <c r="D27" s="52">
        <v>5</v>
      </c>
      <c r="E27" s="70"/>
      <c r="F27" s="15"/>
      <c r="G27" s="15"/>
      <c r="H27" s="14" t="s">
        <v>197</v>
      </c>
      <c r="I27" s="58"/>
      <c r="J27" s="58"/>
      <c r="K27" s="16"/>
      <c r="L27" s="74"/>
      <c r="M27" s="75">
        <v>5330.8701171875</v>
      </c>
      <c r="N27" s="75">
        <v>8641.912109375</v>
      </c>
      <c r="O27" s="69" t="s">
        <v>67</v>
      </c>
      <c r="P27" s="76"/>
      <c r="Q27" s="76"/>
      <c r="R27" s="77"/>
      <c r="S27" s="77"/>
      <c r="T27" s="77"/>
      <c r="U27" s="77"/>
      <c r="V27" s="78"/>
      <c r="W27" s="78"/>
      <c r="X27" s="78"/>
      <c r="Y27" s="78"/>
      <c r="Z27" s="50"/>
      <c r="AA27" s="72">
        <v>27</v>
      </c>
      <c r="AB27" s="72" t="b">
        <f>IF(AND(OR(NOT(ISNUMBER([X])),[X]&gt;=Misc!$O$3),OR(NOT(ISNUMBER([X])),[X]&lt;=Misc!$P$3),OR(NOT(ISNUMBER([Y])),[Y]&gt;=Misc!$O$4),OR(NOT(ISNUMBER([Y])),[Y]&lt;=Misc!$P$4),TRUE),TRUE,FALSE)</f>
        <v>0</v>
      </c>
      <c r="AC27" s="79"/>
      <c r="AD27"/>
      <c r="AE27" s="2"/>
      <c r="AI27" s="3"/>
    </row>
    <row r="28" spans="1:35" ht="15">
      <c r="A28" s="14" t="s">
        <v>206</v>
      </c>
      <c r="B28" s="51" t="s">
        <v>228</v>
      </c>
      <c r="C28" s="51" t="s">
        <v>56</v>
      </c>
      <c r="D28" s="52">
        <v>5</v>
      </c>
      <c r="E28" s="70"/>
      <c r="F28" s="15"/>
      <c r="G28" s="15"/>
      <c r="H28" s="14" t="s">
        <v>206</v>
      </c>
      <c r="I28" s="58"/>
      <c r="J28" s="58"/>
      <c r="K28" s="16"/>
      <c r="L28" s="74"/>
      <c r="M28" s="75">
        <v>9809.0166015625</v>
      </c>
      <c r="N28" s="75">
        <v>6939.33349609375</v>
      </c>
      <c r="O28" s="69" t="s">
        <v>67</v>
      </c>
      <c r="P28" s="76"/>
      <c r="Q28" s="76"/>
      <c r="R28" s="77"/>
      <c r="S28" s="77"/>
      <c r="T28" s="77"/>
      <c r="U28" s="77"/>
      <c r="V28" s="78"/>
      <c r="W28" s="78"/>
      <c r="X28" s="78"/>
      <c r="Y28" s="78"/>
      <c r="Z28" s="50"/>
      <c r="AA28" s="72">
        <v>28</v>
      </c>
      <c r="AB28" s="72" t="b">
        <f>IF(AND(OR(NOT(ISNUMBER([X])),[X]&gt;=Misc!$O$3),OR(NOT(ISNUMBER([X])),[X]&lt;=Misc!$P$3),OR(NOT(ISNUMBER([Y])),[Y]&gt;=Misc!$O$4),OR(NOT(ISNUMBER([Y])),[Y]&lt;=Misc!$P$4),TRUE),TRUE,FALSE)</f>
        <v>0</v>
      </c>
      <c r="AC28" s="79"/>
      <c r="AD28"/>
      <c r="AE28" s="2"/>
      <c r="AI28" s="3"/>
    </row>
    <row r="29" spans="1:35" ht="15">
      <c r="A29" s="14" t="s">
        <v>203</v>
      </c>
      <c r="B29" s="51" t="s">
        <v>228</v>
      </c>
      <c r="C29" s="51" t="s">
        <v>56</v>
      </c>
      <c r="D29" s="52">
        <v>5</v>
      </c>
      <c r="E29" s="70"/>
      <c r="F29" s="15"/>
      <c r="G29" s="15"/>
      <c r="H29" s="14" t="s">
        <v>203</v>
      </c>
      <c r="I29" s="58"/>
      <c r="J29" s="58"/>
      <c r="K29" s="16"/>
      <c r="L29" s="74"/>
      <c r="M29" s="75">
        <v>3375.74609375</v>
      </c>
      <c r="N29" s="75">
        <v>8017.203125</v>
      </c>
      <c r="O29" s="69" t="s">
        <v>67</v>
      </c>
      <c r="P29" s="76"/>
      <c r="Q29" s="76"/>
      <c r="R29" s="77"/>
      <c r="S29" s="77"/>
      <c r="T29" s="77"/>
      <c r="U29" s="77"/>
      <c r="V29" s="78"/>
      <c r="W29" s="78"/>
      <c r="X29" s="78"/>
      <c r="Y29" s="78"/>
      <c r="Z29" s="50"/>
      <c r="AA29" s="72">
        <v>29</v>
      </c>
      <c r="AB29" s="72" t="b">
        <f>IF(AND(OR(NOT(ISNUMBER([X])),[X]&gt;=Misc!$O$3),OR(NOT(ISNUMBER([X])),[X]&lt;=Misc!$P$3),OR(NOT(ISNUMBER([Y])),[Y]&gt;=Misc!$O$4),OR(NOT(ISNUMBER([Y])),[Y]&lt;=Misc!$P$4),TRUE),TRUE,FALSE)</f>
        <v>1</v>
      </c>
      <c r="AC29" s="79"/>
      <c r="AD29"/>
      <c r="AE29" s="2"/>
      <c r="AI29" s="3"/>
    </row>
    <row r="30" spans="1:35" ht="15">
      <c r="A30" s="14" t="s">
        <v>198</v>
      </c>
      <c r="B30" s="51" t="s">
        <v>228</v>
      </c>
      <c r="C30" s="51" t="s">
        <v>56</v>
      </c>
      <c r="D30" s="52">
        <v>5</v>
      </c>
      <c r="E30" s="70"/>
      <c r="F30" s="15"/>
      <c r="G30" s="15"/>
      <c r="H30" s="14" t="s">
        <v>198</v>
      </c>
      <c r="I30" s="58"/>
      <c r="J30" s="58"/>
      <c r="K30" s="16"/>
      <c r="L30" s="74"/>
      <c r="M30" s="75">
        <v>8840.0244140625</v>
      </c>
      <c r="N30" s="75">
        <v>7744.822265625</v>
      </c>
      <c r="O30" s="69" t="s">
        <v>67</v>
      </c>
      <c r="P30" s="76"/>
      <c r="Q30" s="76"/>
      <c r="R30" s="77"/>
      <c r="S30" s="77"/>
      <c r="T30" s="77"/>
      <c r="U30" s="77"/>
      <c r="V30" s="78"/>
      <c r="W30" s="78"/>
      <c r="X30" s="78"/>
      <c r="Y30" s="78"/>
      <c r="Z30" s="50"/>
      <c r="AA30" s="72">
        <v>30</v>
      </c>
      <c r="AB30" s="72" t="b">
        <f>IF(AND(OR(NOT(ISNUMBER([X])),[X]&gt;=Misc!$O$3),OR(NOT(ISNUMBER([X])),[X]&lt;=Misc!$P$3),OR(NOT(ISNUMBER([Y])),[Y]&gt;=Misc!$O$4),OR(NOT(ISNUMBER([Y])),[Y]&lt;=Misc!$P$4),TRUE),TRUE,FALSE)</f>
        <v>1</v>
      </c>
      <c r="AC30" s="79"/>
      <c r="AD30"/>
      <c r="AE30" s="2"/>
      <c r="AI30" s="3"/>
    </row>
    <row r="31" spans="1:35" ht="15">
      <c r="A31" s="14" t="s">
        <v>179</v>
      </c>
      <c r="B31" s="51" t="s">
        <v>228</v>
      </c>
      <c r="C31" s="51" t="s">
        <v>56</v>
      </c>
      <c r="D31" s="52">
        <v>5</v>
      </c>
      <c r="E31" s="70"/>
      <c r="F31" s="15"/>
      <c r="G31" s="15"/>
      <c r="H31" s="14" t="s">
        <v>179</v>
      </c>
      <c r="I31" s="58"/>
      <c r="J31" s="58"/>
      <c r="K31" s="16"/>
      <c r="L31" s="74"/>
      <c r="M31" s="75">
        <v>9103.072265625</v>
      </c>
      <c r="N31" s="75">
        <v>2452.60546875</v>
      </c>
      <c r="O31" s="69" t="s">
        <v>67</v>
      </c>
      <c r="P31" s="76"/>
      <c r="Q31" s="76"/>
      <c r="R31" s="77"/>
      <c r="S31" s="77"/>
      <c r="T31" s="77"/>
      <c r="U31" s="77"/>
      <c r="V31" s="78"/>
      <c r="W31" s="78"/>
      <c r="X31" s="78"/>
      <c r="Y31" s="78"/>
      <c r="Z31" s="50"/>
      <c r="AA31" s="72">
        <v>31</v>
      </c>
      <c r="AB31" s="72" t="b">
        <f>IF(AND(OR(NOT(ISNUMBER([X])),[X]&gt;=Misc!$O$3),OR(NOT(ISNUMBER([X])),[X]&lt;=Misc!$P$3),OR(NOT(ISNUMBER([Y])),[Y]&gt;=Misc!$O$4),OR(NOT(ISNUMBER([Y])),[Y]&lt;=Misc!$P$4),TRUE),TRUE,FALSE)</f>
        <v>0</v>
      </c>
      <c r="AC31" s="79"/>
      <c r="AD31"/>
      <c r="AE31" s="2"/>
      <c r="AI31" s="3"/>
    </row>
    <row r="32" spans="1:35" ht="15">
      <c r="A32" s="14" t="s">
        <v>194</v>
      </c>
      <c r="B32" s="51" t="s">
        <v>228</v>
      </c>
      <c r="C32" s="51" t="s">
        <v>56</v>
      </c>
      <c r="D32" s="52">
        <v>5</v>
      </c>
      <c r="E32" s="70"/>
      <c r="F32" s="15"/>
      <c r="G32" s="15"/>
      <c r="H32" s="14" t="s">
        <v>194</v>
      </c>
      <c r="I32" s="58"/>
      <c r="J32" s="58"/>
      <c r="K32" s="16"/>
      <c r="L32" s="74"/>
      <c r="M32" s="75">
        <v>2602.1689453125</v>
      </c>
      <c r="N32" s="75">
        <v>4441.96923828125</v>
      </c>
      <c r="O32" s="69" t="s">
        <v>67</v>
      </c>
      <c r="P32" s="76"/>
      <c r="Q32" s="76"/>
      <c r="R32" s="77"/>
      <c r="S32" s="77"/>
      <c r="T32" s="77"/>
      <c r="U32" s="77"/>
      <c r="V32" s="78"/>
      <c r="W32" s="78"/>
      <c r="X32" s="78"/>
      <c r="Y32" s="78"/>
      <c r="Z32" s="50"/>
      <c r="AA32" s="72">
        <v>32</v>
      </c>
      <c r="AB32" s="72" t="b">
        <f>IF(AND(OR(NOT(ISNUMBER([X])),[X]&gt;=Misc!$O$3),OR(NOT(ISNUMBER([X])),[X]&lt;=Misc!$P$3),OR(NOT(ISNUMBER([Y])),[Y]&gt;=Misc!$O$4),OR(NOT(ISNUMBER([Y])),[Y]&lt;=Misc!$P$4),TRUE),TRUE,FALSE)</f>
        <v>0</v>
      </c>
      <c r="AC32" s="79"/>
      <c r="AD32"/>
      <c r="AE32" s="2"/>
      <c r="AI32" s="3"/>
    </row>
    <row r="33" spans="1:35" ht="15">
      <c r="A33" s="14" t="s">
        <v>196</v>
      </c>
      <c r="B33" s="51" t="s">
        <v>228</v>
      </c>
      <c r="C33" s="51" t="s">
        <v>56</v>
      </c>
      <c r="D33" s="52">
        <v>5</v>
      </c>
      <c r="E33" s="70"/>
      <c r="F33" s="15"/>
      <c r="G33" s="15"/>
      <c r="H33" s="14" t="s">
        <v>196</v>
      </c>
      <c r="I33" s="58"/>
      <c r="J33" s="58"/>
      <c r="K33" s="16"/>
      <c r="L33" s="74"/>
      <c r="M33" s="75">
        <v>536.9287109375</v>
      </c>
      <c r="N33" s="75">
        <v>8957.662109375</v>
      </c>
      <c r="O33" s="69" t="s">
        <v>67</v>
      </c>
      <c r="P33" s="76"/>
      <c r="Q33" s="76"/>
      <c r="R33" s="77"/>
      <c r="S33" s="77"/>
      <c r="T33" s="77"/>
      <c r="U33" s="77"/>
      <c r="V33" s="78"/>
      <c r="W33" s="78"/>
      <c r="X33" s="78"/>
      <c r="Y33" s="78"/>
      <c r="Z33" s="50"/>
      <c r="AA33" s="72">
        <v>33</v>
      </c>
      <c r="AB33" s="72" t="b">
        <f>IF(AND(OR(NOT(ISNUMBER([X])),[X]&gt;=Misc!$O$3),OR(NOT(ISNUMBER([X])),[X]&lt;=Misc!$P$3),OR(NOT(ISNUMBER([Y])),[Y]&gt;=Misc!$O$4),OR(NOT(ISNUMBER([Y])),[Y]&lt;=Misc!$P$4),TRUE),TRUE,FALSE)</f>
        <v>0</v>
      </c>
      <c r="AC33" s="79"/>
      <c r="AD33"/>
      <c r="AE33" s="2"/>
      <c r="AI33" s="3"/>
    </row>
    <row r="34" spans="1:35" ht="15">
      <c r="A34" s="14" t="s">
        <v>195</v>
      </c>
      <c r="B34" s="51" t="s">
        <v>228</v>
      </c>
      <c r="C34" s="51" t="s">
        <v>56</v>
      </c>
      <c r="D34" s="52">
        <v>5</v>
      </c>
      <c r="E34" s="70"/>
      <c r="F34" s="15"/>
      <c r="G34" s="15"/>
      <c r="H34" s="14" t="s">
        <v>195</v>
      </c>
      <c r="I34" s="58"/>
      <c r="J34" s="58"/>
      <c r="K34" s="16"/>
      <c r="L34" s="74"/>
      <c r="M34" s="75">
        <v>7378.1337890625</v>
      </c>
      <c r="N34" s="75">
        <v>3122.826171875</v>
      </c>
      <c r="O34" s="69" t="s">
        <v>67</v>
      </c>
      <c r="P34" s="76"/>
      <c r="Q34" s="76"/>
      <c r="R34" s="77"/>
      <c r="S34" s="77"/>
      <c r="T34" s="77"/>
      <c r="U34" s="77"/>
      <c r="V34" s="78"/>
      <c r="W34" s="78"/>
      <c r="X34" s="78"/>
      <c r="Y34" s="78"/>
      <c r="Z34" s="50"/>
      <c r="AA34" s="72">
        <v>34</v>
      </c>
      <c r="AB34" s="72" t="b">
        <f>IF(AND(OR(NOT(ISNUMBER([X])),[X]&gt;=Misc!$O$3),OR(NOT(ISNUMBER([X])),[X]&lt;=Misc!$P$3),OR(NOT(ISNUMBER([Y])),[Y]&gt;=Misc!$O$4),OR(NOT(ISNUMBER([Y])),[Y]&lt;=Misc!$P$4),TRUE),TRUE,FALSE)</f>
        <v>0</v>
      </c>
      <c r="AC34" s="79"/>
      <c r="AD34"/>
      <c r="AE34" s="2"/>
      <c r="AI34" s="3"/>
    </row>
    <row r="35" spans="1:35" ht="15">
      <c r="A35" s="14" t="s">
        <v>190</v>
      </c>
      <c r="B35" s="51" t="s">
        <v>228</v>
      </c>
      <c r="C35" s="51" t="s">
        <v>56</v>
      </c>
      <c r="D35" s="52">
        <v>5</v>
      </c>
      <c r="E35" s="70"/>
      <c r="F35" s="15"/>
      <c r="G35" s="15"/>
      <c r="H35" s="14" t="s">
        <v>190</v>
      </c>
      <c r="I35" s="58"/>
      <c r="J35" s="58"/>
      <c r="K35" s="16"/>
      <c r="L35" s="74"/>
      <c r="M35" s="75">
        <v>5887.8037109375</v>
      </c>
      <c r="N35" s="75">
        <v>3077.283203125</v>
      </c>
      <c r="O35" s="69" t="s">
        <v>67</v>
      </c>
      <c r="P35" s="76"/>
      <c r="Q35" s="76"/>
      <c r="R35" s="77"/>
      <c r="S35" s="77"/>
      <c r="T35" s="77"/>
      <c r="U35" s="77"/>
      <c r="V35" s="78"/>
      <c r="W35" s="78"/>
      <c r="X35" s="78"/>
      <c r="Y35" s="78"/>
      <c r="Z35" s="50"/>
      <c r="AA35" s="72">
        <v>35</v>
      </c>
      <c r="AB35" s="72" t="b">
        <f>IF(AND(OR(NOT(ISNUMBER([X])),[X]&gt;=Misc!$O$3),OR(NOT(ISNUMBER([X])),[X]&lt;=Misc!$P$3),OR(NOT(ISNUMBER([Y])),[Y]&gt;=Misc!$O$4),OR(NOT(ISNUMBER([Y])),[Y]&lt;=Misc!$P$4),TRUE),TRUE,FALSE)</f>
        <v>0</v>
      </c>
      <c r="AC35" s="79"/>
      <c r="AD35"/>
      <c r="AE35" s="2"/>
      <c r="AI35" s="3"/>
    </row>
    <row r="36" spans="1:35" ht="15">
      <c r="A36" s="14" t="s">
        <v>221</v>
      </c>
      <c r="B36" s="51" t="s">
        <v>228</v>
      </c>
      <c r="C36" s="51" t="s">
        <v>56</v>
      </c>
      <c r="D36" s="52">
        <v>5</v>
      </c>
      <c r="E36" s="70"/>
      <c r="F36" s="15"/>
      <c r="G36" s="15"/>
      <c r="H36" s="14" t="s">
        <v>221</v>
      </c>
      <c r="I36" s="58"/>
      <c r="J36" s="58"/>
      <c r="K36" s="16"/>
      <c r="L36" s="74"/>
      <c r="M36" s="75">
        <v>8339.0283203125</v>
      </c>
      <c r="N36" s="75">
        <v>1653.5882568359375</v>
      </c>
      <c r="O36" s="69" t="s">
        <v>67</v>
      </c>
      <c r="P36" s="76"/>
      <c r="Q36" s="76"/>
      <c r="R36" s="77"/>
      <c r="S36" s="77"/>
      <c r="T36" s="77"/>
      <c r="U36" s="77"/>
      <c r="V36" s="78"/>
      <c r="W36" s="78"/>
      <c r="X36" s="78"/>
      <c r="Y36" s="78"/>
      <c r="Z36" s="50"/>
      <c r="AA36" s="72">
        <v>36</v>
      </c>
      <c r="AB36" s="72" t="b">
        <f>IF(AND(OR(NOT(ISNUMBER([X])),[X]&gt;=Misc!$O$3),OR(NOT(ISNUMBER([X])),[X]&lt;=Misc!$P$3),OR(NOT(ISNUMBER([Y])),[Y]&gt;=Misc!$O$4),OR(NOT(ISNUMBER([Y])),[Y]&lt;=Misc!$P$4),TRUE),TRUE,FALSE)</f>
        <v>0</v>
      </c>
      <c r="AC36" s="79"/>
      <c r="AD36"/>
      <c r="AE36" s="2"/>
      <c r="AI36" s="3"/>
    </row>
    <row r="37" spans="1:35" ht="15">
      <c r="A37" s="14" t="s">
        <v>192</v>
      </c>
      <c r="B37" s="51" t="s">
        <v>228</v>
      </c>
      <c r="C37" s="51" t="s">
        <v>56</v>
      </c>
      <c r="D37" s="52">
        <v>5</v>
      </c>
      <c r="E37" s="70"/>
      <c r="F37" s="15"/>
      <c r="G37" s="15"/>
      <c r="H37" s="14" t="s">
        <v>192</v>
      </c>
      <c r="I37" s="58"/>
      <c r="J37" s="58"/>
      <c r="K37" s="16"/>
      <c r="L37" s="74"/>
      <c r="M37" s="75">
        <v>7161.38623046875</v>
      </c>
      <c r="N37" s="75">
        <v>5251.42626953125</v>
      </c>
      <c r="O37" s="69" t="s">
        <v>67</v>
      </c>
      <c r="P37" s="76"/>
      <c r="Q37" s="76"/>
      <c r="R37" s="77"/>
      <c r="S37" s="77"/>
      <c r="T37" s="77"/>
      <c r="U37" s="77"/>
      <c r="V37" s="78"/>
      <c r="W37" s="78"/>
      <c r="X37" s="78"/>
      <c r="Y37" s="78"/>
      <c r="Z37" s="50"/>
      <c r="AA37" s="72">
        <v>37</v>
      </c>
      <c r="AB37" s="72" t="b">
        <f>IF(AND(OR(NOT(ISNUMBER([X])),[X]&gt;=Misc!$O$3),OR(NOT(ISNUMBER([X])),[X]&lt;=Misc!$P$3),OR(NOT(ISNUMBER([Y])),[Y]&gt;=Misc!$O$4),OR(NOT(ISNUMBER([Y])),[Y]&lt;=Misc!$P$4),TRUE),TRUE,FALSE)</f>
        <v>1</v>
      </c>
      <c r="AC37" s="79"/>
      <c r="AD37"/>
      <c r="AE37" s="2"/>
      <c r="AI37" s="3"/>
    </row>
    <row r="38" spans="1:35" ht="15">
      <c r="A38" s="14" t="s">
        <v>191</v>
      </c>
      <c r="B38" s="51" t="s">
        <v>228</v>
      </c>
      <c r="C38" s="51" t="s">
        <v>56</v>
      </c>
      <c r="D38" s="52">
        <v>5</v>
      </c>
      <c r="E38" s="70"/>
      <c r="F38" s="15"/>
      <c r="G38" s="15"/>
      <c r="H38" s="14" t="s">
        <v>191</v>
      </c>
      <c r="I38" s="58"/>
      <c r="J38" s="58"/>
      <c r="K38" s="16"/>
      <c r="L38" s="74"/>
      <c r="M38" s="75">
        <v>5315.27734375</v>
      </c>
      <c r="N38" s="75">
        <v>6801.1953125</v>
      </c>
      <c r="O38" s="69" t="s">
        <v>67</v>
      </c>
      <c r="P38" s="76"/>
      <c r="Q38" s="76"/>
      <c r="R38" s="77"/>
      <c r="S38" s="77"/>
      <c r="T38" s="77"/>
      <c r="U38" s="77"/>
      <c r="V38" s="78"/>
      <c r="W38" s="78"/>
      <c r="X38" s="78"/>
      <c r="Y38" s="78"/>
      <c r="Z38" s="50"/>
      <c r="AA38" s="72">
        <v>38</v>
      </c>
      <c r="AB38" s="72" t="b">
        <f>IF(AND(OR(NOT(ISNUMBER([X])),[X]&gt;=Misc!$O$3),OR(NOT(ISNUMBER([X])),[X]&lt;=Misc!$P$3),OR(NOT(ISNUMBER([Y])),[Y]&gt;=Misc!$O$4),OR(NOT(ISNUMBER([Y])),[Y]&lt;=Misc!$P$4),TRUE),TRUE,FALSE)</f>
        <v>1</v>
      </c>
      <c r="AC38" s="79"/>
      <c r="AD38"/>
      <c r="AE38" s="2"/>
      <c r="AI38" s="3"/>
    </row>
    <row r="39" spans="1:35" ht="15">
      <c r="A39" s="14" t="s">
        <v>183</v>
      </c>
      <c r="B39" s="51" t="s">
        <v>228</v>
      </c>
      <c r="C39" s="51" t="s">
        <v>56</v>
      </c>
      <c r="D39" s="52">
        <v>5</v>
      </c>
      <c r="E39" s="70"/>
      <c r="F39" s="15"/>
      <c r="G39" s="15"/>
      <c r="H39" s="14" t="s">
        <v>183</v>
      </c>
      <c r="I39" s="58"/>
      <c r="J39" s="58"/>
      <c r="K39" s="16"/>
      <c r="L39" s="74"/>
      <c r="M39" s="75">
        <v>4735.419921875</v>
      </c>
      <c r="N39" s="75">
        <v>2272.481689453125</v>
      </c>
      <c r="O39" s="69" t="s">
        <v>67</v>
      </c>
      <c r="P39" s="76"/>
      <c r="Q39" s="76"/>
      <c r="R39" s="77"/>
      <c r="S39" s="77"/>
      <c r="T39" s="77"/>
      <c r="U39" s="77"/>
      <c r="V39" s="78"/>
      <c r="W39" s="78"/>
      <c r="X39" s="78"/>
      <c r="Y39" s="78"/>
      <c r="Z39" s="50"/>
      <c r="AA39" s="72">
        <v>39</v>
      </c>
      <c r="AB39" s="72" t="b">
        <f>IF(AND(OR(NOT(ISNUMBER([X])),[X]&gt;=Misc!$O$3),OR(NOT(ISNUMBER([X])),[X]&lt;=Misc!$P$3),OR(NOT(ISNUMBER([Y])),[Y]&gt;=Misc!$O$4),OR(NOT(ISNUMBER([Y])),[Y]&lt;=Misc!$P$4),TRUE),TRUE,FALSE)</f>
        <v>0</v>
      </c>
      <c r="AC39" s="79"/>
      <c r="AD39"/>
      <c r="AE39" s="2"/>
      <c r="AI39" s="3"/>
    </row>
    <row r="40" spans="1:35" ht="15">
      <c r="A40" s="14" t="s">
        <v>222</v>
      </c>
      <c r="B40" s="51" t="s">
        <v>228</v>
      </c>
      <c r="C40" s="51" t="s">
        <v>56</v>
      </c>
      <c r="D40" s="52">
        <v>5</v>
      </c>
      <c r="E40" s="70"/>
      <c r="F40" s="15"/>
      <c r="G40" s="15"/>
      <c r="H40" s="14" t="s">
        <v>222</v>
      </c>
      <c r="I40" s="58"/>
      <c r="J40" s="58"/>
      <c r="K40" s="16"/>
      <c r="L40" s="74"/>
      <c r="M40" s="75">
        <v>1588.279541015625</v>
      </c>
      <c r="N40" s="75">
        <v>6305.18505859375</v>
      </c>
      <c r="O40" s="69" t="s">
        <v>67</v>
      </c>
      <c r="P40" s="76"/>
      <c r="Q40" s="76"/>
      <c r="R40" s="77"/>
      <c r="S40" s="77"/>
      <c r="T40" s="77"/>
      <c r="U40" s="77"/>
      <c r="V40" s="78"/>
      <c r="W40" s="78"/>
      <c r="X40" s="78"/>
      <c r="Y40" s="78"/>
      <c r="Z40" s="50"/>
      <c r="AA40" s="72">
        <v>40</v>
      </c>
      <c r="AB40" s="72" t="b">
        <f>IF(AND(OR(NOT(ISNUMBER([X])),[X]&gt;=Misc!$O$3),OR(NOT(ISNUMBER([X])),[X]&lt;=Misc!$P$3),OR(NOT(ISNUMBER([Y])),[Y]&gt;=Misc!$O$4),OR(NOT(ISNUMBER([Y])),[Y]&lt;=Misc!$P$4),TRUE),TRUE,FALSE)</f>
        <v>1</v>
      </c>
      <c r="AC40" s="79"/>
      <c r="AD40"/>
      <c r="AE40" s="2"/>
      <c r="AI40" s="3"/>
    </row>
    <row r="41" spans="1:35" ht="15">
      <c r="A41" s="14" t="s">
        <v>208</v>
      </c>
      <c r="B41" s="51" t="s">
        <v>228</v>
      </c>
      <c r="C41" s="51" t="s">
        <v>56</v>
      </c>
      <c r="D41" s="52">
        <v>5</v>
      </c>
      <c r="E41" s="70"/>
      <c r="F41" s="15"/>
      <c r="G41" s="15"/>
      <c r="H41" s="14" t="s">
        <v>208</v>
      </c>
      <c r="I41" s="58"/>
      <c r="J41" s="58"/>
      <c r="K41" s="16"/>
      <c r="L41" s="74"/>
      <c r="M41" s="75">
        <v>189.98377990722656</v>
      </c>
      <c r="N41" s="75">
        <v>6538.87548828125</v>
      </c>
      <c r="O41" s="69" t="s">
        <v>67</v>
      </c>
      <c r="P41" s="76"/>
      <c r="Q41" s="76"/>
      <c r="R41" s="77"/>
      <c r="S41" s="77"/>
      <c r="T41" s="77"/>
      <c r="U41" s="77"/>
      <c r="V41" s="78"/>
      <c r="W41" s="78"/>
      <c r="X41" s="78"/>
      <c r="Y41" s="78"/>
      <c r="Z41" s="50"/>
      <c r="AA41" s="72">
        <v>41</v>
      </c>
      <c r="AB41" s="72" t="b">
        <f>IF(AND(OR(NOT(ISNUMBER([X])),[X]&gt;=Misc!$O$3),OR(NOT(ISNUMBER([X])),[X]&lt;=Misc!$P$3),OR(NOT(ISNUMBER([Y])),[Y]&gt;=Misc!$O$4),OR(NOT(ISNUMBER([Y])),[Y]&lt;=Misc!$P$4),TRUE),TRUE,FALSE)</f>
        <v>0</v>
      </c>
      <c r="AC41" s="79"/>
      <c r="AD41"/>
      <c r="AE41" s="2"/>
      <c r="AI41" s="3"/>
    </row>
    <row r="42" spans="1:35" ht="15">
      <c r="A42" s="14" t="s">
        <v>201</v>
      </c>
      <c r="B42" s="51" t="s">
        <v>228</v>
      </c>
      <c r="C42" s="51" t="s">
        <v>56</v>
      </c>
      <c r="D42" s="52">
        <v>5</v>
      </c>
      <c r="E42" s="70"/>
      <c r="F42" s="15"/>
      <c r="G42" s="15"/>
      <c r="H42" s="14" t="s">
        <v>201</v>
      </c>
      <c r="I42" s="58"/>
      <c r="J42" s="58"/>
      <c r="K42" s="16"/>
      <c r="L42" s="74"/>
      <c r="M42" s="75">
        <v>1978.1956787109375</v>
      </c>
      <c r="N42" s="75">
        <v>3730.595703125</v>
      </c>
      <c r="O42" s="69" t="s">
        <v>67</v>
      </c>
      <c r="P42" s="76"/>
      <c r="Q42" s="76"/>
      <c r="R42" s="77"/>
      <c r="S42" s="77"/>
      <c r="T42" s="77"/>
      <c r="U42" s="77"/>
      <c r="V42" s="78"/>
      <c r="W42" s="78"/>
      <c r="X42" s="78"/>
      <c r="Y42" s="78"/>
      <c r="Z42" s="50"/>
      <c r="AA42" s="72">
        <v>42</v>
      </c>
      <c r="AB42" s="72" t="b">
        <f>IF(AND(OR(NOT(ISNUMBER([X])),[X]&gt;=Misc!$O$3),OR(NOT(ISNUMBER([X])),[X]&lt;=Misc!$P$3),OR(NOT(ISNUMBER([Y])),[Y]&gt;=Misc!$O$4),OR(NOT(ISNUMBER([Y])),[Y]&lt;=Misc!$P$4),TRUE),TRUE,FALSE)</f>
        <v>0</v>
      </c>
      <c r="AC42" s="79"/>
      <c r="AD42"/>
      <c r="AE42" s="2"/>
      <c r="AI42" s="3"/>
    </row>
    <row r="43" spans="1:35" ht="15">
      <c r="A43" s="14" t="s">
        <v>215</v>
      </c>
      <c r="B43" s="51" t="s">
        <v>228</v>
      </c>
      <c r="C43" s="51" t="s">
        <v>56</v>
      </c>
      <c r="D43" s="52">
        <v>5</v>
      </c>
      <c r="E43" s="70"/>
      <c r="F43" s="15"/>
      <c r="G43" s="15"/>
      <c r="H43" s="14" t="s">
        <v>215</v>
      </c>
      <c r="I43" s="58"/>
      <c r="J43" s="58"/>
      <c r="K43" s="16"/>
      <c r="L43" s="74"/>
      <c r="M43" s="75">
        <v>1520.584716796875</v>
      </c>
      <c r="N43" s="75">
        <v>2126.749755859375</v>
      </c>
      <c r="O43" s="69" t="s">
        <v>67</v>
      </c>
      <c r="P43" s="76"/>
      <c r="Q43" s="76"/>
      <c r="R43" s="77"/>
      <c r="S43" s="77"/>
      <c r="T43" s="77"/>
      <c r="U43" s="77"/>
      <c r="V43" s="78"/>
      <c r="W43" s="78"/>
      <c r="X43" s="78"/>
      <c r="Y43" s="78"/>
      <c r="Z43" s="50"/>
      <c r="AA43" s="72">
        <v>43</v>
      </c>
      <c r="AB43" s="72" t="b">
        <f>IF(AND(OR(NOT(ISNUMBER([X])),[X]&gt;=Misc!$O$3),OR(NOT(ISNUMBER([X])),[X]&lt;=Misc!$P$3),OR(NOT(ISNUMBER([Y])),[Y]&gt;=Misc!$O$4),OR(NOT(ISNUMBER([Y])),[Y]&lt;=Misc!$P$4),TRUE),TRUE,FALSE)</f>
        <v>0</v>
      </c>
      <c r="AC43" s="79"/>
      <c r="AD43"/>
      <c r="AE43" s="2"/>
      <c r="AI43" s="3"/>
    </row>
    <row r="44" spans="1:35" ht="15">
      <c r="A44" s="14" t="s">
        <v>224</v>
      </c>
      <c r="B44" s="51" t="s">
        <v>228</v>
      </c>
      <c r="C44" s="51" t="s">
        <v>56</v>
      </c>
      <c r="D44" s="52">
        <v>5</v>
      </c>
      <c r="E44" s="70"/>
      <c r="F44" s="15"/>
      <c r="G44" s="15"/>
      <c r="H44" s="14" t="s">
        <v>224</v>
      </c>
      <c r="I44" s="58"/>
      <c r="J44" s="58"/>
      <c r="K44" s="16"/>
      <c r="L44" s="74"/>
      <c r="M44" s="75">
        <v>6159.77978515625</v>
      </c>
      <c r="N44" s="75">
        <v>9768.6025390625</v>
      </c>
      <c r="O44" s="69" t="s">
        <v>67</v>
      </c>
      <c r="P44" s="76"/>
      <c r="Q44" s="76"/>
      <c r="R44" s="77"/>
      <c r="S44" s="77"/>
      <c r="T44" s="77"/>
      <c r="U44" s="77"/>
      <c r="V44" s="78"/>
      <c r="W44" s="78"/>
      <c r="X44" s="78"/>
      <c r="Y44" s="78"/>
      <c r="Z44" s="50"/>
      <c r="AA44" s="72">
        <v>44</v>
      </c>
      <c r="AB44" s="72" t="b">
        <f>IF(AND(OR(NOT(ISNUMBER([X])),[X]&gt;=Misc!$O$3),OR(NOT(ISNUMBER([X])),[X]&lt;=Misc!$P$3),OR(NOT(ISNUMBER([Y])),[Y]&gt;=Misc!$O$4),OR(NOT(ISNUMBER([Y])),[Y]&lt;=Misc!$P$4),TRUE),TRUE,FALSE)</f>
        <v>0</v>
      </c>
      <c r="AC44" s="79"/>
      <c r="AD44"/>
      <c r="AE44" s="2"/>
      <c r="AI44" s="3"/>
    </row>
    <row r="45" spans="1:35" ht="15">
      <c r="A45" s="14" t="s">
        <v>199</v>
      </c>
      <c r="B45" s="51" t="s">
        <v>228</v>
      </c>
      <c r="C45" s="51" t="s">
        <v>56</v>
      </c>
      <c r="D45" s="52">
        <v>5</v>
      </c>
      <c r="E45" s="70"/>
      <c r="F45" s="15"/>
      <c r="G45" s="15"/>
      <c r="H45" s="14" t="s">
        <v>199</v>
      </c>
      <c r="I45" s="58"/>
      <c r="J45" s="58"/>
      <c r="K45" s="16"/>
      <c r="L45" s="74"/>
      <c r="M45" s="75">
        <v>7018.8408203125</v>
      </c>
      <c r="N45" s="75">
        <v>2316.6240234375</v>
      </c>
      <c r="O45" s="69" t="s">
        <v>67</v>
      </c>
      <c r="P45" s="76"/>
      <c r="Q45" s="76"/>
      <c r="R45" s="77"/>
      <c r="S45" s="77"/>
      <c r="T45" s="77"/>
      <c r="U45" s="77"/>
      <c r="V45" s="78"/>
      <c r="W45" s="78"/>
      <c r="X45" s="78"/>
      <c r="Y45" s="78"/>
      <c r="Z45" s="50"/>
      <c r="AA45" s="72">
        <v>45</v>
      </c>
      <c r="AB45" s="72" t="b">
        <f>IF(AND(OR(NOT(ISNUMBER([X])),[X]&gt;=Misc!$O$3),OR(NOT(ISNUMBER([X])),[X]&lt;=Misc!$P$3),OR(NOT(ISNUMBER([Y])),[Y]&gt;=Misc!$O$4),OR(NOT(ISNUMBER([Y])),[Y]&lt;=Misc!$P$4),TRUE),TRUE,FALSE)</f>
        <v>0</v>
      </c>
      <c r="AC45" s="79"/>
      <c r="AD45"/>
      <c r="AE45" s="2"/>
      <c r="AI45" s="3"/>
    </row>
    <row r="46" spans="1:35" ht="15">
      <c r="A46" s="14" t="s">
        <v>182</v>
      </c>
      <c r="B46" s="51" t="s">
        <v>228</v>
      </c>
      <c r="C46" s="51" t="s">
        <v>56</v>
      </c>
      <c r="D46" s="52">
        <v>5</v>
      </c>
      <c r="E46" s="70"/>
      <c r="F46" s="15"/>
      <c r="G46" s="15"/>
      <c r="H46" s="14" t="s">
        <v>182</v>
      </c>
      <c r="I46" s="58"/>
      <c r="J46" s="58"/>
      <c r="K46" s="16"/>
      <c r="L46" s="74"/>
      <c r="M46" s="75">
        <v>3947.320556640625</v>
      </c>
      <c r="N46" s="75">
        <v>2862.0859375</v>
      </c>
      <c r="O46" s="69" t="s">
        <v>67</v>
      </c>
      <c r="P46" s="76"/>
      <c r="Q46" s="76"/>
      <c r="R46" s="77"/>
      <c r="S46" s="77"/>
      <c r="T46" s="77"/>
      <c r="U46" s="77"/>
      <c r="V46" s="78"/>
      <c r="W46" s="78"/>
      <c r="X46" s="78"/>
      <c r="Y46" s="78"/>
      <c r="Z46" s="50"/>
      <c r="AA46" s="72">
        <v>46</v>
      </c>
      <c r="AB46" s="72" t="b">
        <f>IF(AND(OR(NOT(ISNUMBER([X])),[X]&gt;=Misc!$O$3),OR(NOT(ISNUMBER([X])),[X]&lt;=Misc!$P$3),OR(NOT(ISNUMBER([Y])),[Y]&gt;=Misc!$O$4),OR(NOT(ISNUMBER([Y])),[Y]&lt;=Misc!$P$4),TRUE),TRUE,FALSE)</f>
        <v>0</v>
      </c>
      <c r="AC46" s="79"/>
      <c r="AD46"/>
      <c r="AE46" s="2"/>
      <c r="AI46" s="3"/>
    </row>
    <row r="47" spans="1:35" ht="15">
      <c r="A47" s="14" t="s">
        <v>193</v>
      </c>
      <c r="B47" s="51" t="s">
        <v>228</v>
      </c>
      <c r="C47" s="51" t="s">
        <v>56</v>
      </c>
      <c r="D47" s="52">
        <v>5</v>
      </c>
      <c r="E47" s="70"/>
      <c r="F47" s="15"/>
      <c r="G47" s="15"/>
      <c r="H47" s="14" t="s">
        <v>193</v>
      </c>
      <c r="I47" s="58"/>
      <c r="J47" s="58"/>
      <c r="K47" s="16"/>
      <c r="L47" s="74"/>
      <c r="M47" s="75">
        <v>1999.1053466796875</v>
      </c>
      <c r="N47" s="75">
        <v>7254.0927734375</v>
      </c>
      <c r="O47" s="69" t="s">
        <v>67</v>
      </c>
      <c r="P47" s="76"/>
      <c r="Q47" s="76"/>
      <c r="R47" s="77"/>
      <c r="S47" s="77"/>
      <c r="T47" s="77"/>
      <c r="U47" s="77"/>
      <c r="V47" s="78"/>
      <c r="W47" s="78"/>
      <c r="X47" s="78"/>
      <c r="Y47" s="78"/>
      <c r="Z47" s="50"/>
      <c r="AA47" s="72">
        <v>47</v>
      </c>
      <c r="AB47" s="72" t="b">
        <f>IF(AND(OR(NOT(ISNUMBER([X])),[X]&gt;=Misc!$O$3),OR(NOT(ISNUMBER([X])),[X]&lt;=Misc!$P$3),OR(NOT(ISNUMBER([Y])),[Y]&gt;=Misc!$O$4),OR(NOT(ISNUMBER([Y])),[Y]&lt;=Misc!$P$4),TRUE),TRUE,FALSE)</f>
        <v>1</v>
      </c>
      <c r="AC47" s="79"/>
      <c r="AD47"/>
      <c r="AE47" s="2"/>
      <c r="AI47" s="3"/>
    </row>
    <row r="48" spans="1:35" ht="15">
      <c r="A48" s="14" t="s">
        <v>200</v>
      </c>
      <c r="B48" s="51" t="s">
        <v>228</v>
      </c>
      <c r="C48" s="51" t="s">
        <v>56</v>
      </c>
      <c r="D48" s="52">
        <v>5</v>
      </c>
      <c r="E48" s="70"/>
      <c r="F48" s="15"/>
      <c r="G48" s="15"/>
      <c r="H48" s="14" t="s">
        <v>200</v>
      </c>
      <c r="I48" s="58"/>
      <c r="J48" s="58"/>
      <c r="K48" s="16"/>
      <c r="L48" s="74"/>
      <c r="M48" s="75">
        <v>9466.767578125</v>
      </c>
      <c r="N48" s="75">
        <v>5849.44189453125</v>
      </c>
      <c r="O48" s="69" t="s">
        <v>67</v>
      </c>
      <c r="P48" s="76"/>
      <c r="Q48" s="76"/>
      <c r="R48" s="77"/>
      <c r="S48" s="77"/>
      <c r="T48" s="77"/>
      <c r="U48" s="77"/>
      <c r="V48" s="78"/>
      <c r="W48" s="78"/>
      <c r="X48" s="78"/>
      <c r="Y48" s="78"/>
      <c r="Z48" s="50"/>
      <c r="AA48" s="72">
        <v>48</v>
      </c>
      <c r="AB48" s="72" t="b">
        <f>IF(AND(OR(NOT(ISNUMBER([X])),[X]&gt;=Misc!$O$3),OR(NOT(ISNUMBER([X])),[X]&lt;=Misc!$P$3),OR(NOT(ISNUMBER([Y])),[Y]&gt;=Misc!$O$4),OR(NOT(ISNUMBER([Y])),[Y]&lt;=Misc!$P$4),TRUE),TRUE,FALSE)</f>
        <v>0</v>
      </c>
      <c r="AC48" s="79"/>
      <c r="AD48"/>
      <c r="AE48" s="2"/>
      <c r="AI48" s="3"/>
    </row>
    <row r="49" spans="1:35" ht="15">
      <c r="A49" s="14" t="s">
        <v>226</v>
      </c>
      <c r="B49" s="51" t="s">
        <v>228</v>
      </c>
      <c r="C49" s="51" t="s">
        <v>56</v>
      </c>
      <c r="D49" s="52">
        <v>5</v>
      </c>
      <c r="E49" s="70"/>
      <c r="F49" s="15"/>
      <c r="G49" s="15"/>
      <c r="H49" s="14" t="s">
        <v>226</v>
      </c>
      <c r="I49" s="58"/>
      <c r="J49" s="58"/>
      <c r="K49" s="16"/>
      <c r="L49" s="74"/>
      <c r="M49" s="75">
        <v>7508.06005859375</v>
      </c>
      <c r="N49" s="75">
        <v>5964.2490234375</v>
      </c>
      <c r="O49" s="69" t="s">
        <v>67</v>
      </c>
      <c r="P49" s="76"/>
      <c r="Q49" s="76"/>
      <c r="R49" s="77"/>
      <c r="S49" s="77"/>
      <c r="T49" s="77"/>
      <c r="U49" s="77"/>
      <c r="V49" s="78"/>
      <c r="W49" s="78"/>
      <c r="X49" s="78"/>
      <c r="Y49" s="78"/>
      <c r="Z49" s="50"/>
      <c r="AA49" s="72">
        <v>49</v>
      </c>
      <c r="AB49" s="72" t="b">
        <f>IF(AND(OR(NOT(ISNUMBER([X])),[X]&gt;=Misc!$O$3),OR(NOT(ISNUMBER([X])),[X]&lt;=Misc!$P$3),OR(NOT(ISNUMBER([Y])),[Y]&gt;=Misc!$O$4),OR(NOT(ISNUMBER([Y])),[Y]&lt;=Misc!$P$4),TRUE),TRUE,FALSE)</f>
        <v>1</v>
      </c>
      <c r="AC49" s="79"/>
      <c r="AD49"/>
      <c r="AE49" s="2"/>
      <c r="AI49" s="3"/>
    </row>
    <row r="50" spans="1:35" ht="15">
      <c r="A50" s="14" t="s">
        <v>211</v>
      </c>
      <c r="B50" s="51" t="s">
        <v>228</v>
      </c>
      <c r="C50" s="51" t="s">
        <v>56</v>
      </c>
      <c r="D50" s="52">
        <v>5</v>
      </c>
      <c r="E50" s="70"/>
      <c r="F50" s="15"/>
      <c r="G50" s="15"/>
      <c r="H50" s="14" t="s">
        <v>211</v>
      </c>
      <c r="I50" s="58"/>
      <c r="J50" s="58"/>
      <c r="K50" s="16"/>
      <c r="L50" s="74"/>
      <c r="M50" s="75">
        <v>2448.208984375</v>
      </c>
      <c r="N50" s="75">
        <v>8930.578125</v>
      </c>
      <c r="O50" s="69" t="s">
        <v>67</v>
      </c>
      <c r="P50" s="76"/>
      <c r="Q50" s="76"/>
      <c r="R50" s="77"/>
      <c r="S50" s="77"/>
      <c r="T50" s="77"/>
      <c r="U50" s="77"/>
      <c r="V50" s="78"/>
      <c r="W50" s="78"/>
      <c r="X50" s="78"/>
      <c r="Y50" s="78"/>
      <c r="Z50" s="50"/>
      <c r="AA50" s="72">
        <v>50</v>
      </c>
      <c r="AB50" s="72" t="b">
        <f>IF(AND(OR(NOT(ISNUMBER([X])),[X]&gt;=Misc!$O$3),OR(NOT(ISNUMBER([X])),[X]&lt;=Misc!$P$3),OR(NOT(ISNUMBER([Y])),[Y]&gt;=Misc!$O$4),OR(NOT(ISNUMBER([Y])),[Y]&lt;=Misc!$P$4),TRUE),TRUE,FALSE)</f>
        <v>0</v>
      </c>
      <c r="AC50" s="79"/>
      <c r="AD50"/>
      <c r="AE50" s="2"/>
      <c r="AI50" s="3"/>
    </row>
    <row r="51" spans="1:35" ht="15">
      <c r="A51" s="14" t="s">
        <v>204</v>
      </c>
      <c r="B51" s="51" t="s">
        <v>228</v>
      </c>
      <c r="C51" s="51" t="s">
        <v>56</v>
      </c>
      <c r="D51" s="52">
        <v>5</v>
      </c>
      <c r="E51" s="70"/>
      <c r="F51" s="15"/>
      <c r="G51" s="15"/>
      <c r="H51" s="14" t="s">
        <v>204</v>
      </c>
      <c r="I51" s="58"/>
      <c r="J51" s="58"/>
      <c r="K51" s="16"/>
      <c r="L51" s="74"/>
      <c r="M51" s="75">
        <v>9809.0166015625</v>
      </c>
      <c r="N51" s="75">
        <v>230.3980255126953</v>
      </c>
      <c r="O51" s="69" t="s">
        <v>67</v>
      </c>
      <c r="P51" s="76"/>
      <c r="Q51" s="76"/>
      <c r="R51" s="77"/>
      <c r="S51" s="77"/>
      <c r="T51" s="77"/>
      <c r="U51" s="77"/>
      <c r="V51" s="78"/>
      <c r="W51" s="78"/>
      <c r="X51" s="78"/>
      <c r="Y51" s="78"/>
      <c r="Z51" s="50"/>
      <c r="AA51" s="72">
        <v>51</v>
      </c>
      <c r="AB51" s="72" t="b">
        <f>IF(AND(OR(NOT(ISNUMBER([X])),[X]&gt;=Misc!$O$3),OR(NOT(ISNUMBER([X])),[X]&lt;=Misc!$P$3),OR(NOT(ISNUMBER([Y])),[Y]&gt;=Misc!$O$4),OR(NOT(ISNUMBER([Y])),[Y]&lt;=Misc!$P$4),TRUE),TRUE,FALSE)</f>
        <v>0</v>
      </c>
      <c r="AC51" s="79"/>
      <c r="AD51"/>
      <c r="AE51" s="2"/>
      <c r="AI51" s="3"/>
    </row>
    <row r="52" spans="1:30" ht="15">
      <c r="A52" s="14" t="s">
        <v>212</v>
      </c>
      <c r="B52" s="80" t="s">
        <v>228</v>
      </c>
      <c r="C52" s="80" t="s">
        <v>56</v>
      </c>
      <c r="D52" s="81">
        <v>5</v>
      </c>
      <c r="E52" s="84"/>
      <c r="F52" s="83"/>
      <c r="G52" s="83"/>
      <c r="H52" s="14" t="s">
        <v>212</v>
      </c>
      <c r="I52" s="85"/>
      <c r="J52" s="85"/>
      <c r="K52" s="86"/>
      <c r="L52" s="87"/>
      <c r="M52" s="88">
        <v>2707.290771484375</v>
      </c>
      <c r="N52" s="88">
        <v>3572.6455078125</v>
      </c>
      <c r="O52" s="89" t="s">
        <v>67</v>
      </c>
      <c r="P52" s="90"/>
      <c r="Q52" s="90"/>
      <c r="R52" s="91"/>
      <c r="S52" s="91"/>
      <c r="T52" s="91"/>
      <c r="U52" s="91"/>
      <c r="V52" s="92"/>
      <c r="W52" s="92"/>
      <c r="X52" s="92"/>
      <c r="Y52" s="92"/>
      <c r="Z52" s="93"/>
      <c r="AA52" s="94">
        <v>52</v>
      </c>
      <c r="AB52" s="94" t="b">
        <f>IF(AND(OR(NOT(ISNUMBER([X])),[X]&gt;=Misc!$O$3),OR(NOT(ISNUMBER([X])),[X]&lt;=Misc!$P$3),OR(NOT(ISNUMBER([Y])),[Y]&gt;=Misc!$O$4),OR(NOT(ISNUMBER([Y])),[Y]&lt;=Misc!$P$4),TRUE),TRUE,FALSE)</f>
        <v>0</v>
      </c>
      <c r="AC52" s="79"/>
      <c r="AD52"/>
    </row>
    <row r="53" spans="1:30" ht="15">
      <c r="A53" s="82" t="s">
        <v>229</v>
      </c>
      <c r="B53" s="80" t="s">
        <v>228</v>
      </c>
      <c r="C53" s="80" t="s">
        <v>56</v>
      </c>
      <c r="D53" s="81">
        <v>5</v>
      </c>
      <c r="E53" s="84"/>
      <c r="F53" s="83"/>
      <c r="G53" s="83"/>
      <c r="H53" s="82" t="s">
        <v>229</v>
      </c>
      <c r="I53" s="85"/>
      <c r="J53" s="85"/>
      <c r="K53" s="86"/>
      <c r="L53" s="87"/>
      <c r="M53" s="88">
        <v>7901.15673828125</v>
      </c>
      <c r="N53" s="88">
        <v>9007.7197265625</v>
      </c>
      <c r="O53" s="89" t="s">
        <v>67</v>
      </c>
      <c r="P53" s="90"/>
      <c r="Q53" s="90"/>
      <c r="R53" s="113"/>
      <c r="S53" s="113"/>
      <c r="T53" s="113"/>
      <c r="U53" s="113"/>
      <c r="V53" s="114"/>
      <c r="W53" s="114"/>
      <c r="X53" s="114"/>
      <c r="Y53" s="114"/>
      <c r="Z53" s="93"/>
      <c r="AA53" s="94">
        <v>53</v>
      </c>
      <c r="AB53" s="94" t="b">
        <f>IF(AND(OR(NOT(ISNUMBER([X])),[X]&gt;=Misc!$O$3),OR(NOT(ISNUMBER([X])),[X]&lt;=Misc!$P$3),OR(NOT(ISNUMBER([Y])),[Y]&gt;=Misc!$O$4),OR(NOT(ISNUMBER([Y])),[Y]&lt;=Misc!$P$4),TRUE),TRUE,FALSE)</f>
        <v>0</v>
      </c>
      <c r="AC53" s="115"/>
      <c r="AD53" s="116"/>
    </row>
  </sheetData>
  <dataValidations count="19">
    <dataValidation allowBlank="1" errorTitle="Invalid Vertex Visibility" error="You have entered an unrecognized vertex visibility.  Try selecting from the drop-down list instead." sqref="AE3"/>
    <dataValidation allowBlank="1" showErrorMessage="1" sqref="AE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H3:H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60" t="s">
        <v>40</v>
      </c>
      <c r="C1" s="61"/>
      <c r="D1" s="61"/>
      <c r="E1" s="62"/>
      <c r="F1" s="58" t="s">
        <v>44</v>
      </c>
      <c r="G1" s="63" t="s">
        <v>45</v>
      </c>
      <c r="H1" s="64"/>
      <c r="I1" s="65" t="s">
        <v>41</v>
      </c>
      <c r="J1" s="66"/>
      <c r="K1" s="67" t="s">
        <v>43</v>
      </c>
      <c r="L1" s="68"/>
      <c r="M1" s="68"/>
      <c r="N1" s="68"/>
      <c r="O1" s="68"/>
      <c r="P1" s="68"/>
      <c r="Q1" s="68"/>
      <c r="R1" s="68"/>
      <c r="S1" s="68"/>
      <c r="T1" s="68"/>
      <c r="U1" s="68"/>
      <c r="V1" s="68"/>
      <c r="W1" s="68"/>
      <c r="X1" s="68"/>
    </row>
    <row r="2" spans="1:24" s="13" customFormat="1" ht="30" customHeight="1">
      <c r="A2" s="11" t="s">
        <v>144</v>
      </c>
      <c r="B2" s="13" t="s">
        <v>21</v>
      </c>
      <c r="C2" s="13" t="s">
        <v>20</v>
      </c>
      <c r="D2" s="13" t="s">
        <v>11</v>
      </c>
      <c r="E2" s="13" t="s">
        <v>145</v>
      </c>
      <c r="F2" s="13" t="s">
        <v>47</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06"/>
      <c r="B3" s="107"/>
      <c r="C3" s="107"/>
      <c r="D3" s="101"/>
      <c r="E3" s="83"/>
      <c r="F3" s="86"/>
      <c r="G3" s="89"/>
      <c r="H3" s="89"/>
      <c r="I3" s="102"/>
      <c r="J3" s="94"/>
      <c r="K3" s="103"/>
      <c r="L3" s="103"/>
      <c r="M3" s="103"/>
      <c r="N3" s="103"/>
      <c r="O3" s="103"/>
      <c r="P3" s="103"/>
      <c r="Q3" s="103"/>
      <c r="R3" s="103"/>
      <c r="S3" s="103"/>
      <c r="T3" s="103"/>
      <c r="U3" s="103"/>
      <c r="V3" s="103"/>
      <c r="W3" s="104"/>
      <c r="X3" s="104"/>
    </row>
    <row r="4" ht="15">
      <c r="A4"/>
    </row>
    <row r="5" ht="15">
      <c r="A5"/>
    </row>
    <row r="7" ht="14.25" customHeight="1"/>
  </sheetData>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D1" sqref="D1"/>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08"/>
      <c r="B2" s="108"/>
      <c r="C2" s="109"/>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sheetData>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C8" sqref="AC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80</v>
      </c>
      <c r="E1" t="s">
        <v>81</v>
      </c>
      <c r="F1" s="37" t="s">
        <v>87</v>
      </c>
      <c r="G1" s="38" t="s">
        <v>88</v>
      </c>
      <c r="H1" s="37" t="s">
        <v>93</v>
      </c>
      <c r="I1" s="38" t="s">
        <v>94</v>
      </c>
      <c r="J1" s="37" t="s">
        <v>99</v>
      </c>
      <c r="K1" s="38" t="s">
        <v>100</v>
      </c>
      <c r="L1" s="37" t="s">
        <v>105</v>
      </c>
      <c r="M1" s="38" t="s">
        <v>106</v>
      </c>
      <c r="N1" s="37" t="s">
        <v>111</v>
      </c>
      <c r="O1" s="38" t="s">
        <v>112</v>
      </c>
      <c r="P1" s="38" t="s">
        <v>138</v>
      </c>
      <c r="Q1" s="38" t="s">
        <v>139</v>
      </c>
      <c r="R1" s="37" t="s">
        <v>117</v>
      </c>
      <c r="S1" s="37" t="s">
        <v>118</v>
      </c>
      <c r="T1" s="37" t="s">
        <v>123</v>
      </c>
      <c r="U1" s="38" t="s">
        <v>124</v>
      </c>
      <c r="W1" t="s">
        <v>128</v>
      </c>
      <c r="X1" t="s">
        <v>17</v>
      </c>
    </row>
    <row r="2" spans="1:24" ht="15.75" thickTop="1">
      <c r="A2" s="36" t="s">
        <v>231</v>
      </c>
      <c r="B2" s="36" t="s">
        <v>31</v>
      </c>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230.3980255126953</v>
      </c>
      <c r="U2" s="40">
        <f aca="true" t="shared" si="0" ref="U2:U45">COUNTIF(INDIRECT(DynamicFilterSourceColumnRange),"&gt;= "&amp;T2)-COUNTIF(INDIRECT(DynamicFilterSourceColumnRange),"&gt;="&amp;T3)</f>
        <v>1</v>
      </c>
      <c r="W2" t="s">
        <v>125</v>
      </c>
      <c r="X2">
        <f>ROWS(HistogramBins[Degree Bin])-1</f>
        <v>43</v>
      </c>
    </row>
    <row r="3" spans="1:24" ht="15">
      <c r="A3" s="110"/>
      <c r="B3" s="110"/>
      <c r="D3" s="34">
        <f aca="true" t="shared" si="1" ref="D3:D44">D2+($D$45-$D$2)/BinDivisor</f>
        <v>0</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f aca="true" t="shared" si="9" ref="T3:T44">T2+($T$45-$T$2)/BinDivisor</f>
        <v>452.21673513013263</v>
      </c>
      <c r="U3" s="42">
        <f ca="1" t="shared" si="0"/>
        <v>1</v>
      </c>
      <c r="W3" t="s">
        <v>126</v>
      </c>
      <c r="X3" t="s">
        <v>86</v>
      </c>
    </row>
    <row r="4" spans="1:24" ht="15">
      <c r="A4" s="36" t="s">
        <v>146</v>
      </c>
      <c r="B4" s="36">
        <v>51</v>
      </c>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674.03544474757</v>
      </c>
      <c r="U4" s="40">
        <f ca="1" t="shared" si="0"/>
        <v>1</v>
      </c>
      <c r="W4" s="12" t="s">
        <v>127</v>
      </c>
      <c r="X4" s="12" t="s">
        <v>176</v>
      </c>
    </row>
    <row r="5" spans="1:21" ht="15">
      <c r="A5" s="110"/>
      <c r="B5" s="110"/>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895.8541543650073</v>
      </c>
      <c r="U5" s="42">
        <f ca="1" t="shared" si="0"/>
        <v>0</v>
      </c>
    </row>
    <row r="6" spans="1:21" ht="15">
      <c r="A6" s="36" t="s">
        <v>148</v>
      </c>
      <c r="B6" s="36">
        <v>227</v>
      </c>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1117.6728639824446</v>
      </c>
      <c r="U6" s="40">
        <f ca="1" t="shared" si="0"/>
        <v>0</v>
      </c>
    </row>
    <row r="7" spans="1:21" ht="15">
      <c r="A7" s="36" t="s">
        <v>149</v>
      </c>
      <c r="B7" s="36">
        <v>0</v>
      </c>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1339.491573599882</v>
      </c>
      <c r="U7" s="42">
        <f ca="1" t="shared" si="0"/>
        <v>1</v>
      </c>
    </row>
    <row r="8" spans="1:21" ht="15">
      <c r="A8" s="36" t="s">
        <v>150</v>
      </c>
      <c r="B8" s="36">
        <v>227</v>
      </c>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1561.3102832173195</v>
      </c>
      <c r="U8" s="40">
        <f ca="1" t="shared" si="0"/>
        <v>2</v>
      </c>
    </row>
    <row r="9" spans="1:21" ht="15">
      <c r="A9" s="110"/>
      <c r="B9" s="110"/>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1783.128992834757</v>
      </c>
      <c r="U9" s="42">
        <f ca="1" t="shared" si="0"/>
        <v>0</v>
      </c>
    </row>
    <row r="10" spans="1:21" ht="15">
      <c r="A10" s="36" t="s">
        <v>151</v>
      </c>
      <c r="B10" s="36">
        <v>2</v>
      </c>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2004.9477024521943</v>
      </c>
      <c r="U10" s="40">
        <f ca="1" t="shared" si="0"/>
        <v>2</v>
      </c>
    </row>
    <row r="11" spans="1:21" ht="15">
      <c r="A11" s="110"/>
      <c r="B11" s="110"/>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2226.7664120696318</v>
      </c>
      <c r="U11" s="42">
        <f ca="1" t="shared" si="0"/>
        <v>2</v>
      </c>
    </row>
    <row r="12" spans="1:21" ht="15">
      <c r="A12" s="36" t="s">
        <v>170</v>
      </c>
      <c r="B12" s="36" t="s">
        <v>234</v>
      </c>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2448.585121687069</v>
      </c>
      <c r="U12" s="40">
        <f ca="1" t="shared" si="0"/>
        <v>1</v>
      </c>
    </row>
    <row r="13" spans="1:21" ht="15">
      <c r="A13" s="36" t="s">
        <v>171</v>
      </c>
      <c r="B13" s="36" t="s">
        <v>234</v>
      </c>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2670.4038313045066</v>
      </c>
      <c r="U13" s="42">
        <f ca="1" t="shared" si="0"/>
        <v>1</v>
      </c>
    </row>
    <row r="14" spans="1:21" ht="15">
      <c r="A14" s="110"/>
      <c r="B14" s="110"/>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2892.222540921944</v>
      </c>
      <c r="U14" s="40">
        <f ca="1" t="shared" si="0"/>
        <v>1</v>
      </c>
    </row>
    <row r="15" spans="1:21" ht="15">
      <c r="A15" s="36" t="s">
        <v>152</v>
      </c>
      <c r="B15" s="36">
        <v>3</v>
      </c>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3114.0412505393815</v>
      </c>
      <c r="U15" s="42">
        <f ca="1" t="shared" si="0"/>
        <v>1</v>
      </c>
    </row>
    <row r="16" spans="1:21" ht="15">
      <c r="A16" s="36" t="s">
        <v>153</v>
      </c>
      <c r="B16" s="36">
        <v>2</v>
      </c>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3335.859960156819</v>
      </c>
      <c r="U16" s="40">
        <f ca="1" t="shared" si="0"/>
        <v>0</v>
      </c>
    </row>
    <row r="17" spans="1:21" ht="15">
      <c r="A17" s="36" t="s">
        <v>154</v>
      </c>
      <c r="B17" s="36">
        <v>49</v>
      </c>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3557.6786697742564</v>
      </c>
      <c r="U17" s="42">
        <f ca="1" t="shared" si="0"/>
        <v>4</v>
      </c>
    </row>
    <row r="18" spans="1:21" ht="15">
      <c r="A18" s="36" t="s">
        <v>155</v>
      </c>
      <c r="B18" s="36">
        <v>225</v>
      </c>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3779.497379391694</v>
      </c>
      <c r="U18" s="40">
        <f ca="1" t="shared" si="0"/>
        <v>0</v>
      </c>
    </row>
    <row r="19" spans="1:21" ht="15">
      <c r="A19" s="110"/>
      <c r="B19" s="110"/>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4001.3160890091312</v>
      </c>
      <c r="U19" s="42">
        <f ca="1" t="shared" si="0"/>
        <v>2</v>
      </c>
    </row>
    <row r="20" spans="1:21" ht="15">
      <c r="A20" s="36" t="s">
        <v>156</v>
      </c>
      <c r="B20" s="36">
        <v>5</v>
      </c>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4223.134798626568</v>
      </c>
      <c r="U20" s="40">
        <f ca="1" t="shared" si="0"/>
        <v>2</v>
      </c>
    </row>
    <row r="21" spans="1:21" ht="15">
      <c r="A21" s="36" t="s">
        <v>157</v>
      </c>
      <c r="B21" s="36">
        <v>2.11985</v>
      </c>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4444.953508244005</v>
      </c>
      <c r="U21" s="42">
        <f ca="1" t="shared" si="0"/>
        <v>2</v>
      </c>
    </row>
    <row r="22" spans="1:21" ht="15">
      <c r="A22" s="110"/>
      <c r="B22" s="110"/>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4666.772217861442</v>
      </c>
      <c r="U22" s="40">
        <f ca="1" t="shared" si="0"/>
        <v>2</v>
      </c>
    </row>
    <row r="23" spans="1:21" ht="15">
      <c r="A23" s="36" t="s">
        <v>158</v>
      </c>
      <c r="B23" s="36">
        <v>0.17647058823529413</v>
      </c>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4888.590927478879</v>
      </c>
      <c r="U23" s="42">
        <f ca="1" t="shared" si="0"/>
        <v>0</v>
      </c>
    </row>
    <row r="24" spans="1:21" ht="15">
      <c r="A24" s="36" t="s">
        <v>232</v>
      </c>
      <c r="B24" s="36">
        <v>-0.130024</v>
      </c>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5110.409637096316</v>
      </c>
      <c r="U24" s="40">
        <f ca="1" t="shared" si="0"/>
        <v>2</v>
      </c>
    </row>
    <row r="25" spans="1:21" ht="15">
      <c r="A25" s="110"/>
      <c r="B25" s="110"/>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5332.228346713753</v>
      </c>
      <c r="U25" s="42">
        <f ca="1" t="shared" si="0"/>
        <v>1</v>
      </c>
    </row>
    <row r="26" spans="1:21" ht="15">
      <c r="A26" s="36" t="s">
        <v>233</v>
      </c>
      <c r="B26" s="36" t="s">
        <v>235</v>
      </c>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5554.04705633119</v>
      </c>
      <c r="U26" s="40">
        <f ca="1" t="shared" si="0"/>
        <v>2</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5775.865765948627</v>
      </c>
      <c r="U27" s="42">
        <f ca="1" t="shared" si="0"/>
        <v>2</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5997.684475566064</v>
      </c>
      <c r="U28" s="40">
        <f ca="1" t="shared" si="0"/>
        <v>0</v>
      </c>
    </row>
    <row r="29" spans="1:21" ht="15">
      <c r="A29" t="s">
        <v>163</v>
      </c>
      <c r="B29" t="s">
        <v>17</v>
      </c>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6219.503185183501</v>
      </c>
      <c r="U29" s="42">
        <f ca="1" t="shared" si="0"/>
        <v>1</v>
      </c>
    </row>
    <row r="30" spans="1:21" ht="15">
      <c r="A30" s="35"/>
      <c r="B30" s="3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6441.321894800938</v>
      </c>
      <c r="U30" s="40">
        <f ca="1" t="shared" si="0"/>
        <v>2</v>
      </c>
    </row>
    <row r="31" spans="1:21" ht="15">
      <c r="A31" s="35"/>
      <c r="B31" s="3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6663.140604418375</v>
      </c>
      <c r="U31" s="42">
        <f ca="1" t="shared" si="0"/>
        <v>2</v>
      </c>
    </row>
    <row r="32" spans="1:21" ht="15">
      <c r="A32" s="35"/>
      <c r="B32" s="3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6884.959314035812</v>
      </c>
      <c r="U32" s="40">
        <f ca="1" t="shared" si="0"/>
        <v>1</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7106.778023653249</v>
      </c>
      <c r="U33" s="42">
        <f ca="1" t="shared" si="0"/>
        <v>1</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7328.596733270686</v>
      </c>
      <c r="U34" s="40">
        <f ca="1" t="shared" si="0"/>
        <v>0</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7550.415442888123</v>
      </c>
      <c r="U35" s="42">
        <f ca="1" t="shared" si="0"/>
        <v>1</v>
      </c>
    </row>
    <row r="36" spans="4:21" ht="15">
      <c r="D36" s="34">
        <f t="shared" si="1"/>
        <v>0</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f ca="1" t="shared" si="9"/>
        <v>7772.23415250556</v>
      </c>
      <c r="U36" s="40">
        <f ca="1" t="shared" si="0"/>
        <v>0</v>
      </c>
    </row>
    <row r="37" spans="4:21" ht="15">
      <c r="D37" s="34">
        <f t="shared" si="1"/>
        <v>0</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f ca="1" t="shared" si="9"/>
        <v>7994.052862122997</v>
      </c>
      <c r="U37" s="42">
        <f ca="1" t="shared" si="0"/>
        <v>3</v>
      </c>
    </row>
    <row r="38" spans="4:21" ht="15">
      <c r="D38" s="34">
        <f t="shared" si="1"/>
        <v>0</v>
      </c>
      <c r="E38" s="3">
        <f>COUNTIF(Vertices[Degree],"&gt;= "&amp;D38)-COUNTIF(Vertices[Degree],"&gt;="&amp;D39)</f>
        <v>0</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f ca="1" t="shared" si="9"/>
        <v>8215.871571740434</v>
      </c>
      <c r="U38" s="40">
        <f ca="1" t="shared" si="0"/>
        <v>0</v>
      </c>
    </row>
    <row r="39" spans="4:21" ht="15">
      <c r="D39" s="34">
        <f t="shared" si="1"/>
        <v>0</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f ca="1" t="shared" si="9"/>
        <v>8437.69028135787</v>
      </c>
      <c r="U39" s="42">
        <f ca="1" t="shared" si="0"/>
        <v>2</v>
      </c>
    </row>
    <row r="40" spans="4:21" ht="15">
      <c r="D40" s="34">
        <f t="shared" si="1"/>
        <v>0</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f ca="1" t="shared" si="9"/>
        <v>8659.508990975308</v>
      </c>
      <c r="U40" s="40">
        <f ca="1" t="shared" si="0"/>
        <v>0</v>
      </c>
    </row>
    <row r="41" spans="4:21" ht="15">
      <c r="D41" s="34">
        <f t="shared" si="1"/>
        <v>0</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f ca="1" t="shared" si="9"/>
        <v>8881.327700592745</v>
      </c>
      <c r="U41" s="42">
        <f ca="1" t="shared" si="0"/>
        <v>3</v>
      </c>
    </row>
    <row r="42" spans="4:21" ht="15">
      <c r="D42" s="34">
        <f t="shared" si="1"/>
        <v>0</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f ca="1" t="shared" si="9"/>
        <v>9103.146410210182</v>
      </c>
      <c r="U42" s="40">
        <f ca="1" t="shared" si="0"/>
        <v>0</v>
      </c>
    </row>
    <row r="43" spans="1:21" ht="15">
      <c r="A43" s="35" t="s">
        <v>82</v>
      </c>
      <c r="B43" s="48" t="str">
        <f>IF(COUNT(Vertices[Degree])&gt;0,D2,NoMetricMessage)</f>
        <v>Not Available</v>
      </c>
      <c r="D43" s="34">
        <f t="shared" si="1"/>
        <v>0</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f ca="1" t="shared" si="9"/>
        <v>9324.965119827619</v>
      </c>
      <c r="U43" s="42">
        <f ca="1" t="shared" si="0"/>
        <v>1</v>
      </c>
    </row>
    <row r="44" spans="1:21" ht="15">
      <c r="A44" s="35" t="s">
        <v>83</v>
      </c>
      <c r="B44" s="48" t="str">
        <f>IF(COUNT(Vertices[Degree])&gt;0,D45,NoMetricMessage)</f>
        <v>Not Available</v>
      </c>
      <c r="D44" s="34">
        <f t="shared" si="1"/>
        <v>0</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f ca="1" t="shared" si="9"/>
        <v>9546.783829445056</v>
      </c>
      <c r="U44" s="40">
        <f ca="1" t="shared" si="0"/>
        <v>0</v>
      </c>
    </row>
    <row r="45" spans="1:21" ht="15">
      <c r="A45" s="35" t="s">
        <v>84</v>
      </c>
      <c r="B45" s="49" t="str">
        <f>_xlfn.IFERROR(AVERAGE(Vertices[Degree]),NoMetricMessage)</f>
        <v>Not Available</v>
      </c>
      <c r="D45" s="34">
        <f>MAX(Vertices[Degree])</f>
        <v>0</v>
      </c>
      <c r="E45" s="3">
        <f>COUNTIF(Vertices[Degree],"&gt;= "&amp;D45)-COUNTIF(Vertices[Degree],"&gt;="&amp;D46)</f>
        <v>0</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f ca="1">MAX(INDIRECT(DynamicFilterSourceColumnRange))</f>
        <v>9768.6025390625</v>
      </c>
      <c r="U45" s="44">
        <f ca="1" t="shared" si="0"/>
        <v>1</v>
      </c>
    </row>
    <row r="46" spans="1:2" ht="15">
      <c r="A46" s="35" t="s">
        <v>85</v>
      </c>
      <c r="B46" s="49" t="str">
        <f>_xlfn.IFERROR(MEDIAN(Vertices[Degree]),NoMetricMessage)</f>
        <v>Not Available</v>
      </c>
    </row>
    <row r="57" spans="1:2" ht="15">
      <c r="A57" s="35" t="s">
        <v>89</v>
      </c>
      <c r="B57" s="48" t="str">
        <f>IF(COUNT(Vertices[In-Degree])&gt;0,F2,NoMetricMessage)</f>
        <v>Not Available</v>
      </c>
    </row>
    <row r="58" spans="1:2" ht="15">
      <c r="A58" s="35" t="s">
        <v>90</v>
      </c>
      <c r="B58" s="48" t="str">
        <f>IF(COUNT(Vertices[In-Degree])&gt;0,F45,NoMetricMessage)</f>
        <v>Not Available</v>
      </c>
    </row>
    <row r="59" spans="1:2" ht="15">
      <c r="A59" s="35" t="s">
        <v>91</v>
      </c>
      <c r="B59" s="49" t="str">
        <f>_xlfn.IFERROR(AVERAGE(Vertices[In-Degree]),NoMetricMessage)</f>
        <v>Not Available</v>
      </c>
    </row>
    <row r="60" spans="1:2" ht="15">
      <c r="A60" s="35" t="s">
        <v>92</v>
      </c>
      <c r="B60" s="49" t="str">
        <f>_xlfn.IFERROR(MEDIAN(Vertices[In-Degree]),NoMetricMessage)</f>
        <v>Not Available</v>
      </c>
    </row>
    <row r="71" spans="1:2" ht="15">
      <c r="A71" s="35" t="s">
        <v>95</v>
      </c>
      <c r="B71" s="48" t="str">
        <f>IF(COUNT(Vertices[Out-Degree])&gt;0,H2,NoMetricMessage)</f>
        <v>Not Available</v>
      </c>
    </row>
    <row r="72" spans="1:2" ht="15">
      <c r="A72" s="35" t="s">
        <v>96</v>
      </c>
      <c r="B72" s="48" t="str">
        <f>IF(COUNT(Vertices[Out-Degree])&gt;0,H45,NoMetricMessage)</f>
        <v>Not Available</v>
      </c>
    </row>
    <row r="73" spans="1:2" ht="15">
      <c r="A73" s="35" t="s">
        <v>97</v>
      </c>
      <c r="B73" s="49" t="str">
        <f>_xlfn.IFERROR(AVERAGE(Vertices[Out-Degree]),NoMetricMessage)</f>
        <v>Not Available</v>
      </c>
    </row>
    <row r="74" spans="1:2" ht="15">
      <c r="A74" s="35" t="s">
        <v>98</v>
      </c>
      <c r="B74" s="49" t="str">
        <f>_xlfn.IFERROR(MEDIAN(Vertices[Out-Degree]),NoMetricMessage)</f>
        <v>Not Available</v>
      </c>
    </row>
    <row r="85" spans="1:2" ht="15">
      <c r="A85" s="35" t="s">
        <v>101</v>
      </c>
      <c r="B85" s="49" t="str">
        <f>IF(COUNT(Vertices[Betweenness Centrality])&gt;0,J2,NoMetricMessage)</f>
        <v>Not Available</v>
      </c>
    </row>
    <row r="86" spans="1:2" ht="15">
      <c r="A86" s="35" t="s">
        <v>102</v>
      </c>
      <c r="B86" s="49" t="str">
        <f>IF(COUNT(Vertices[Betweenness Centrality])&gt;0,J45,NoMetricMessage)</f>
        <v>Not Available</v>
      </c>
    </row>
    <row r="87" spans="1:2" ht="15">
      <c r="A87" s="35" t="s">
        <v>103</v>
      </c>
      <c r="B87" s="49" t="str">
        <f>_xlfn.IFERROR(AVERAGE(Vertices[Betweenness Centrality]),NoMetricMessage)</f>
        <v>Not Available</v>
      </c>
    </row>
    <row r="88" spans="1:2" ht="15">
      <c r="A88" s="35" t="s">
        <v>104</v>
      </c>
      <c r="B88" s="49" t="str">
        <f>_xlfn.IFERROR(MEDIAN(Vertices[Betweenness Centrality]),NoMetricMessage)</f>
        <v>Not Available</v>
      </c>
    </row>
    <row r="99" spans="1:2" ht="15">
      <c r="A99" s="35" t="s">
        <v>107</v>
      </c>
      <c r="B99" s="49" t="str">
        <f>IF(COUNT(Vertices[Closeness Centrality])&gt;0,L2,NoMetricMessage)</f>
        <v>Not Available</v>
      </c>
    </row>
    <row r="100" spans="1:2" ht="15">
      <c r="A100" s="35" t="s">
        <v>108</v>
      </c>
      <c r="B100" s="49" t="str">
        <f>IF(COUNT(Vertices[Closeness Centrality])&gt;0,L45,NoMetricMessage)</f>
        <v>Not Available</v>
      </c>
    </row>
    <row r="101" spans="1:2" ht="15">
      <c r="A101" s="35" t="s">
        <v>109</v>
      </c>
      <c r="B101" s="49" t="str">
        <f>_xlfn.IFERROR(AVERAGE(Vertices[Closeness Centrality]),NoMetricMessage)</f>
        <v>Not Available</v>
      </c>
    </row>
    <row r="102" spans="1:2" ht="15">
      <c r="A102" s="35" t="s">
        <v>110</v>
      </c>
      <c r="B102" s="49" t="str">
        <f>_xlfn.IFERROR(MEDIAN(Vertices[Closeness Centrality]),NoMetricMessage)</f>
        <v>Not Available</v>
      </c>
    </row>
    <row r="113" spans="1:2" ht="15">
      <c r="A113" s="35" t="s">
        <v>113</v>
      </c>
      <c r="B113" s="49" t="str">
        <f>IF(COUNT(Vertices[Eigenvector Centrality])&gt;0,N2,NoMetricMessage)</f>
        <v>Not Available</v>
      </c>
    </row>
    <row r="114" spans="1:2" ht="15">
      <c r="A114" s="35" t="s">
        <v>114</v>
      </c>
      <c r="B114" s="49" t="str">
        <f>IF(COUNT(Vertices[Eigenvector Centrality])&gt;0,N45,NoMetricMessage)</f>
        <v>Not Available</v>
      </c>
    </row>
    <row r="115" spans="1:2" ht="15">
      <c r="A115" s="35" t="s">
        <v>115</v>
      </c>
      <c r="B115" s="49" t="str">
        <f>_xlfn.IFERROR(AVERAGE(Vertices[Eigenvector Centrality]),NoMetricMessage)</f>
        <v>Not Available</v>
      </c>
    </row>
    <row r="116" spans="1:2" ht="15">
      <c r="A116" s="35" t="s">
        <v>116</v>
      </c>
      <c r="B116" s="49" t="str">
        <f>_xlfn.IFERROR(MEDIAN(Vertices[Eigenvector Centrality]),NoMetricMessage)</f>
        <v>Not Available</v>
      </c>
    </row>
    <row r="127" spans="1:2" ht="15">
      <c r="A127" s="35" t="s">
        <v>140</v>
      </c>
      <c r="B127" s="49" t="str">
        <f>IF(COUNT(Vertices[PageRank])&gt;0,P2,NoMetricMessage)</f>
        <v>Not Available</v>
      </c>
    </row>
    <row r="128" spans="1:2" ht="15">
      <c r="A128" s="35" t="s">
        <v>141</v>
      </c>
      <c r="B128" s="49" t="str">
        <f>IF(COUNT(Vertices[PageRank])&gt;0,P45,NoMetricMessage)</f>
        <v>Not Available</v>
      </c>
    </row>
    <row r="129" spans="1:2" ht="15">
      <c r="A129" s="35" t="s">
        <v>142</v>
      </c>
      <c r="B129" s="49" t="str">
        <f>_xlfn.IFERROR(AVERAGE(Vertices[PageRank]),NoMetricMessage)</f>
        <v>Not Available</v>
      </c>
    </row>
    <row r="130" spans="1:2" ht="15">
      <c r="A130" s="35" t="s">
        <v>143</v>
      </c>
      <c r="B130" s="49" t="str">
        <f>_xlfn.IFERROR(MEDIAN(Vertices[PageRank]),NoMetricMessage)</f>
        <v>Not Available</v>
      </c>
    </row>
    <row r="141" spans="1:2" ht="15">
      <c r="A141" s="35" t="s">
        <v>119</v>
      </c>
      <c r="B141" s="49" t="str">
        <f>IF(COUNT(Vertices[Clustering Coefficient])&gt;0,R2,NoMetricMessage)</f>
        <v>Not Available</v>
      </c>
    </row>
    <row r="142" spans="1:2" ht="15">
      <c r="A142" s="35" t="s">
        <v>120</v>
      </c>
      <c r="B142" s="49" t="str">
        <f>IF(COUNT(Vertices[Clustering Coefficient])&gt;0,R45,NoMetricMessage)</f>
        <v>Not Available</v>
      </c>
    </row>
    <row r="143" spans="1:2" ht="15">
      <c r="A143" s="35" t="s">
        <v>121</v>
      </c>
      <c r="B143" s="49" t="str">
        <f>_xlfn.IFERROR(AVERAGE(Vertices[Clustering Coefficient]),NoMetricMessage)</f>
        <v>Not Available</v>
      </c>
    </row>
    <row r="144" spans="1:2" ht="15">
      <c r="A144" s="35" t="s">
        <v>122</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68</v>
      </c>
      <c r="J1" s="4" t="s">
        <v>18</v>
      </c>
      <c r="K1" s="4" t="s">
        <v>17</v>
      </c>
      <c r="M1" s="4" t="s">
        <v>22</v>
      </c>
      <c r="N1" s="4" t="s">
        <v>23</v>
      </c>
      <c r="O1" s="4" t="s">
        <v>24</v>
      </c>
      <c r="P1" s="4" t="s">
        <v>25</v>
      </c>
    </row>
    <row r="2" spans="1:16" ht="15">
      <c r="A2" s="1" t="s">
        <v>52</v>
      </c>
      <c r="B2" s="1" t="s">
        <v>132</v>
      </c>
      <c r="C2" t="s">
        <v>55</v>
      </c>
      <c r="D2" t="s">
        <v>56</v>
      </c>
      <c r="E2" t="s">
        <v>56</v>
      </c>
      <c r="F2" s="1" t="s">
        <v>52</v>
      </c>
      <c r="G2" t="s">
        <v>66</v>
      </c>
      <c r="H2" t="s">
        <v>159</v>
      </c>
      <c r="J2" t="s">
        <v>19</v>
      </c>
      <c r="K2">
        <v>108</v>
      </c>
      <c r="M2" t="s">
        <v>175</v>
      </c>
      <c r="N2" t="s">
        <v>3</v>
      </c>
      <c r="O2">
        <v>1</v>
      </c>
      <c r="P2">
        <v>7</v>
      </c>
    </row>
    <row r="3" spans="1:16" ht="15">
      <c r="A3" s="1" t="s">
        <v>53</v>
      </c>
      <c r="B3" s="1" t="s">
        <v>133</v>
      </c>
      <c r="C3" t="s">
        <v>53</v>
      </c>
      <c r="D3" t="s">
        <v>57</v>
      </c>
      <c r="E3" t="s">
        <v>57</v>
      </c>
      <c r="F3" s="1" t="s">
        <v>53</v>
      </c>
      <c r="G3" t="s">
        <v>67</v>
      </c>
      <c r="H3" t="s">
        <v>69</v>
      </c>
      <c r="J3" t="s">
        <v>30</v>
      </c>
      <c r="K3" t="s">
        <v>241</v>
      </c>
      <c r="M3" t="s">
        <v>146</v>
      </c>
      <c r="N3" t="s">
        <v>15</v>
      </c>
      <c r="O3">
        <v>814</v>
      </c>
      <c r="P3">
        <v>9399.5078125</v>
      </c>
    </row>
    <row r="4" spans="1:16" ht="15">
      <c r="A4" s="1" t="s">
        <v>54</v>
      </c>
      <c r="B4" s="1" t="s">
        <v>134</v>
      </c>
      <c r="C4" t="s">
        <v>54</v>
      </c>
      <c r="D4" t="s">
        <v>58</v>
      </c>
      <c r="E4" t="s">
        <v>58</v>
      </c>
      <c r="F4" s="1" t="s">
        <v>54</v>
      </c>
      <c r="G4">
        <v>0</v>
      </c>
      <c r="H4" t="s">
        <v>70</v>
      </c>
      <c r="J4" s="12" t="s">
        <v>79</v>
      </c>
      <c r="K4" s="12"/>
      <c r="M4" t="s">
        <v>146</v>
      </c>
      <c r="N4" t="s">
        <v>16</v>
      </c>
      <c r="O4">
        <v>4678.58251953125</v>
      </c>
      <c r="P4">
        <v>8632.833984375</v>
      </c>
    </row>
    <row r="5" spans="1:11" ht="409.5">
      <c r="A5">
        <v>1</v>
      </c>
      <c r="B5" s="1" t="s">
        <v>135</v>
      </c>
      <c r="C5" t="s">
        <v>52</v>
      </c>
      <c r="D5" t="s">
        <v>59</v>
      </c>
      <c r="E5" t="s">
        <v>59</v>
      </c>
      <c r="F5">
        <v>1</v>
      </c>
      <c r="G5">
        <v>1</v>
      </c>
      <c r="H5" t="s">
        <v>71</v>
      </c>
      <c r="J5" t="s">
        <v>172</v>
      </c>
      <c r="K5" s="13" t="s">
        <v>242</v>
      </c>
    </row>
    <row r="6" spans="1:18" ht="15">
      <c r="A6">
        <v>0</v>
      </c>
      <c r="B6" s="1" t="s">
        <v>136</v>
      </c>
      <c r="C6">
        <v>1</v>
      </c>
      <c r="D6" t="s">
        <v>60</v>
      </c>
      <c r="E6" t="s">
        <v>60</v>
      </c>
      <c r="F6">
        <v>0</v>
      </c>
      <c r="H6" t="s">
        <v>72</v>
      </c>
      <c r="J6" t="s">
        <v>173</v>
      </c>
      <c r="K6">
        <v>2</v>
      </c>
      <c r="R6" t="s">
        <v>129</v>
      </c>
    </row>
    <row r="7" spans="1:11" ht="15">
      <c r="A7">
        <v>2</v>
      </c>
      <c r="B7">
        <v>1</v>
      </c>
      <c r="C7">
        <v>0</v>
      </c>
      <c r="D7" t="s">
        <v>61</v>
      </c>
      <c r="E7" t="s">
        <v>61</v>
      </c>
      <c r="F7">
        <v>2</v>
      </c>
      <c r="H7" t="s">
        <v>73</v>
      </c>
      <c r="J7" t="s">
        <v>174</v>
      </c>
      <c r="K7" t="s">
        <v>244</v>
      </c>
    </row>
    <row r="8" spans="1:11" ht="409.5">
      <c r="A8"/>
      <c r="B8">
        <v>2</v>
      </c>
      <c r="C8">
        <v>2</v>
      </c>
      <c r="D8" t="s">
        <v>62</v>
      </c>
      <c r="E8" t="s">
        <v>62</v>
      </c>
      <c r="H8" t="s">
        <v>74</v>
      </c>
      <c r="J8" t="s">
        <v>230</v>
      </c>
      <c r="K8" s="105" t="s">
        <v>243</v>
      </c>
    </row>
    <row r="9" spans="1:8" ht="15">
      <c r="A9"/>
      <c r="B9">
        <v>3</v>
      </c>
      <c r="C9">
        <v>4</v>
      </c>
      <c r="D9" t="s">
        <v>63</v>
      </c>
      <c r="E9" t="s">
        <v>63</v>
      </c>
      <c r="H9" t="s">
        <v>75</v>
      </c>
    </row>
    <row r="10" spans="1:8" ht="15">
      <c r="A10"/>
      <c r="B10">
        <v>4</v>
      </c>
      <c r="D10" t="s">
        <v>64</v>
      </c>
      <c r="E10" t="s">
        <v>64</v>
      </c>
      <c r="H10" t="s">
        <v>76</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7215BB7-8666-4579-BCE3-B6137BF979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HHAKANYILMAZ</dc:creator>
  <cp:keywords/>
  <dc:description/>
  <cp:lastModifiedBy>HHAKANYILMAZ</cp:lastModifiedBy>
  <dcterms:created xsi:type="dcterms:W3CDTF">2008-01-30T00:41:58Z</dcterms:created>
  <dcterms:modified xsi:type="dcterms:W3CDTF">2021-01-22T11:13:38Z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