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<sst xmlns="http://schemas.openxmlformats.org/spreadsheetml/2006/main" count="15238" uniqueCount="3545">
  <si>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</si>
  <si>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</si>
  <si>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</si>
  <si>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</si>
  <si>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</si>
  <si>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</si>
  <si>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</si>
  <si>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</si>
  <si>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</si>
  <si>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</si>
  <si>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</si>
  <si>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</si>
  <si>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</si>
  <si>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</si>
  <si>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</si>
  <si>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</si>
  <si>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</si>
  <si>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</si>
  <si>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</si>
  <si>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</si>
  <si>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</si>
  <si>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</si>
  <si>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</si>
  <si>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</si>
  <si>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</si>
  <si>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</si>
  <si>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</si>
  <si>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</si>
  <si>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</si>
  <si>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</si>
  <si>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</si>
  <si>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</si>
  <si>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</si>
  <si>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</si>
  <si>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</si>
  <si>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</si>
  <si>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</si>
  <si>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</si>
  <si>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</si>
  <si>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</si>
  <si>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</si>
  <si>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</si>
  <si>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</si>
  <si>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</si>
  <si>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</si>
  <si>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</si>
  <si>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</si>
  <si>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</si>
  <si>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</si>
  <si>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</si>
  <si>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</si>
  <si>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</si>
  <si>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</si>
  <si>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</si>
  <si>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</si>
  <si>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</si>
  <si>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</si>
  <si>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</si>
  <si>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</si>
  <si>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</si>
  <si>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</si>
  <si>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</si>
  <si>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</si>
  <si>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</si>
  <si>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</si>
  <si>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</si>
  <si>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</si>
  <si>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</si>
  <si>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</si>
  <si>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</si>
  <si>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</si>
  <si>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</si>
  <si>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</si>
  <si>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</si>
  <si>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</si>
  <si>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</si>
  <si>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</si>
  <si>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</si>
  <si>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</si>
  <si>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</si>
  <si>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</si>
  <si>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</si>
  <si>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</si>
  <si>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</si>
  <si>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</si>
  <si>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</si>
  <si>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</si>
  <si>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</si>
  <si>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</si>
  <si>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</si>
  <si>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</si>
  <si>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</si>
  <si>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</si>
  <si>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</si>
  <si>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</si>
  <si>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</si>
  <si>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</si>
  <si>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</si>
  <si>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</si>
  <si>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</si>
  <si>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</si>
  <si>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</si>
  <si>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</si>
  <si>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</si>
  <si>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</si>
  <si>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</si>
  <si>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</si>
  <si>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</si>
  <si>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</si>
  <si>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</si>
  <si>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</si>
  <si>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</si>
  <si>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</si>
  <si>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</si>
  <si>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</si>
  <si>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</si>
  <si>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</si>
  <si>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</si>
  <si>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</si>
  <si>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</si>
  <si>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</si>
  <si>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</si>
  <si>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</si>
  <si>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</si>
  <si>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</si>
  <si>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</si>
  <si>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</si>
  <si>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</si>
  <si>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</si>
  <si>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</si>
  <si>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</si>
  <si>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</si>
  <si>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</si>
  <si>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</si>
  <si>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</si>
  <si>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</si>
  <si>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</si>
  <si>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</si>
  <si>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</si>
  <si>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</si>
  <si>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</si>
  <si>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</si>
  <si>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</si>
  <si>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</si>
  <si>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</si>
  <si>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</si>
  <si>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</si>
  <si>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</si>
  <si>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</si>
  <si>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</si>
  <si>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</si>
  <si>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</si>
  <si>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</si>
  <si>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</si>
  <si>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</si>
  <si>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</si>
  <si>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</si>
  <si>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</si>
  <si>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</si>
  <si>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</si>
  <si>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</si>
  <si>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</si>
  <si>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</si>
  <si>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</si>
  <si>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</si>
  <si>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</si>
  <si>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</si>
  <si>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</si>
  <si>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</si>
  <si>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</si>
  <si>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</si>
  <si>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</si>
  <si>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</si>
  <si>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</si>
  <si>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</si>
  <si>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</si>
  <si>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</si>
  <si>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</si>
  <si>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</si>
  <si>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</si>
  <si>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</si>
  <si>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</si>
  <si>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</si>
  <si>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</si>
  <si>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</si>
  <si>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</si>
  <si>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</si>
  <si>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</si>
  <si>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</si>
  <si>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</si>
  <si>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</si>
  <si>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</si>
  <si>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</si>
  <si>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</si>
  <si>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</si>
  <si>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</si>
  <si>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</si>
  <si>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</si>
  <si>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</si>
  <si>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</si>
  <si>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</si>
  <si>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</si>
  <si>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</si>
  <si>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</si>
  <si>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</si>
  <si>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</si>
  <si>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</si>
  <si>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</si>
  <si>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</si>
  <si>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</si>
  <si>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</si>
  <si>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</si>
  <si>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</si>
  <si>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</si>
  <si>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superbeat54</t>
  </si>
  <si>
    <t>flinkbg</t>
  </si>
  <si>
    <t>neondrakeart</t>
  </si>
  <si>
    <t>zarafagiraffe</t>
  </si>
  <si>
    <t>nekona</t>
  </si>
  <si>
    <t>neonthewolf_</t>
  </si>
  <si>
    <t>forged_in_fur</t>
  </si>
  <si>
    <t>fibrekitty</t>
  </si>
  <si>
    <t>andrewdelpilar3</t>
  </si>
  <si>
    <t>rigbybestie</t>
  </si>
  <si>
    <t>bukkaketiger</t>
  </si>
  <si>
    <t>shiroi_ookami1</t>
  </si>
  <si>
    <t>arrow_fox1</t>
  </si>
  <si>
    <t>2manystripes</t>
  </si>
  <si>
    <t>wolfpawweave</t>
  </si>
  <si>
    <t>bailey_foxheart</t>
  </si>
  <si>
    <t>fuwusuits</t>
  </si>
  <si>
    <t>plushgut</t>
  </si>
  <si>
    <t>anirecast</t>
  </si>
  <si>
    <t>nigiriishaymin</t>
  </si>
  <si>
    <t>chuffleskunk</t>
  </si>
  <si>
    <t>tauswitchblade</t>
  </si>
  <si>
    <t>slushi3</t>
  </si>
  <si>
    <t>triggertonic</t>
  </si>
  <si>
    <t>rekurencja</t>
  </si>
  <si>
    <t>sitetuners</t>
  </si>
  <si>
    <t>orzel</t>
  </si>
  <si>
    <t>pup_leo</t>
  </si>
  <si>
    <t>i_hate_furries_</t>
  </si>
  <si>
    <t>fabulous7350784</t>
  </si>
  <si>
    <t>foryraptor</t>
  </si>
  <si>
    <t>hoofurs</t>
  </si>
  <si>
    <t>inorin333</t>
  </si>
  <si>
    <t>noble1777_me</t>
  </si>
  <si>
    <t>magadeergon</t>
  </si>
  <si>
    <t>sterlingthelion</t>
  </si>
  <si>
    <t>code_atrandom</t>
  </si>
  <si>
    <t>a_oratoria</t>
  </si>
  <si>
    <t>hunkuma_fur</t>
  </si>
  <si>
    <t>_lususnaturae_</t>
  </si>
  <si>
    <t>random_muffinyt</t>
  </si>
  <si>
    <t>saberbaberkyra</t>
  </si>
  <si>
    <t>saumurdarren</t>
  </si>
  <si>
    <t>horseona</t>
  </si>
  <si>
    <t>atorwulfu</t>
  </si>
  <si>
    <t>tazoennlish</t>
  </si>
  <si>
    <t>cloaytonem2</t>
  </si>
  <si>
    <t>skunkfritter</t>
  </si>
  <si>
    <t>draggobottweets</t>
  </si>
  <si>
    <t>somerandomsatan</t>
  </si>
  <si>
    <t>thatgreydragon</t>
  </si>
  <si>
    <t>twofold_fgc</t>
  </si>
  <si>
    <t>holodrom</t>
  </si>
  <si>
    <t>nixieknax</t>
  </si>
  <si>
    <t>sindpearl</t>
  </si>
  <si>
    <t>renkasaikitsune</t>
  </si>
  <si>
    <t>cloud9catcher</t>
  </si>
  <si>
    <t>tourmalinecomet</t>
  </si>
  <si>
    <t>joshywooful</t>
  </si>
  <si>
    <t>degenerateyeen</t>
  </si>
  <si>
    <t>keirosdragon</t>
  </si>
  <si>
    <t>fiercetactics</t>
  </si>
  <si>
    <t>kyrodo</t>
  </si>
  <si>
    <t>conniebarkshark</t>
  </si>
  <si>
    <t>corezy</t>
  </si>
  <si>
    <t>doodlegamertj</t>
  </si>
  <si>
    <t>basilsanguine</t>
  </si>
  <si>
    <t>bardpedia</t>
  </si>
  <si>
    <t>frostbite_t</t>
  </si>
  <si>
    <t>etherplanecat</t>
  </si>
  <si>
    <t>jontalbain2015</t>
  </si>
  <si>
    <t>monstergills</t>
  </si>
  <si>
    <t>tinycatpistol</t>
  </si>
  <si>
    <t>sqk_durgen</t>
  </si>
  <si>
    <t>bespectacledrex</t>
  </si>
  <si>
    <t>zig314</t>
  </si>
  <si>
    <t>ryuushikon</t>
  </si>
  <si>
    <t>xxshakorxx</t>
  </si>
  <si>
    <t>rhyset_</t>
  </si>
  <si>
    <t>astrovernox</t>
  </si>
  <si>
    <t>unsyde</t>
  </si>
  <si>
    <t>spectrumfox</t>
  </si>
  <si>
    <t>highestwinds</t>
  </si>
  <si>
    <t>bailey_thewolf</t>
  </si>
  <si>
    <t>groenskov</t>
  </si>
  <si>
    <t>speedyigee</t>
  </si>
  <si>
    <t>surger_y</t>
  </si>
  <si>
    <t>pawind40</t>
  </si>
  <si>
    <t>eldram_ad</t>
  </si>
  <si>
    <t>naomih_origins</t>
  </si>
  <si>
    <t>nodexl</t>
  </si>
  <si>
    <t>metoscm</t>
  </si>
  <si>
    <t>fwdrift</t>
  </si>
  <si>
    <t>connectedaction</t>
  </si>
  <si>
    <t>aussiedragon0</t>
  </si>
  <si>
    <t>smr_foundation</t>
  </si>
  <si>
    <t>komahux</t>
  </si>
  <si>
    <t>jasminethederg</t>
  </si>
  <si>
    <t>susbestous</t>
  </si>
  <si>
    <t>gbaer64</t>
  </si>
  <si>
    <t>xenonotter</t>
  </si>
  <si>
    <t>shiny_rawrsor</t>
  </si>
  <si>
    <t>sixthdragoness</t>
  </si>
  <si>
    <t>typeabadragon</t>
  </si>
  <si>
    <t>gluon_gun</t>
  </si>
  <si>
    <t>_hotdog_wolf</t>
  </si>
  <si>
    <t>lionel_toy</t>
  </si>
  <si>
    <t>quinnton117</t>
  </si>
  <si>
    <t>jaina_manabeast</t>
  </si>
  <si>
    <t>buaya255</t>
  </si>
  <si>
    <t>raikandragon</t>
  </si>
  <si>
    <t>svondir</t>
  </si>
  <si>
    <t>kohaicomplex</t>
  </si>
  <si>
    <t>elesinolalekan</t>
  </si>
  <si>
    <t>coachifedolapo</t>
  </si>
  <si>
    <t>recurrentart</t>
  </si>
  <si>
    <t>flurrabell</t>
  </si>
  <si>
    <t>uncommoncritter</t>
  </si>
  <si>
    <t>soli_k</t>
  </si>
  <si>
    <t>myrtlesmonsters</t>
  </si>
  <si>
    <t>morrowuff</t>
  </si>
  <si>
    <t>lostwolf321</t>
  </si>
  <si>
    <t>negative_fox</t>
  </si>
  <si>
    <t>bramble_wolf</t>
  </si>
  <si>
    <t>mazrogal89</t>
  </si>
  <si>
    <t>thejuliabutter</t>
  </si>
  <si>
    <t>scout24</t>
  </si>
  <si>
    <t>digitalspacelab</t>
  </si>
  <si>
    <t>vivianfrancos</t>
  </si>
  <si>
    <t>banditraccoon1</t>
  </si>
  <si>
    <t>pacanthro</t>
  </si>
  <si>
    <t>tav_fox</t>
  </si>
  <si>
    <t>doubleofoxx</t>
  </si>
  <si>
    <t>growlcoon</t>
  </si>
  <si>
    <t>zukiakula</t>
  </si>
  <si>
    <t>baphigoat</t>
  </si>
  <si>
    <t>trinshutup</t>
  </si>
  <si>
    <t>nemesisinflux</t>
  </si>
  <si>
    <t>oragon_lv99</t>
  </si>
  <si>
    <t>ufotekkie</t>
  </si>
  <si>
    <t>michaelskurski1</t>
  </si>
  <si>
    <t>wxkiel</t>
  </si>
  <si>
    <t>lets_turn_on</t>
  </si>
  <si>
    <t>librewulf</t>
  </si>
  <si>
    <t>bengal0</t>
  </si>
  <si>
    <t>felixkruemel</t>
  </si>
  <si>
    <t>mightypazuzu</t>
  </si>
  <si>
    <t>klusekferret</t>
  </si>
  <si>
    <t>btelligent</t>
  </si>
  <si>
    <t>timobohm</t>
  </si>
  <si>
    <t>thatsfurredup</t>
  </si>
  <si>
    <t>romanotter</t>
  </si>
  <si>
    <t>ottydu</t>
  </si>
  <si>
    <t>varekwolf</t>
  </si>
  <si>
    <t>americanwolf76</t>
  </si>
  <si>
    <t>crosswhitekiba</t>
  </si>
  <si>
    <t>nandy_andy</t>
  </si>
  <si>
    <t>deanabb</t>
  </si>
  <si>
    <t>marquies</t>
  </si>
  <si>
    <t>bluehasia</t>
  </si>
  <si>
    <t>knime</t>
  </si>
  <si>
    <t>dreznik</t>
  </si>
  <si>
    <t>dethbox</t>
  </si>
  <si>
    <t>jimsterne</t>
  </si>
  <si>
    <t>pawdeutschland</t>
  </si>
  <si>
    <t>homphs</t>
  </si>
  <si>
    <t>deepset_ai</t>
  </si>
  <si>
    <t>malte_pietsch</t>
  </si>
  <si>
    <t>raiyani</t>
  </si>
  <si>
    <t>loboloc0</t>
  </si>
  <si>
    <t>rotfellfox</t>
  </si>
  <si>
    <t>pawcon</t>
  </si>
  <si>
    <t>predictanalytic</t>
  </si>
  <si>
    <t>furguideweb</t>
  </si>
  <si>
    <t>roshi_ad</t>
  </si>
  <si>
    <t>furtrack</t>
  </si>
  <si>
    <t>ringieraxelspri</t>
  </si>
  <si>
    <t>martingreif</t>
  </si>
  <si>
    <t>squid38</t>
  </si>
  <si>
    <t>artworktee</t>
  </si>
  <si>
    <t>winter_snowfox</t>
  </si>
  <si>
    <t>hiig_berlin</t>
  </si>
  <si>
    <t>wolfylion</t>
  </si>
  <si>
    <t>raineyangel81</t>
  </si>
  <si>
    <t>radjinthedragon</t>
  </si>
  <si>
    <t>vatralion</t>
  </si>
  <si>
    <t>draab</t>
  </si>
  <si>
    <t>Retweet</t>
  </si>
  <si>
    <t>Mentions</t>
  </si>
  <si>
    <t>Replies to</t>
  </si>
  <si>
    <t>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</si>
  <si>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Sad I didn't find a nsfw party at pawcon 
Still had a fun con but that would have really made it amazing</t>
  </si>
  <si>
    <t>2020 convention lists? Hell yeah
FC 
GSFC
BLFC
PAWCon
MFF
As of now
Hope to see some of you at these cons</t>
  </si>
  <si>
    <t>My next post PawCon #MailleMonday . First one is a double bracelet in Slytherin colors paired with an alternating turquoise and rose pink on sky blue and pink rubber. Sold for $20 each.
I also worked out a custom turquoise and peacock blue on green glow, sold for $30 https://t.co/V2jFDzARII</t>
  </si>
  <si>
    <t>Hey there! With PawCon wrapping up I am now Opening for General Commissions again! 
I do have a small queue right now but I am planning on breezing through it very quickly this upcoming weekend.
You can find all my commission info and form here - https://t.co/SQM48ceDVe https://t.co/asMxmlO0Uu</t>
  </si>
  <si>
    <t>this week's #FursuitFriday pics come from last week's #pawcon ! https://t.co/ny4CM4b2jP</t>
  </si>
  <si>
    <t>Gunna try to go to Further Confusion, Pawcon 2020, and Memphit Fur Meet. I don't think I'm going to go to Biggest Little Fur Con and it seems this is a very furry ambitious plan.
But life priorities always go first so hope that goes well :p</t>
  </si>
  <si>
    <t>Been a bit busy, but here are my photos from #pawcon2019 https://t.co/EXmIizYP8Z @pacanthro For some reason, my photos at Pawcon are always blurrier than average</t>
  </si>
  <si>
    <t>Hear Piotr Turek speak about "Cost-Effective Personalisation Platform for 30M Users of @RingierAxelSpri" at #pawcon Berlin 2019! https://t.co/0IPNimL0Xm
#pawcon #machinelearning #AI #datascience #predictiveanalytics https://t.co/UTJptWW4bg</t>
  </si>
  <si>
    <t>Heads up, #digitalmarketing &amp;amp; #CRO pros! Our President @MartinGreif is speaking at Data Driven Business, Digital Growth Unleashed #Berlin on Nov. 18-19, 2019. Register for #DDBConf #DGUConf #PAWCon #MASConf &amp;amp; save 15% off w/ code HMS19DE https://t.co/hqBAHSAIk3</t>
  </si>
  <si>
    <t>@Squid38 SquidHooves, it's already such a pleasure to see you. Pawcon is such a short time and passes by in the blink of an eye</t>
  </si>
  <si>
    <t>More oinking around #pawcon, getting those scritches!
_xD83D__xDCF8_: @orzel https://t.co/IMFA9hNyEy</t>
  </si>
  <si>
    <t>@artworktee I've been dying to get the deer! O almost had enough at pawcon to get one for my gf but I was a few dollars off and couldnt get it..</t>
  </si>
  <si>
    <t>@BanditRaccoon1 @Winter_Snowfox That one chocolate I tried at PAWcon was amazing btw!!</t>
  </si>
  <si>
    <t>I ended up completely selling out of the skull baby keychains I made at pawcon, definitely making more to bring to mff! https://t.co/EEh6WAqGO4</t>
  </si>
  <si>
    <t>Can anyone tell me who drew this??? My friend found it in the headless lounge at Pawcon and I wanna say thank you to whoever did this ;o; #pawcon2019 #PAWCon https://t.co/h8XzuyzOEm</t>
  </si>
  <si>
    <t>Our #Data has become so complex, normal techniques for harnessing it often fail, keeping us from realizing data’s full potential. https://t.co/SF5shxNBdi via @pawcon https://t.co/hLyiaUjjN4</t>
  </si>
  <si>
    <t>Couple of commissions from pawcon! https://t.co/5PWQbWZZy9</t>
  </si>
  <si>
    <t>Flew on my own for the first time
Started working out
Lost over 10lbs
I drink coffee
Love Brussel Sprouts, cauliflower, broccoli
Had pork for first time! Bbq pulled pork!
Learned to swim, not great XD
Started lessons on ice skating!
Bought pants!
&amp;amp; 3 yrs as a dealer at Pawcon</t>
  </si>
  <si>
    <t>Some #PAWcon images as I crawl through the frames~ https://t.co/D4NtqpA1rx</t>
  </si>
  <si>
    <t>Learn at #pawcon Industry 4.0 Munich from successful data science projects and well-known experts how to master your daily challenges. https://t.co/RS1rDyOtgZ
#machinelearning #AI #datascience https://t.co/uYK0dpPPN0</t>
  </si>
  <si>
    <t>Hallo Berlin! Kommt und trefft das Team von #NodeXL:
Montag, 18. Nov um 13:00 Uhr @hiig_berlin: https://t.co/lZztdT8h57
Dienstag, 19. Nov um 11:30 Uhr bei der #MASConf #PAWCON: https://t.co/0KHvSlBEM2</t>
  </si>
  <si>
    <t>I don’t think we will be doing many cons in 2020 post FC. BLFC is looking like a no as that money is gonna go towards our wedding. FWA is a maybe if I can get a hotel deal through my company. PawCon in San Jose will be a yes too.
We will be at FC from Thursday-Monday, though!</t>
  </si>
  <si>
    <t>Helloooo Furry Twitter!
I've posted my @pacanthro Gallery to my smugmug with anticipation of #FursuitFriday coming up tomorrow!
https://t.co/Owt3S8Pw8j
Enjoy!</t>
  </si>
  <si>
    <t>I'm looking forward to joining my first round table discussion on Monday at #pawcon Berlin 2019. 
Before let's rock the stage, @BigData_Africa! :) Join us at 10.40 for "From Data to Data-Driven to an AI-Ready Company at Scout24 Group: Enabling Product Tea…https://t.co/TbCPuij03b</t>
  </si>
  <si>
    <t>I had a super fun time at Pawcon! This was my first time doing this convention, and I had a blast! Thanks to all the @pacanthro staff and everyone who took the time to hug, squawk, and chirp with this birdie! Until next time~! 
Pictured: myself, @raineyangel81 and @WolfyLion https://t.co/Z1eFUG1q42</t>
  </si>
  <si>
    <t>Strike a pose! From Pawcon 2019! #FursuitFriday #furry #pawcon2019 
_xD83D__xDCF8_ from https://t.co/0iayrgb4wb https://t.co/EFDvlzzxwQ</t>
  </si>
  <si>
    <t>Todays fabric haul makes me happyyy. Almost completely sold out of slime bandanas at pawcon so im trying to kick ass making more for furcon! Some of these will be backing fabrics for them:) https://t.co/VJeZrIZvjp</t>
  </si>
  <si>
    <t>Growing up under privileged and getting my cousins and friends leftovers was a treat to me, now im getting to experience what they did way back when. Its mind blowing not having every part spoiled for you. Im just so happy. Thank you everyone who bought my stuff at pawcon tbh</t>
  </si>
  <si>
    <t>My #pawcon2019 gallery is live! See it here: https://t.co/ZQVKAA5rxa
Download, share, &amp;amp; RT! Photografur credit appreciated~
#FursuitFriday</t>
  </si>
  <si>
    <t>#FursuitFriday ! Taken at PAWcon 2019. Me and two of my awesome roomies! https://t.co/JPPipZCDu7</t>
  </si>
  <si>
    <t>At #PAWcon 2019 I again hosted the offical photo booth.
23
View full gallery here
https://t.co/vyyIzm69po
If you got a photo by me and like it consider getting me some kofi
https://t.co/xRZD3kjp6w https://t.co/DfZsu3elSl</t>
  </si>
  <si>
    <t>I finished my PawCon edits and uploads. 
Will posting the link on fursuit Friday.
Didn't short or edit as many images as I have in the past.
I wanted to focus on creating better quality images.</t>
  </si>
  <si>
    <t>Late tweet as a reminder, my #pawcon2019 photographs are up and hosted at
https://t.co/Owt3S8Pw8j
for your #FursuitFriday entertainment!</t>
  </si>
  <si>
    <t>Pazuzu enjoying night air and fellowship of monstas at #pawcon for #FursuitFriday pics by @RadjintheDragon https://t.co/SmrooLYMBA</t>
  </si>
  <si>
    <t>At #PAWcon 2019 I again hosted the offical photo booth.
15
View full gallery here
https://t.co/vyyIzm69po
If you got a photo by me and like it consider getting me some kofi
https://t.co/xRZD3kjp6w https://t.co/iEyuTwLuQ8</t>
  </si>
  <si>
    <t>At #PAWcon 2019 I again hosted the offical photo booth.
14
View full gallery here
https://t.co/vyyIzm69po
If you got a photo by me and like it consider getting me some kofi
https://t.co/xRZD3kjp6w https://t.co/QsABi0etEu</t>
  </si>
  <si>
    <t>#DataOps statt #DataLabs? Erfahren Sie auf der @pawcon 2019, wie Sie Ihren Gewinn durch #PredictiveAnalytics und Machine Learning maximiern können! Unsere Empfehlung: der Vortrag unseres Kollegen @TimoBohm zu #MachineLearning. Jetzt anmelden: https://t.co/E0fME0iMCx https://t.co/0ZsvTdk9Ww</t>
  </si>
  <si>
    <t>On my way to the @pawcon in #Berlin to talk and learn about #ML in production for @btelligent. But first (as always): #coffee. ☕️_xD83E__xDD13_</t>
  </si>
  <si>
    <t>My smol @pacanthro '19 album is now up!
Share, credit, enjoy....Awoo!
[LINKY: https://t.co/dPDhLJ2qbr]
#fursuit #pawcon #pawcon2019 https://t.co/yQwNOztl2x</t>
  </si>
  <si>
    <t>@VatraLion FC (my home con), DenFur, and PAWCon</t>
  </si>
  <si>
    <t>At #PAWcon 2019 I again hosted the offical photo booth.
6
View full gallery here
https://t.co/vyyIzm69po
If you got a photo by me and like it consider getting me some kofi
https://t.co/xRZD3kjp6w https://t.co/kN9C1nY3P4</t>
  </si>
  <si>
    <t>So, it's started #pawcon :-) https://t.co/qN7fWDek52</t>
  </si>
  <si>
    <t>Love the environment at #pawcon
#DDB19 https://t.co/DhjKukLrpa</t>
  </si>
  <si>
    <t>There is an app for everything. Even for conference Q&amp;amp;A: Slido
#pawcon</t>
  </si>
  <si>
    <t>Learning about respecting data privacy and GDPR  in #DataAnalytics @ #pawcon - Model Inversion Attacks, Memebership Inference Attacks are easy on deployed blackbox models.</t>
  </si>
  <si>
    <t>At #PAWcon 2019 I again hosted the offical photo booth.
1
View full gallery here
https://t.co/vyyIzm69po
If you got a photo by me and like it consider getting me some kofi
https://t.co/xRZD3kjp6w https://t.co/Cw6bqUe2IJ</t>
  </si>
  <si>
    <t>At #PAWcon 2019 I again hosted the offical photo booth.
37
View full gallery here
https://t.co/vyyIzm69po
If you got a photo by me and like it consider getting me some kofi
https://t.co/xRZD3kjp6w https://t.co/XpBT6zimsW</t>
  </si>
  <si>
    <t>Hear Phil Winters speak about "Visualizing Data: For Muggles and Magicians" at #pawcon Berlin 2019! https://t.co/0IPNimL0Xm
#pawcon #machinelearning #AI #datascience #predictiveanalytics https://t.co/0lPzsQNyEa</t>
  </si>
  <si>
    <t>Stroll over to the #KNIME booth to chat with us at #Pawcon in Berlin. @PAWDeutschland #datascience #predictiveanalyticsworld https://t.co/NYu6RlkA78</t>
  </si>
  <si>
    <t>Tell me and I’ll forget. 
Show me and I’ll remember. 
Involve me and I’ll understand CDP’s. 
Or... watch @draab deliver a keynote- that’s good too. #pawcon https://t.co/D41m5O8LgX</t>
  </si>
  <si>
    <t>Willkommen zur #pawcon Berlin 2019 - Wir können es kaum erwarten, loszulegen. Das Programm finden Sie in unserer "MEA" App oder online: https://t.co/H3BhasSivG https://t.co/Goeof2wM9Y</t>
  </si>
  <si>
    <t>Begeben Sie sich in den Estrelsaal A für die Opening Keynote! #pawcon _xD83E__xDD29_ https://t.co/omdqBUuDM9</t>
  </si>
  <si>
    <t>Schauen Sie bei unseren Ausstellern vorbei - vielleicht ist auch für Sie das passende dabei! #pawcon https://t.co/foCl3oFu4k</t>
  </si>
  <si>
    <t>It was really a pleasure to speak (again) at #pawcon in Berlin and see so many new faces joining the #NLP community. 
As many of you asked me about slides and the framework. Here they are:
Slides: https://t.co/ezw72YS2GZ 
FARM framework: https://t.co/CZAqBMHODY
#pawcon2019 #NLP</t>
  </si>
  <si>
    <t>Realllly need to plow through the pawcon images. Maybe after work today, I hope.</t>
  </si>
  <si>
    <t>Ensembles, target shuffling, and cognitive biases – oh, my! Check out the special plenary session by John Elder, "The Top 3 Innovations in Analytics I've Seen," coming to Predictive Analytics World for Business – May 31-June 4, 2020 in Vegas https://t.co/5xy90AVnQS #pawcon</t>
  </si>
  <si>
    <t>The three most important analytic innovations I’ve seen in (35 years of) extracting useful information from data are: https://t.co/iWM8iPJdMv
#pawcon #machinelearning #predictiveanalytics #AI #datascience https://t.co/93DJxJDb0K</t>
  </si>
  <si>
    <t>Extended deadline – apply by Nov 27 (next Wed) to speak at Deep Learning World, or one of two Predictive Analytics Worlds: PAW Industry 4.0 or PAW Healthcare. These are part of Machine Learning Week, Las Vegas May 31-June 4  https://t.co/Sjn5TNBeUG #pawcon</t>
  </si>
  <si>
    <t>Sorry about the typo... PAWCon doesn't last this long, we'll get it fixed now https://t.co/Cxz7c3QdO6</t>
  </si>
  <si>
    <t>Cons I'm planning for in 2020:
- FC (probably just for a day; didn't get a room :c)
- MFF (maybe?)
- TFF
- BLFC
- GSFC
- PAWCon
Any other cons I should try?</t>
  </si>
  <si>
    <t>https://bluehasia.smugmug.com/Fursuiters/FUR-CONS/PawCon/2019/Pawcon-Photo-Booth/</t>
  </si>
  <si>
    <t>https://www.flickr.com/photos/tastyeagle/albums/72157711744881676</t>
  </si>
  <si>
    <t>https://digitalgrowthunleashed.de/</t>
  </si>
  <si>
    <t>https://www.predictiveanalyticsworld.com/patimes/data-lakes-the-future-of-data-warehousing/10600/?hsamp=aZ8WVYYXxEhpv&amp;hsamp_network=TWITTER</t>
  </si>
  <si>
    <t>https://1-risingmedia.com/newsletter/1573038381.html?utm_source=post&amp;utm_medium=twitter&amp;utm_campaign=topics</t>
  </si>
  <si>
    <t>https://www.recurrentart.com/</t>
  </si>
  <si>
    <t>https://radjin.net/</t>
  </si>
  <si>
    <t>https://varekwolf.smugmug.com/PAWCon-2019/</t>
  </si>
  <si>
    <t>https://www.linkedin.com/slink?code=eNB4Rrp</t>
  </si>
  <si>
    <t>https://www.hiig.de/events/lunch-talk-marc-smith/ https://marketinganalyticssummit.de/session/connect-to-the-power-of-social-network-analysis-how-to-gain-insights-from-social-media-data-with-nodexl/</t>
  </si>
  <si>
    <t>https://bluehasia.smugmug.com/Fursuiters/FUR-CONS/PawCon/2019/Pawcon-Photo-Booth</t>
  </si>
  <si>
    <t>https://tavfox.smugmug.com/PAWCON-2019/</t>
  </si>
  <si>
    <t>https://www.btelligent.com/unternehmen/events/detail/article/predictive-analytics-world-2/?&amp;amp;utm_source=twitter&amp;amp;utm_medium=organic&amp;amp;utm_campaign=eventExtern-PAWBerlin-1910</t>
  </si>
  <si>
    <t>https://www.flickr.com/short_urls.gne?photoset=aHsmJrNn85</t>
  </si>
  <si>
    <t>https://www.linkedin.com/slink?code=gmr_fmg</t>
  </si>
  <si>
    <t>https://bluehasia.smugmug.com/Fursuiters/FUR-CONS/PawCon/2019/Pawcon-Photo-Booth/ https://ko-fi.com/bluehasia</t>
  </si>
  <si>
    <t>https://bluehasia.smugmug.com/Fursuiters/FUR-CONS/PawCon/2019/Pawcon-Photo-Booth https://ko-fi.com/bluehasia</t>
  </si>
  <si>
    <t>https://predictiveanalyticsworld.de/en/agenda/</t>
  </si>
  <si>
    <t>https://predictiveanalyticsworld.de/programm/</t>
  </si>
  <si>
    <t>https://drive.google.com/file/d/1S4ntKYblkjA9-oQspuwSEi-haETWaddS/view?usp=sharing https://github.com/deepset-ai/FARM</t>
  </si>
  <si>
    <t>https://1-risingmedia.com/newsletter/1572659715.html</t>
  </si>
  <si>
    <t>https://1-risingmedia.com/newsletter/1572659715.html?utm_source=post&amp;utm_medium=twitter&amp;utm_campaign=johnelder</t>
  </si>
  <si>
    <t>https://1-risingmedia.com/newsletter/1573741347.html</t>
  </si>
  <si>
    <t>smugmug.com</t>
  </si>
  <si>
    <t>flickr.com</t>
  </si>
  <si>
    <t>digitalgrowthunleashed.de</t>
  </si>
  <si>
    <t>predictiveanalyticsworld.com</t>
  </si>
  <si>
    <t>1-risingmedia.com</t>
  </si>
  <si>
    <t>recurrentart.com</t>
  </si>
  <si>
    <t>radjin.net</t>
  </si>
  <si>
    <t>linkedin.com</t>
  </si>
  <si>
    <t>hiig.de marketinganalyticssummit.de</t>
  </si>
  <si>
    <t>btelligent.com</t>
  </si>
  <si>
    <t>smugmug.com ko-fi.com</t>
  </si>
  <si>
    <t>predictiveanalyticsworld.de</t>
  </si>
  <si>
    <t>google.com github.com</t>
  </si>
  <si>
    <t>maillemonday</t>
  </si>
  <si>
    <t>fursuitfriday pawcon</t>
  </si>
  <si>
    <t>pawcon2019</t>
  </si>
  <si>
    <t>digitalmarketing cro berlin ddbconf dguconf pawcon masconf</t>
  </si>
  <si>
    <t>pawcon2019 pawcon</t>
  </si>
  <si>
    <t>data</t>
  </si>
  <si>
    <t>pawcon machinelearning ai datascience</t>
  </si>
  <si>
    <t>fursuitfriday</t>
  </si>
  <si>
    <t>fursuitfriday furry pawcon2019</t>
  </si>
  <si>
    <t>nodexl masconf pawcon</t>
  </si>
  <si>
    <t>pawcon2019 fursuitfriday</t>
  </si>
  <si>
    <t>pawcon fursuitfriday</t>
  </si>
  <si>
    <t>dataops datalabs predictiveanalytics machinelearning</t>
  </si>
  <si>
    <t>berlin ml coffee</t>
  </si>
  <si>
    <t>fursuit pawcon</t>
  </si>
  <si>
    <t>pawcon ddb19</t>
  </si>
  <si>
    <t>dataanalytics pawcon</t>
  </si>
  <si>
    <t>knime pawcon datascience predictiveanalyticsworld</t>
  </si>
  <si>
    <t>pawcon pawcon machinelearning ai datascience predictiveanalytics</t>
  </si>
  <si>
    <t>pawcon nlp</t>
  </si>
  <si>
    <t>pawcon nlp pawcon2019 nlp</t>
  </si>
  <si>
    <t>fursuit pawcon pawcon2019</t>
  </si>
  <si>
    <t>pawcon machinelearning predictiveanalytics ai datascience</t>
  </si>
  <si>
    <t>https://pbs.twimg.com/media/EJGntaqUEAAw7Rp.jpg</t>
  </si>
  <si>
    <t>https://pbs.twimg.com/media/EI57S1XUwAE8-BC.jpg</t>
  </si>
  <si>
    <t>https://pbs.twimg.com/media/EJM4oPVU8AAzicR.jpg</t>
  </si>
  <si>
    <t>https://pbs.twimg.com/media/EIoe3ahWwAAeq2N.jpg</t>
  </si>
  <si>
    <t>https://pbs.twimg.com/media/EJRykq_VUAAyyGI.jpg</t>
  </si>
  <si>
    <t>https://pbs.twimg.com/media/EJR_3W3X0AA7r7i.png</t>
  </si>
  <si>
    <t>https://pbs.twimg.com/media/EJSnHtuUcAAx1l9.jpg</t>
  </si>
  <si>
    <t>https://pbs.twimg.com/media/EJTX3EvU0AAKI2w.jpg</t>
  </si>
  <si>
    <t>https://pbs.twimg.com/media/EJUtbFRWoAAYiFL.jpg</t>
  </si>
  <si>
    <t>https://pbs.twimg.com/tweet_video_thumb/EId9VweU4AAHc4S.jpg</t>
  </si>
  <si>
    <t>https://pbs.twimg.com/media/EIeeyJ6U0AERyCM.jpg</t>
  </si>
  <si>
    <t>https://pbs.twimg.com/media/EJc8J9fUcAA_4mi.jpg</t>
  </si>
  <si>
    <t>https://pbs.twimg.com/media/EJCz9EDUUAA3iK4.jpg</t>
  </si>
  <si>
    <t>https://pbs.twimg.com/media/EJdCOrsVUAEYN9Z.jpg</t>
  </si>
  <si>
    <t>https://pbs.twimg.com/media/EJhHNlcWoAAoKs3.jpg</t>
  </si>
  <si>
    <t>https://pbs.twimg.com/media/EJKGerUWwAEc2D7.jpg</t>
  </si>
  <si>
    <t>https://pbs.twimg.com/media/EJpA8QsXsAEXjbY.jpg</t>
  </si>
  <si>
    <t>https://pbs.twimg.com/media/EJCLpEvUYAAZDZH.jpg</t>
  </si>
  <si>
    <t>https://pbs.twimg.com/media/EJflqh1XYAAfTpS.jpg</t>
  </si>
  <si>
    <t>https://pbs.twimg.com/media/EJg4Ca6WwAE2aBR.jpg</t>
  </si>
  <si>
    <t>https://pbs.twimg.com/media/EJiKcZkWoAEcwha.jpg</t>
  </si>
  <si>
    <t>https://pbs.twimg.com/media/EJjMmeMX0AAK9QI.jpg</t>
  </si>
  <si>
    <t>https://pbs.twimg.com/media/EJoWL1FXUAAmlNj.jpg</t>
  </si>
  <si>
    <t>https://pbs.twimg.com/media/EJp42KpWwAA-csT.jpg</t>
  </si>
  <si>
    <t>https://pbs.twimg.com/media/EJp1nSdXUAAWByx.jpg</t>
  </si>
  <si>
    <t>https://pbs.twimg.com/media/EJqEA1bXkAALHPj.jpg</t>
  </si>
  <si>
    <t>https://pbs.twimg.com/media/EFIemTNX4AIdQXO.jpg</t>
  </si>
  <si>
    <t>https://pbs.twimg.com/media/EFNoMF1XoAAAIR7.jpg</t>
  </si>
  <si>
    <t>https://pbs.twimg.com/media/EJow2W7W4AAppyf.jpg</t>
  </si>
  <si>
    <t>https://pbs.twimg.com/media/EJo8H6KXYAAFRu7.jpg</t>
  </si>
  <si>
    <t>https://pbs.twimg.com/media/EJqZ-VUWwAAHPQt.jpg</t>
  </si>
  <si>
    <t>https://pbs.twimg.com/media/EJobzSyUcAA3sF-.jpg</t>
  </si>
  <si>
    <t>https://pbs.twimg.com/media/EJGlgiKWoAkboQj.jpg</t>
  </si>
  <si>
    <t>https://pbs.twimg.com/media/EJrjRSUWwAAnNA2.png</t>
  </si>
  <si>
    <t>http://pbs.twimg.com/profile_images/1128799647236075521/pPoZ90Yo_normal.jpg</t>
  </si>
  <si>
    <t>http://pbs.twimg.com/profile_images/1171540488303726592/4zVH2HDf_normal.jpg</t>
  </si>
  <si>
    <t>http://pbs.twimg.com/profile_images/1194762567509565440/xTYzXHDx_normal.jpg</t>
  </si>
  <si>
    <t>http://pbs.twimg.com/profile_images/3119586210/ff4195e1c0928e70cda72490a3609dff_normal.jpeg</t>
  </si>
  <si>
    <t>http://pbs.twimg.com/profile_images/1142674008107700224/XwC_bSLi_normal.jpg</t>
  </si>
  <si>
    <t>http://pbs.twimg.com/profile_images/1157544842643140608/5dsQHISS_normal.jpg</t>
  </si>
  <si>
    <t>http://pbs.twimg.com/profile_images/1183230247610699776/FfJq0-77_normal.jpg</t>
  </si>
  <si>
    <t>http://pbs.twimg.com/profile_images/1115212482371555328/prO_mMIT_normal.jpg</t>
  </si>
  <si>
    <t>http://pbs.twimg.com/profile_images/1189926711313518594/Z9fTphe7_normal.jpg</t>
  </si>
  <si>
    <t>http://pbs.twimg.com/profile_images/486961588352454656/CYMxjyXb_normal.png</t>
  </si>
  <si>
    <t>http://pbs.twimg.com/profile_images/1177846682513330177/c5oSxJMc_normal.jpg</t>
  </si>
  <si>
    <t>http://pbs.twimg.com/profile_images/1186010175557095424/rkRUCRCZ_normal.jpg</t>
  </si>
  <si>
    <t>http://pbs.twimg.com/profile_images/1177209906774126592/TQM0twSS_normal.jpg</t>
  </si>
  <si>
    <t>http://pbs.twimg.com/profile_images/1171163134146408449/Tz4BRDcu_normal.jpg</t>
  </si>
  <si>
    <t>http://pbs.twimg.com/profile_images/698734737423265792/UgczJL9e_normal.jpg</t>
  </si>
  <si>
    <t>http://pbs.twimg.com/profile_images/1113245165135622144/D62QGSeQ_normal.png</t>
  </si>
  <si>
    <t>http://pbs.twimg.com/profile_images/1191890762537033729/fTAu_VhJ_normal.jpg</t>
  </si>
  <si>
    <t>http://pbs.twimg.com/profile_images/3125306267/1c79061d2452c7c6e5abd2429c70ca6f_normal.jpeg</t>
  </si>
  <si>
    <t>http://pbs.twimg.com/profile_images/1193614845549010944/HuINTAfI_normal.jpg</t>
  </si>
  <si>
    <t>http://pbs.twimg.com/profile_images/1180130302837977088/a4WrKo9d_normal.jpg</t>
  </si>
  <si>
    <t>http://pbs.twimg.com/profile_images/551155645504684033/fsvUiczA_normal.jpeg</t>
  </si>
  <si>
    <t>http://pbs.twimg.com/profile_images/1006482283061284864/JPuGHHQ3_normal.jpg</t>
  </si>
  <si>
    <t>http://pbs.twimg.com/profile_images/746031867699224577/SShZQ_jW_normal.jpg</t>
  </si>
  <si>
    <t>http://pbs.twimg.com/profile_images/863103400077950976/g8mpopQv_normal.jpg</t>
  </si>
  <si>
    <t>http://pbs.twimg.com/profile_images/1179969066007552001/KWjwXBzE_normal.jpg</t>
  </si>
  <si>
    <t>http://pbs.twimg.com/profile_images/1191587028921507842/CFMaulBN_normal.jpg</t>
  </si>
  <si>
    <t>http://pbs.twimg.com/profile_images/1069710664879370240/QCVqYHa5_normal.jpg</t>
  </si>
  <si>
    <t>http://pbs.twimg.com/profile_images/1194275105792131072/rr-pL7Je_normal.jpg</t>
  </si>
  <si>
    <t>http://pbs.twimg.com/profile_images/986506005256142848/dhMRmhum_normal.jpg</t>
  </si>
  <si>
    <t>http://pbs.twimg.com/profile_images/1177740779332100096/qJkCPM1D_normal.jpg</t>
  </si>
  <si>
    <t>http://pbs.twimg.com/profile_images/689554074136477696/xSxd_U8Y_normal.jpg</t>
  </si>
  <si>
    <t>http://pbs.twimg.com/profile_images/849132774661308416/pa2Uplq1_normal.jpg</t>
  </si>
  <si>
    <t>http://pbs.twimg.com/profile_images/558650482902573058/h9CkaT2R_normal.jpeg</t>
  </si>
  <si>
    <t>http://pbs.twimg.com/profile_images/1058449535112867841/JP-rVYlW_normal.jpg</t>
  </si>
  <si>
    <t>http://pbs.twimg.com/profile_images/849133030237061120/6hUrNP0a_normal.jpg</t>
  </si>
  <si>
    <t>http://pbs.twimg.com/profile_images/1192918467483037701/41brxYe9_normal.jpg</t>
  </si>
  <si>
    <t>http://pbs.twimg.com/profile_images/1194393882135416832/WCSDYbnU_normal.jpg</t>
  </si>
  <si>
    <t>http://pbs.twimg.com/profile_images/1195602040468062208/TNmWgbdb_normal.png</t>
  </si>
  <si>
    <t>http://pbs.twimg.com/profile_images/947225034136813568/92_2N20Z_normal.jpg</t>
  </si>
  <si>
    <t>http://pbs.twimg.com/profile_images/994124555336781824/dYdTbR_p_normal.jpg</t>
  </si>
  <si>
    <t>http://pbs.twimg.com/profile_images/998170866545389568/WioZB36V_normal.jpg</t>
  </si>
  <si>
    <t>http://pbs.twimg.com/profile_images/1159697596903936000/Vw5XTOXY_normal.jpg</t>
  </si>
  <si>
    <t>http://pbs.twimg.com/profile_images/1172352486599843841/kc__G9z7_normal.jpg</t>
  </si>
  <si>
    <t>http://pbs.twimg.com/profile_images/1194008504513650688/aQru6vEu_normal.jpg</t>
  </si>
  <si>
    <t>http://pbs.twimg.com/profile_images/1189034263066267649/4pKNXAjw_normal.jpg</t>
  </si>
  <si>
    <t>http://pbs.twimg.com/profile_images/1114329152507666432/aGuYmfer_normal.png</t>
  </si>
  <si>
    <t>http://pbs.twimg.com/profile_images/1190262453487259649/zNf8E7Iz_normal.jpg</t>
  </si>
  <si>
    <t>http://pbs.twimg.com/profile_images/953010373266952193/WykTE6_2_normal.jpg</t>
  </si>
  <si>
    <t>http://pbs.twimg.com/profile_images/875680430263070722/8SYqrMIm_normal.jpg</t>
  </si>
  <si>
    <t>http://pbs.twimg.com/profile_images/690218859895373824/JEdDRzpE_normal.jpg</t>
  </si>
  <si>
    <t>http://pbs.twimg.com/profile_images/1184702192336490499/xiuYhert_normal.jpg</t>
  </si>
  <si>
    <t>http://pbs.twimg.com/profile_images/1191366673820864512/5TB41SAj_normal.jpg</t>
  </si>
  <si>
    <t>http://pbs.twimg.com/profile_images/1115428794213359617/WUtMJH2-_normal.png</t>
  </si>
  <si>
    <t>http://pbs.twimg.com/profile_images/1184666446955040770/uSvScv2H_normal.jpg</t>
  </si>
  <si>
    <t>http://pbs.twimg.com/profile_images/733133245903032320/JbLlgCpD_normal.jpg</t>
  </si>
  <si>
    <t>http://pbs.twimg.com/profile_images/978668004236967936/yfQzRJUz_normal.jpg</t>
  </si>
  <si>
    <t>http://pbs.twimg.com/profile_images/1190889919234920448/x461UD1k_normal.jpg</t>
  </si>
  <si>
    <t>http://pbs.twimg.com/profile_images/906683239334416384/f7x2xOJU_normal.jpg</t>
  </si>
  <si>
    <t>http://pbs.twimg.com/profile_images/1190307425091510272/6GmL-yO__normal.jpg</t>
  </si>
  <si>
    <t>http://pbs.twimg.com/profile_images/929881109365747712/rsTHRRKu_normal.jpg</t>
  </si>
  <si>
    <t>http://pbs.twimg.com/profile_images/1190635522496053250/bmEpF3dA_normal.jpg</t>
  </si>
  <si>
    <t>http://pbs.twimg.com/profile_images/1193797825869430784/LettFq5q_normal.jpg</t>
  </si>
  <si>
    <t>http://pbs.twimg.com/profile_images/1160428268790722560/SZJY96Hu_normal.jpg</t>
  </si>
  <si>
    <t>http://pbs.twimg.com/profile_images/1194235198713421827/_fSzNNVa_normal.jpg</t>
  </si>
  <si>
    <t>http://pbs.twimg.com/profile_images/1149551210673758209/ryjTAXyf_normal.png</t>
  </si>
  <si>
    <t>http://pbs.twimg.com/profile_images/1190423432879583233/AqlS58aJ_normal.jpg</t>
  </si>
  <si>
    <t>http://pbs.twimg.com/profile_images/713178093263818752/TozAUYFR_normal.jpg</t>
  </si>
  <si>
    <t>http://pbs.twimg.com/profile_images/793118303724142593/dGWscqjD_normal.jpg</t>
  </si>
  <si>
    <t>http://pbs.twimg.com/profile_images/1166749727733342208/MJ4fPxuX_normal.jpg</t>
  </si>
  <si>
    <t>http://pbs.twimg.com/profile_images/1158605451975626752/Nd5TI8ZU_normal.jpg</t>
  </si>
  <si>
    <t>http://pbs.twimg.com/profile_images/1170153294368530432/0vVhS_Ac_normal.jpg</t>
  </si>
  <si>
    <t>http://pbs.twimg.com/profile_images/1190163310441881601/YS6cYqfJ_normal.jpg</t>
  </si>
  <si>
    <t>http://pbs.twimg.com/profile_images/1149719375252873216/ajR93oHT_normal.jpg</t>
  </si>
  <si>
    <t>http://pbs.twimg.com/profile_images/1189033739277332480/yAAnabN9_normal.jpg</t>
  </si>
  <si>
    <t>http://pbs.twimg.com/profile_images/1120554650556665857/fUPGQHj9_normal.jpg</t>
  </si>
  <si>
    <t>http://pbs.twimg.com/profile_images/1177989126731124737/YMVuxWRG_normal.jpg</t>
  </si>
  <si>
    <t>http://pbs.twimg.com/profile_images/573000010591166464/-GEuAmBe_normal.jpeg</t>
  </si>
  <si>
    <t>http://pbs.twimg.com/profile_images/1179792864722731008/K1mj4MVu_normal.jpg</t>
  </si>
  <si>
    <t>http://pbs.twimg.com/profile_images/1195035417545822210/CWGYAIOp_normal.jpg</t>
  </si>
  <si>
    <t>http://pbs.twimg.com/profile_images/940902877270290432/3_92FwKS_normal.jpg</t>
  </si>
  <si>
    <t>http://pbs.twimg.com/profile_images/986601773858263040/HiBHr-gt_normal.jpg</t>
  </si>
  <si>
    <t>http://pbs.twimg.com/profile_images/1192168625555300352/kH4xYxA8_normal.jpg</t>
  </si>
  <si>
    <t>http://pbs.twimg.com/profile_images/1186693013143216128/lYsrb42J_normal.jpg</t>
  </si>
  <si>
    <t>http://pbs.twimg.com/profile_images/976069872349253632/Tz3-a31H_normal.jpg</t>
  </si>
  <si>
    <t>http://pbs.twimg.com/profile_images/767290388747018240/8Jas-04J_normal.jpg</t>
  </si>
  <si>
    <t>http://pbs.twimg.com/profile_images/301289318/green_5946_samir_mugshot_normal.JPG</t>
  </si>
  <si>
    <t>http://pbs.twimg.com/profile_images/1023083775025012737/HiSIlhr4_normal.jpg</t>
  </si>
  <si>
    <t>http://pbs.twimg.com/profile_images/1083382809446830082/-bq2aFko_normal.jpg</t>
  </si>
  <si>
    <t>http://pbs.twimg.com/profile_images/1082557217398812673/4Nf9OfpG_normal.jpg</t>
  </si>
  <si>
    <t>http://pbs.twimg.com/profile_images/813751051559968768/Y4nn8q1X_normal.jpg</t>
  </si>
  <si>
    <t>http://pbs.twimg.com/profile_images/1164022800232804352/SwM17dFw_normal.jpg</t>
  </si>
  <si>
    <t>19:13:32</t>
  </si>
  <si>
    <t>19:43:31</t>
  </si>
  <si>
    <t>19:52:10</t>
  </si>
  <si>
    <t>20:09:53</t>
  </si>
  <si>
    <t>20:15:11</t>
  </si>
  <si>
    <t>21:15:36</t>
  </si>
  <si>
    <t>21:21:33</t>
  </si>
  <si>
    <t>00:40:40</t>
  </si>
  <si>
    <t>00:44:11</t>
  </si>
  <si>
    <t>01:21:42</t>
  </si>
  <si>
    <t>02:38:01</t>
  </si>
  <si>
    <t>03:54:46</t>
  </si>
  <si>
    <t>10:22:19</t>
  </si>
  <si>
    <t>15:21:23</t>
  </si>
  <si>
    <t>15:53:52</t>
  </si>
  <si>
    <t>18:49:07</t>
  </si>
  <si>
    <t>23:27:00</t>
  </si>
  <si>
    <t>04:44:34</t>
  </si>
  <si>
    <t>00:49:33</t>
  </si>
  <si>
    <t>00:58:54</t>
  </si>
  <si>
    <t>06:12:29</t>
  </si>
  <si>
    <t>06:17:59</t>
  </si>
  <si>
    <t>21:22:13</t>
  </si>
  <si>
    <t>06:24:02</t>
  </si>
  <si>
    <t>06:25:01</t>
  </si>
  <si>
    <t>09:32:37</t>
  </si>
  <si>
    <t>17:30:01</t>
  </si>
  <si>
    <t>19:37:20</t>
  </si>
  <si>
    <t>20:58:59</t>
  </si>
  <si>
    <t>21:00:45</t>
  </si>
  <si>
    <t>21:36:12</t>
  </si>
  <si>
    <t>22:50:18</t>
  </si>
  <si>
    <t>23:13:19</t>
  </si>
  <si>
    <t>23:16:12</t>
  </si>
  <si>
    <t>23:19:48</t>
  </si>
  <si>
    <t>01:08:42</t>
  </si>
  <si>
    <t>02:52:27</t>
  </si>
  <si>
    <t>04:00:45</t>
  </si>
  <si>
    <t>07:29:04</t>
  </si>
  <si>
    <t>15:14:30</t>
  </si>
  <si>
    <t>19:26:39</t>
  </si>
  <si>
    <t>19:06:49</t>
  </si>
  <si>
    <t>19:57:10</t>
  </si>
  <si>
    <t>20:55:12</t>
  </si>
  <si>
    <t>23:47:29</t>
  </si>
  <si>
    <t>23:47:45</t>
  </si>
  <si>
    <t>23:48:01</t>
  </si>
  <si>
    <t>23:48:16</t>
  </si>
  <si>
    <t>23:48:45</t>
  </si>
  <si>
    <t>23:49:13</t>
  </si>
  <si>
    <t>23:49:45</t>
  </si>
  <si>
    <t>23:49:59</t>
  </si>
  <si>
    <t>23:50:03</t>
  </si>
  <si>
    <t>23:50:26</t>
  </si>
  <si>
    <t>23:52:52</t>
  </si>
  <si>
    <t>23:53:36</t>
  </si>
  <si>
    <t>23:53:38</t>
  </si>
  <si>
    <t>23:54:24</t>
  </si>
  <si>
    <t>23:55:06</t>
  </si>
  <si>
    <t>23:55:59</t>
  </si>
  <si>
    <t>23:56:28</t>
  </si>
  <si>
    <t>23:58:03</t>
  </si>
  <si>
    <t>00:00:53</t>
  </si>
  <si>
    <t>00:02:05</t>
  </si>
  <si>
    <t>00:02:25</t>
  </si>
  <si>
    <t>00:04:31</t>
  </si>
  <si>
    <t>00:06:04</t>
  </si>
  <si>
    <t>00:09:21</t>
  </si>
  <si>
    <t>00:11:30</t>
  </si>
  <si>
    <t>00:25:44</t>
  </si>
  <si>
    <t>00:28:12</t>
  </si>
  <si>
    <t>00:37:01</t>
  </si>
  <si>
    <t>01:02:05</t>
  </si>
  <si>
    <t>01:09:09</t>
  </si>
  <si>
    <t>01:39:11</t>
  </si>
  <si>
    <t>01:43:03</t>
  </si>
  <si>
    <t>01:49:55</t>
  </si>
  <si>
    <t>02:25:16</t>
  </si>
  <si>
    <t>02:45:34</t>
  </si>
  <si>
    <t>03:07:34</t>
  </si>
  <si>
    <t>03:16:11</t>
  </si>
  <si>
    <t>03:17:11</t>
  </si>
  <si>
    <t>21:28:38</t>
  </si>
  <si>
    <t>03:25:35</t>
  </si>
  <si>
    <t>03:32:19</t>
  </si>
  <si>
    <t>03:32:38</t>
  </si>
  <si>
    <t>05:52:15</t>
  </si>
  <si>
    <t>07:32:57</t>
  </si>
  <si>
    <t>09:25:58</t>
  </si>
  <si>
    <t>09:33:30</t>
  </si>
  <si>
    <t>11:31:20</t>
  </si>
  <si>
    <t>12:28:35</t>
  </si>
  <si>
    <t>12:37:58</t>
  </si>
  <si>
    <t>12:42:17</t>
  </si>
  <si>
    <t>12:52:09</t>
  </si>
  <si>
    <t>14:25:03</t>
  </si>
  <si>
    <t>14:32:17</t>
  </si>
  <si>
    <t>15:26:15</t>
  </si>
  <si>
    <t>16:34:06</t>
  </si>
  <si>
    <t>16:45:17</t>
  </si>
  <si>
    <t>16:50:45</t>
  </si>
  <si>
    <t>18:01:28</t>
  </si>
  <si>
    <t>18:01:36</t>
  </si>
  <si>
    <t>18:05:20</t>
  </si>
  <si>
    <t>18:07:07</t>
  </si>
  <si>
    <t>18:08:34</t>
  </si>
  <si>
    <t>18:23:25</t>
  </si>
  <si>
    <t>20:35:14</t>
  </si>
  <si>
    <t>21:05:32</t>
  </si>
  <si>
    <t>20:53:51</t>
  </si>
  <si>
    <t>21:25:23</t>
  </si>
  <si>
    <t>21:46:00</t>
  </si>
  <si>
    <t>22:03:49</t>
  </si>
  <si>
    <t>05:00:35</t>
  </si>
  <si>
    <t>00:33:21</t>
  </si>
  <si>
    <t>01:57:38</t>
  </si>
  <si>
    <t>03:22:05</t>
  </si>
  <si>
    <t>03:29:14</t>
  </si>
  <si>
    <t>05:24:56</t>
  </si>
  <si>
    <t>14:41:41</t>
  </si>
  <si>
    <t>18:24:03</t>
  </si>
  <si>
    <t>22:54:56</t>
  </si>
  <si>
    <t>20:50:03</t>
  </si>
  <si>
    <t>17:20:52</t>
  </si>
  <si>
    <t>23:54:53</t>
  </si>
  <si>
    <t>23:46:45</t>
  </si>
  <si>
    <t>01:53:35</t>
  </si>
  <si>
    <t>22:08:53</t>
  </si>
  <si>
    <t>03:04:59</t>
  </si>
  <si>
    <t>04:10:45</t>
  </si>
  <si>
    <t>20:54:43</t>
  </si>
  <si>
    <t>04:28:24</t>
  </si>
  <si>
    <t>04:21:16</t>
  </si>
  <si>
    <t>04:25:07</t>
  </si>
  <si>
    <t>00:21:25</t>
  </si>
  <si>
    <t>08:25:50</t>
  </si>
  <si>
    <t>14:50:03</t>
  </si>
  <si>
    <t>12:30:38</t>
  </si>
  <si>
    <t>12:25:26</t>
  </si>
  <si>
    <t>12:41:20</t>
  </si>
  <si>
    <t>20:33:30</t>
  </si>
  <si>
    <t>15:12:50</t>
  </si>
  <si>
    <t>15:12:58</t>
  </si>
  <si>
    <t>20:45:56</t>
  </si>
  <si>
    <t>18:33:33</t>
  </si>
  <si>
    <t>20:45:25</t>
  </si>
  <si>
    <t>04:15:00</t>
  </si>
  <si>
    <t>04:16:27</t>
  </si>
  <si>
    <t>17:30:52</t>
  </si>
  <si>
    <t>19:23:44</t>
  </si>
  <si>
    <t>21:02:36</t>
  </si>
  <si>
    <t>22:09:45</t>
  </si>
  <si>
    <t>22:13:53</t>
  </si>
  <si>
    <t>01:15:39</t>
  </si>
  <si>
    <t>12:35:25</t>
  </si>
  <si>
    <t>05:27:13</t>
  </si>
  <si>
    <t>06:23:52</t>
  </si>
  <si>
    <t>07:23:02</t>
  </si>
  <si>
    <t>09:21:40</t>
  </si>
  <si>
    <t>07:23:03</t>
  </si>
  <si>
    <t>07:23:41</t>
  </si>
  <si>
    <t>07:37:14</t>
  </si>
  <si>
    <t>07:39:30</t>
  </si>
  <si>
    <t>20:49:59</t>
  </si>
  <si>
    <t>21:05:33</t>
  </si>
  <si>
    <t>06:12:14</t>
  </si>
  <si>
    <t>03:50:02</t>
  </si>
  <si>
    <t>03:55:33</t>
  </si>
  <si>
    <t>19:21:55</t>
  </si>
  <si>
    <t>19:29:03</t>
  </si>
  <si>
    <t>19:16:07</t>
  </si>
  <si>
    <t>10:06:04</t>
  </si>
  <si>
    <t>10:16:07</t>
  </si>
  <si>
    <t>08:07:09</t>
  </si>
  <si>
    <t>10:42:45</t>
  </si>
  <si>
    <t>15:57:52</t>
  </si>
  <si>
    <t>05:36:52</t>
  </si>
  <si>
    <t>05:45:57</t>
  </si>
  <si>
    <t>03:02:12</t>
  </si>
  <si>
    <t>04:10:02</t>
  </si>
  <si>
    <t>18:26:46</t>
  </si>
  <si>
    <t>05:49:16</t>
  </si>
  <si>
    <t>05:49:56</t>
  </si>
  <si>
    <t>00:56:58</t>
  </si>
  <si>
    <t>07:56:48</t>
  </si>
  <si>
    <t>08:11:16</t>
  </si>
  <si>
    <t>10:24:37</t>
  </si>
  <si>
    <t>09:45:21</t>
  </si>
  <si>
    <t>10:48:56</t>
  </si>
  <si>
    <t>21:28:24</t>
  </si>
  <si>
    <t>19:12:49</t>
  </si>
  <si>
    <t>16:12:18</t>
  </si>
  <si>
    <t>12:15:26</t>
  </si>
  <si>
    <t>18:15:20</t>
  </si>
  <si>
    <t>00:15:22</t>
  </si>
  <si>
    <t>05:04:25</t>
  </si>
  <si>
    <t>05:04:23</t>
  </si>
  <si>
    <t>12:15:27</t>
  </si>
  <si>
    <t>11:56:05</t>
  </si>
  <si>
    <t>12:01:20</t>
  </si>
  <si>
    <t>12:34:47</t>
  </si>
  <si>
    <t>13:02:10</t>
  </si>
  <si>
    <t>13:04:14</t>
  </si>
  <si>
    <t>07:30:29</t>
  </si>
  <si>
    <t>07:30:30</t>
  </si>
  <si>
    <t>07:00:52</t>
  </si>
  <si>
    <t>07:50:08</t>
  </si>
  <si>
    <t>14:40:10</t>
  </si>
  <si>
    <t>15:06:49</t>
  </si>
  <si>
    <t>15:43:01</t>
  </si>
  <si>
    <t>15:42:46</t>
  </si>
  <si>
    <t>15:51:28</t>
  </si>
  <si>
    <t>03:24:50</t>
  </si>
  <si>
    <t>08:34:31</t>
  </si>
  <si>
    <t>03:19:44</t>
  </si>
  <si>
    <t>05:28:59</t>
  </si>
  <si>
    <t>16:01:09</t>
  </si>
  <si>
    <t>14:47:39</t>
  </si>
  <si>
    <t>15:44:14</t>
  </si>
  <si>
    <t>19:06:19</t>
  </si>
  <si>
    <t>14:47:57</t>
  </si>
  <si>
    <t>19:06:44</t>
  </si>
  <si>
    <t>20:00:25</t>
  </si>
  <si>
    <t>21:32:06</t>
  </si>
  <si>
    <t>https://twitter.com/superbeat54/status/1193607642066903042</t>
  </si>
  <si>
    <t>https://twitter.com/flinkbg/status/1193615188794257408</t>
  </si>
  <si>
    <t>https://twitter.com/neondrakeart/status/1193617364715220992</t>
  </si>
  <si>
    <t>https://twitter.com/zarafagiraffe/status/1193621821687361536</t>
  </si>
  <si>
    <t>https://twitter.com/nekona/status/1193623154716860416</t>
  </si>
  <si>
    <t>https://twitter.com/neonthewolf_/status/1193638360994107392</t>
  </si>
  <si>
    <t>https://twitter.com/forged_in_fur/status/1193639857211334656</t>
  </si>
  <si>
    <t>https://twitter.com/fibrekitty/status/1193689965013557248</t>
  </si>
  <si>
    <t>https://twitter.com/andrewdelpilar3/status/1193690851320500224</t>
  </si>
  <si>
    <t>https://twitter.com/rigbybestie/status/1193700294447771648</t>
  </si>
  <si>
    <t>https://twitter.com/bukkaketiger/status/1193719499159027713</t>
  </si>
  <si>
    <t>https://twitter.com/shiroi_ookami1/status/1193738815174631425</t>
  </si>
  <si>
    <t>https://twitter.com/arrow_fox1/status/1193836345115992066</t>
  </si>
  <si>
    <t>https://twitter.com/2manystripes/status/1193911606939287552</t>
  </si>
  <si>
    <t>https://twitter.com/wolfpawweave/status/1193919779825782784</t>
  </si>
  <si>
    <t>https://twitter.com/bailey_foxheart/status/1193963882647298048</t>
  </si>
  <si>
    <t>https://twitter.com/fuwusuits/status/1194033816559423488</t>
  </si>
  <si>
    <t>https://twitter.com/plushgut/status/1193026569045856256</t>
  </si>
  <si>
    <t>https://twitter.com/anirecast/status/1194054589680500736</t>
  </si>
  <si>
    <t>https://twitter.com/nigiriishaymin/status/1194056944698281984</t>
  </si>
  <si>
    <t>https://twitter.com/chuffleskunk/status/1194135858837778432</t>
  </si>
  <si>
    <t>https://twitter.com/tauswitchblade/status/1194137242798682114</t>
  </si>
  <si>
    <t>https://twitter.com/slushi3/status/1193640027093209088</t>
  </si>
  <si>
    <t>https://twitter.com/slushi3/status/1194138764202823681</t>
  </si>
  <si>
    <t>https://twitter.com/triggertonic/status/1194139011415044097</t>
  </si>
  <si>
    <t>https://twitter.com/rekurencja/status/1194186225386754048</t>
  </si>
  <si>
    <t>https://twitter.com/sitetuners/status/1194306366392979459</t>
  </si>
  <si>
    <t>https://twitter.com/orzel/status/1194338405837991936</t>
  </si>
  <si>
    <t>https://twitter.com/pup_leo/status/1194358953510989824</t>
  </si>
  <si>
    <t>https://twitter.com/i_hate_furries_/status/1194359399168409600</t>
  </si>
  <si>
    <t>https://twitter.com/fabulous7350784/status/1194368318381137921</t>
  </si>
  <si>
    <t>https://twitter.com/foryraptor/status/1194386966562799616</t>
  </si>
  <si>
    <t>https://twitter.com/hoofurs/status/1194392761954258944</t>
  </si>
  <si>
    <t>https://twitter.com/inorin333/status/1194393487208148995</t>
  </si>
  <si>
    <t>https://twitter.com/noble1777_me/status/1194394392506716162</t>
  </si>
  <si>
    <t>https://twitter.com/magadeergon/status/1194421798370103296</t>
  </si>
  <si>
    <t>https://twitter.com/sterlingthelion/status/1194447907111370755</t>
  </si>
  <si>
    <t>https://twitter.com/code_atrandom/status/1194465095587205121</t>
  </si>
  <si>
    <t>https://twitter.com/a_oratoria/status/1194517521933557760</t>
  </si>
  <si>
    <t>https://twitter.com/hunkuma_fur/status/1194634650976546822</t>
  </si>
  <si>
    <t>https://twitter.com/_lususnaturae_/status/1191799003735711744</t>
  </si>
  <si>
    <t>https://twitter.com/random_muffinyt/status/1194693114172071936</t>
  </si>
  <si>
    <t>https://twitter.com/saberbaberkyra/status/1194705785269280768</t>
  </si>
  <si>
    <t>https://twitter.com/saumurdarren/status/1194720391429861376</t>
  </si>
  <si>
    <t>https://twitter.com/horseona/status/1194763745123160064</t>
  </si>
  <si>
    <t>https://twitter.com/atorwulfu/status/1194763813758877697</t>
  </si>
  <si>
    <t>https://twitter.com/tazoennlish/status/1194763878950789121</t>
  </si>
  <si>
    <t>https://twitter.com/cloaytonem2/status/1194763941995515904</t>
  </si>
  <si>
    <t>https://twitter.com/skunkfritter/status/1194764065308119046</t>
  </si>
  <si>
    <t>https://twitter.com/draggobottweets/status/1194764181708451840</t>
  </si>
  <si>
    <t>https://twitter.com/somerandomsatan/status/1194764315464585216</t>
  </si>
  <si>
    <t>https://twitter.com/thatgreydragon/status/1194764377183965184</t>
  </si>
  <si>
    <t>https://twitter.com/twofold_fgc/status/1194764393847898118</t>
  </si>
  <si>
    <t>https://twitter.com/holodrom/status/1194764489788252165</t>
  </si>
  <si>
    <t>https://twitter.com/nixieknax/status/1194765101162586112</t>
  </si>
  <si>
    <t>https://twitter.com/sindpearl/status/1194765287746228226</t>
  </si>
  <si>
    <t>https://twitter.com/renkasaikitsune/status/1194765295610667008</t>
  </si>
  <si>
    <t>https://twitter.com/cloud9catcher/status/1194765486531104768</t>
  </si>
  <si>
    <t>https://twitter.com/tourmalinecomet/status/1194765664533307393</t>
  </si>
  <si>
    <t>https://twitter.com/joshywooful/status/1194765886684585985</t>
  </si>
  <si>
    <t>https://twitter.com/degenerateyeen/status/1194766008348741633</t>
  </si>
  <si>
    <t>https://twitter.com/keirosdragon/status/1194766404865495042</t>
  </si>
  <si>
    <t>https://twitter.com/fiercetactics/status/1194767120799846404</t>
  </si>
  <si>
    <t>https://twitter.com/kyrodo/status/1194767420746956805</t>
  </si>
  <si>
    <t>https://twitter.com/conniebarkshark/status/1194767504163450880</t>
  </si>
  <si>
    <t>https://twitter.com/corezy/status/1194768034591719424</t>
  </si>
  <si>
    <t>https://twitter.com/doodlegamertj/status/1194768422824902656</t>
  </si>
  <si>
    <t>https://twitter.com/basilsanguine/status/1194769250898059267</t>
  </si>
  <si>
    <t>https://twitter.com/bardpedia/status/1194769791397093377</t>
  </si>
  <si>
    <t>https://twitter.com/frostbite_t/status/1194773374095904769</t>
  </si>
  <si>
    <t>https://twitter.com/etherplanecat/status/1194773992051290113</t>
  </si>
  <si>
    <t>https://twitter.com/jontalbain2015/status/1194776212440338435</t>
  </si>
  <si>
    <t>https://twitter.com/monstergills/status/1194782519763165184</t>
  </si>
  <si>
    <t>https://twitter.com/tinycatpistol/status/1194784297942704128</t>
  </si>
  <si>
    <t>https://twitter.com/sqk_durgen/status/1194791855067525120</t>
  </si>
  <si>
    <t>https://twitter.com/bespectacledrex/status/1194792829186379776</t>
  </si>
  <si>
    <t>https://twitter.com/zig314/status/1194794558401515520</t>
  </si>
  <si>
    <t>https://twitter.com/ryuushikon/status/1194803453530427392</t>
  </si>
  <si>
    <t>https://twitter.com/xxshakorxx/status/1194808561110528006</t>
  </si>
  <si>
    <t>https://twitter.com/rhyset_/status/1194814098036461570</t>
  </si>
  <si>
    <t>https://twitter.com/astrovernox/status/1194816267456110593</t>
  </si>
  <si>
    <t>https://twitter.com/unsyde/status/1194816517872898048</t>
  </si>
  <si>
    <t>https://twitter.com/spectrumfox/status/1193641641053057025</t>
  </si>
  <si>
    <t>https://twitter.com/spectrumfox/status/1194818632544473093</t>
  </si>
  <si>
    <t>https://twitter.com/highestwinds/status/1194820326183452673</t>
  </si>
  <si>
    <t>https://twitter.com/bailey_thewolf/status/1194820406198194176</t>
  </si>
  <si>
    <t>https://twitter.com/groenskov/status/1194855542398865408</t>
  </si>
  <si>
    <t>https://twitter.com/speedyigee/status/1194880883200688130</t>
  </si>
  <si>
    <t>https://twitter.com/surger_y/status/1194909328542584832</t>
  </si>
  <si>
    <t>https://twitter.com/pawind40/status/1194911220823973889</t>
  </si>
  <si>
    <t>https://twitter.com/eldram_ad/status/1194940877933809665</t>
  </si>
  <si>
    <t>https://twitter.com/naomih_origins/status/1194955285787533312</t>
  </si>
  <si>
    <t>https://twitter.com/nodexl/status/1194957647151345665</t>
  </si>
  <si>
    <t>https://twitter.com/metoscm/status/1194958730917502979</t>
  </si>
  <si>
    <t>https://twitter.com/fwdrift/status/1194961216332058624</t>
  </si>
  <si>
    <t>https://twitter.com/connectedaction/status/1194984594854023168</t>
  </si>
  <si>
    <t>https://twitter.com/aussiedragon0/status/1194986415940984834</t>
  </si>
  <si>
    <t>https://twitter.com/smr_foundation/status/1194999996418052097</t>
  </si>
  <si>
    <t>https://twitter.com/komahux/status/1195017070288621568</t>
  </si>
  <si>
    <t>https://twitter.com/jasminethederg/status/1195019884293500929</t>
  </si>
  <si>
    <t>https://twitter.com/susbestous/status/1195021261270921222</t>
  </si>
  <si>
    <t>https://twitter.com/gbaer64/status/1195039056117190658</t>
  </si>
  <si>
    <t>https://twitter.com/xenonotter/status/1195039090728521728</t>
  </si>
  <si>
    <t>https://twitter.com/shiny_rawrsor/status/1195040028444872704</t>
  </si>
  <si>
    <t>https://twitter.com/sixthdragoness/status/1195040480377135104</t>
  </si>
  <si>
    <t>https://twitter.com/typeabadragon/status/1195040843633221632</t>
  </si>
  <si>
    <t>https://twitter.com/gluon_gun/status/1195044578430214145</t>
  </si>
  <si>
    <t>https://twitter.com/_hotdog_wolf/status/1195077752291909632</t>
  </si>
  <si>
    <t>https://twitter.com/lionel_toy/status/1193635825587589120</t>
  </si>
  <si>
    <t>https://twitter.com/lionel_toy/status/1195082439871225856</t>
  </si>
  <si>
    <t>https://twitter.com/quinnton117/status/1195090372835233792</t>
  </si>
  <si>
    <t>https://twitter.com/jaina_manabeast/status/1195095562657370113</t>
  </si>
  <si>
    <t>https://twitter.com/buaya255/status/1193650493324591105</t>
  </si>
  <si>
    <t>https://twitter.com/buaya255/status/1194117765096865792</t>
  </si>
  <si>
    <t>https://twitter.com/buaya255/status/1195137676783095808</t>
  </si>
  <si>
    <t>https://twitter.com/raikandragon/status/1195158886430527491</t>
  </si>
  <si>
    <t>https://twitter.com/svondir/status/1195180139568611328</t>
  </si>
  <si>
    <t>https://twitter.com/kohaicomplex/status/1195181938316853248</t>
  </si>
  <si>
    <t>https://twitter.com/elesinolalekan/status/1195211057188487169</t>
  </si>
  <si>
    <t>https://twitter.com/coachifedolapo/status/1195351167812931591</t>
  </si>
  <si>
    <t>https://twitter.com/recurrentart/status/1191058475209478144</t>
  </si>
  <si>
    <t>https://twitter.com/recurrentart/status/1195475297103073280</t>
  </si>
  <si>
    <t>https://twitter.com/flurrabell/status/1191095216851210240</t>
  </si>
  <si>
    <t>https://twitter.com/flurrabell/status/1193579287443410944</t>
  </si>
  <si>
    <t>https://twitter.com/flurrabell/status/1195490384941502465</t>
  </si>
  <si>
    <t>https://twitter.com/uncommoncritter/status/1194763560418598912</t>
  </si>
  <si>
    <t>https://twitter.com/soli_k/status/1195520255386255361</t>
  </si>
  <si>
    <t>https://twitter.com/myrtlesmonsters/status/1193651769856782336</t>
  </si>
  <si>
    <t>https://twitter.com/myrtlesmonsters/status/1195538225093152773</t>
  </si>
  <si>
    <t>https://twitter.com/morrowuff/status/1195554777276354560</t>
  </si>
  <si>
    <t>https://twitter.com/lostwolf321/status/1193633103169781760</t>
  </si>
  <si>
    <t>https://twitter.com/lostwolf321/status/1194109663882690562</t>
  </si>
  <si>
    <t>https://twitter.com/lostwolf321/status/1195557421512454149</t>
  </si>
  <si>
    <t>https://twitter.com/negative_fox/status/1195558391919337473</t>
  </si>
  <si>
    <t>https://twitter.com/bramble_wolf/status/1195497063984717824</t>
  </si>
  <si>
    <t>https://twitter.com/mazrogal89/status/1195618967697711104</t>
  </si>
  <si>
    <t>https://twitter.com/thejuliabutter/status/1194990883906760705</t>
  </si>
  <si>
    <t>https://twitter.com/scout24/status/1195680573987213312</t>
  </si>
  <si>
    <t>https://twitter.com/digitalspacelab/status/1194954492502069248</t>
  </si>
  <si>
    <t>https://twitter.com/vivianfrancos/status/1195683266990395392</t>
  </si>
  <si>
    <t>https://twitter.com/banditraccoon1/status/1193627767230779392</t>
  </si>
  <si>
    <t>https://twitter.com/banditraccoon1/status/1195359004907589633</t>
  </si>
  <si>
    <t>https://twitter.com/banditraccoon1/status/1195721427040653317</t>
  </si>
  <si>
    <t>https://twitter.com/pacanthro/status/1195080445001494528</t>
  </si>
  <si>
    <t>https://twitter.com/tav_fox/status/1195047132668915713</t>
  </si>
  <si>
    <t>https://twitter.com/tav_fox/status/1195080316689346560</t>
  </si>
  <si>
    <t>https://twitter.com/tav_fox/status/1195555843715952640</t>
  </si>
  <si>
    <t>https://twitter.com/tav_fox/status/1195556209392115712</t>
  </si>
  <si>
    <t>https://twitter.com/doubleofoxx/status/1195756132444209152</t>
  </si>
  <si>
    <t>https://twitter.com/growlcoon/status/1195784533729136640</t>
  </si>
  <si>
    <t>https://twitter.com/zukiakula/status/1195809415129128966</t>
  </si>
  <si>
    <t>https://twitter.com/baphigoat/status/1195826313338077184</t>
  </si>
  <si>
    <t>https://twitter.com/trinshutup/status/1195827354578276352</t>
  </si>
  <si>
    <t>https://twitter.com/nemesisinflux/status/1195873099834699776</t>
  </si>
  <si>
    <t>https://twitter.com/oragon_lv99/status/1195681780772163584</t>
  </si>
  <si>
    <t>https://twitter.com/oragon_lv99/status/1195936408881360896</t>
  </si>
  <si>
    <t>https://twitter.com/ufotekkie/status/1195950664469270528</t>
  </si>
  <si>
    <t>https://twitter.com/michaelskurski1/status/1195965553443311616</t>
  </si>
  <si>
    <t>https://twitter.com/wxkiel/status/1194908246496014336</t>
  </si>
  <si>
    <t>https://twitter.com/wxkiel/status/1195965559113863168</t>
  </si>
  <si>
    <t>https://twitter.com/wxkiel/status/1195965718228897792</t>
  </si>
  <si>
    <t>https://twitter.com/lets_turn_on/status/1195969126650433536</t>
  </si>
  <si>
    <t>https://twitter.com/librewulf/status/1195969698212368385</t>
  </si>
  <si>
    <t>https://twitter.com/bengal0/status/1194356691241824258</t>
  </si>
  <si>
    <t>https://twitter.com/bengal0/status/1194360606981124096</t>
  </si>
  <si>
    <t>https://twitter.com/felixkruemel/status/1194498183323410432</t>
  </si>
  <si>
    <t>https://twitter.com/orzel/status/1194100011283431426</t>
  </si>
  <si>
    <t>https://twitter.com/pacanthro/status/1194101397807140864</t>
  </si>
  <si>
    <t>https://twitter.com/mightypazuzu/status/1195784076365565959</t>
  </si>
  <si>
    <t>https://twitter.com/felixkruemel/status/1195785874153316354</t>
  </si>
  <si>
    <t>https://twitter.com/felixkruemel/status/1193608292569899008</t>
  </si>
  <si>
    <t>https://twitter.com/felixkruemel/status/1196006582582173696</t>
  </si>
  <si>
    <t>https://twitter.com/klusekferret/status/1196009112871399425</t>
  </si>
  <si>
    <t>https://twitter.com/btelligent/status/1194164714818940929</t>
  </si>
  <si>
    <t>https://twitter.com/timobohm/status/1196015814564098048</t>
  </si>
  <si>
    <t>https://twitter.com/thatsfurredup/status/1196095116232011781</t>
  </si>
  <si>
    <t>https://twitter.com/romanotter/status/1196301222170378241</t>
  </si>
  <si>
    <t>https://twitter.com/ottydu/status/1196303507512422400</t>
  </si>
  <si>
    <t>https://twitter.com/varekwolf/status/1194450362821828608</t>
  </si>
  <si>
    <t>https://twitter.com/varekwolf/status/1195554596464156674</t>
  </si>
  <si>
    <t>https://twitter.com/varekwolf/status/1195770201330962433</t>
  </si>
  <si>
    <t>https://twitter.com/varekwolf/status/1196304345572069376</t>
  </si>
  <si>
    <t>https://twitter.com/americanwolf76/status/1196304511649898496</t>
  </si>
  <si>
    <t>https://twitter.com/crosswhitekiba/status/1193694069953712128</t>
  </si>
  <si>
    <t>https://twitter.com/crosswhitekiba/status/1196336438595342336</t>
  </si>
  <si>
    <t>https://twitter.com/nandy_andy/status/1196340078563463168</t>
  </si>
  <si>
    <t>https://twitter.com/deanabb/status/1196373637172850691</t>
  </si>
  <si>
    <t>https://twitter.com/marquies/status/1196363755359260673</t>
  </si>
  <si>
    <t>https://twitter.com/marquies/status/1196379758696783872</t>
  </si>
  <si>
    <t>https://twitter.com/pacanthro/status/1193641581682671617</t>
  </si>
  <si>
    <t>https://twitter.com/bluehasia/status/1193607462277926913</t>
  </si>
  <si>
    <t>https://twitter.com/bluehasia/status/1194286806956527616</t>
  </si>
  <si>
    <t>https://twitter.com/bluehasia/status/1195676750556123137</t>
  </si>
  <si>
    <t>https://twitter.com/bluehasia/status/1195767323157770241</t>
  </si>
  <si>
    <t>https://twitter.com/bluehasia/status/1195857927195770881</t>
  </si>
  <si>
    <t>https://twitter.com/bluehasia/status/1195930669186256897</t>
  </si>
  <si>
    <t>https://twitter.com/bluehasia/status/1196293049875386368</t>
  </si>
  <si>
    <t>https://twitter.com/bluehasia/status/1196401529579823105</t>
  </si>
  <si>
    <t>https://twitter.com/knime/status/1196396656889073666</t>
  </si>
  <si>
    <t>https://twitter.com/knime/status/1196397975452422145</t>
  </si>
  <si>
    <t>https://twitter.com/dreznik/status/1196406393663823872</t>
  </si>
  <si>
    <t>https://twitter.com/dethbox/status/1196413288290168835</t>
  </si>
  <si>
    <t>https://twitter.com/jimsterne/status/1196413806907449345</t>
  </si>
  <si>
    <t>https://twitter.com/pawdeutschland/status/1176036097270435840</t>
  </si>
  <si>
    <t>https://twitter.com/pawdeutschland/status/1176398486180442112</t>
  </si>
  <si>
    <t>https://twitter.com/pawdeutschland/status/1196322363358490625</t>
  </si>
  <si>
    <t>https://twitter.com/pawdeutschland/status/1196334759628161024</t>
  </si>
  <si>
    <t>https://twitter.com/pawdeutschland/status/1196437949585526784</t>
  </si>
  <si>
    <t>https://twitter.com/homphs/status/1196444657523265537</t>
  </si>
  <si>
    <t>https://twitter.com/deepset_ai/status/1196453764863078403</t>
  </si>
  <si>
    <t>https://twitter.com/malte_pietsch/status/1196453701520674816</t>
  </si>
  <si>
    <t>https://twitter.com/raiyani/status/1196455891576459264</t>
  </si>
  <si>
    <t>https://twitter.com/pacanthro/status/1194818444471881733</t>
  </si>
  <si>
    <t>https://twitter.com/loboloc0/status/1194533990667079680</t>
  </si>
  <si>
    <t>https://twitter.com/loboloc0/status/1194817159983034368</t>
  </si>
  <si>
    <t>https://twitter.com/loboloc0/status/1196299239040569344</t>
  </si>
  <si>
    <t>https://twitter.com/rotfellfox/status/1196458328303505409</t>
  </si>
  <si>
    <t>https://twitter.com/pawcon/status/1193903118821384204</t>
  </si>
  <si>
    <t>https://twitter.com/pawcon/status/1193917356680138752</t>
  </si>
  <si>
    <t>https://twitter.com/pawcon/status/1196504927318601728</t>
  </si>
  <si>
    <t>https://twitter.com/predictanalytic/status/1193903191726755840</t>
  </si>
  <si>
    <t>https://twitter.com/predictanalytic/status/1196505031266070528</t>
  </si>
  <si>
    <t>https://twitter.com/furguideweb/status/1196518541148794880</t>
  </si>
  <si>
    <t>https://twitter.com/roshi_ad/status/1196541617454252032</t>
  </si>
  <si>
    <t>1193607642066903042</t>
  </si>
  <si>
    <t>1193615188794257408</t>
  </si>
  <si>
    <t>1193617364715220992</t>
  </si>
  <si>
    <t>1193621821687361536</t>
  </si>
  <si>
    <t>1193623154716860416</t>
  </si>
  <si>
    <t>1193638360994107392</t>
  </si>
  <si>
    <t>1193639857211334656</t>
  </si>
  <si>
    <t>1193689965013557248</t>
  </si>
  <si>
    <t>1193690851320500224</t>
  </si>
  <si>
    <t>1193700294447771648</t>
  </si>
  <si>
    <t>1193719499159027713</t>
  </si>
  <si>
    <t>1193738815174631425</t>
  </si>
  <si>
    <t>1193836345115992066</t>
  </si>
  <si>
    <t>1193911606939287552</t>
  </si>
  <si>
    <t>1193919779825782784</t>
  </si>
  <si>
    <t>1193963882647298048</t>
  </si>
  <si>
    <t>1194033816559423488</t>
  </si>
  <si>
    <t>1193026569045856256</t>
  </si>
  <si>
    <t>1194054589680500736</t>
  </si>
  <si>
    <t>1194056944698281984</t>
  </si>
  <si>
    <t>1194135858837778432</t>
  </si>
  <si>
    <t>1194137242798682114</t>
  </si>
  <si>
    <t>1193640027093209088</t>
  </si>
  <si>
    <t>1194138764202823681</t>
  </si>
  <si>
    <t>1194139011415044097</t>
  </si>
  <si>
    <t>1194186225386754048</t>
  </si>
  <si>
    <t>1194306366392979459</t>
  </si>
  <si>
    <t>1194338405837991936</t>
  </si>
  <si>
    <t>1194358953510989824</t>
  </si>
  <si>
    <t>1194359399168409600</t>
  </si>
  <si>
    <t>1194368318381137921</t>
  </si>
  <si>
    <t>1194386966562799616</t>
  </si>
  <si>
    <t>1194392761954258944</t>
  </si>
  <si>
    <t>1194393487208148995</t>
  </si>
  <si>
    <t>1194394392506716162</t>
  </si>
  <si>
    <t>1194421798370103296</t>
  </si>
  <si>
    <t>1194447907111370755</t>
  </si>
  <si>
    <t>1194465095587205121</t>
  </si>
  <si>
    <t>1194517521933557760</t>
  </si>
  <si>
    <t>1194634650976546822</t>
  </si>
  <si>
    <t>1191799003735711744</t>
  </si>
  <si>
    <t>1194693114172071936</t>
  </si>
  <si>
    <t>1194705785269280768</t>
  </si>
  <si>
    <t>1194720391429861376</t>
  </si>
  <si>
    <t>1194763745123160064</t>
  </si>
  <si>
    <t>1194763813758877697</t>
  </si>
  <si>
    <t>1194763878950789121</t>
  </si>
  <si>
    <t>1194763941995515904</t>
  </si>
  <si>
    <t>1194764065308119046</t>
  </si>
  <si>
    <t>1194764181708451840</t>
  </si>
  <si>
    <t>1194764315464585216</t>
  </si>
  <si>
    <t>1194764377183965184</t>
  </si>
  <si>
    <t>1194764393847898118</t>
  </si>
  <si>
    <t>1194764489788252165</t>
  </si>
  <si>
    <t>1194765101162586112</t>
  </si>
  <si>
    <t>1194765287746228226</t>
  </si>
  <si>
    <t>1194765295610667008</t>
  </si>
  <si>
    <t>1194765486531104768</t>
  </si>
  <si>
    <t>1194765664533307393</t>
  </si>
  <si>
    <t>1194765886684585985</t>
  </si>
  <si>
    <t>1194766008348741633</t>
  </si>
  <si>
    <t>1194766404865495042</t>
  </si>
  <si>
    <t>1194767120799846404</t>
  </si>
  <si>
    <t>1194767420746956805</t>
  </si>
  <si>
    <t>1194767504163450880</t>
  </si>
  <si>
    <t>1194768034591719424</t>
  </si>
  <si>
    <t>1194768422824902656</t>
  </si>
  <si>
    <t>1194769250898059267</t>
  </si>
  <si>
    <t>1194769791397093377</t>
  </si>
  <si>
    <t>1194773374095904769</t>
  </si>
  <si>
    <t>1194773992051290113</t>
  </si>
  <si>
    <t>1194776212440338435</t>
  </si>
  <si>
    <t>1194782519763165184</t>
  </si>
  <si>
    <t>1194784297942704128</t>
  </si>
  <si>
    <t>1194791855067525120</t>
  </si>
  <si>
    <t>1194792829186379776</t>
  </si>
  <si>
    <t>1194794558401515520</t>
  </si>
  <si>
    <t>1194803453530427392</t>
  </si>
  <si>
    <t>1194808561110528006</t>
  </si>
  <si>
    <t>1194814098036461570</t>
  </si>
  <si>
    <t>1194816267456110593</t>
  </si>
  <si>
    <t>1194816517872898048</t>
  </si>
  <si>
    <t>1193641641053057025</t>
  </si>
  <si>
    <t>1194818632544473093</t>
  </si>
  <si>
    <t>1194820326183452673</t>
  </si>
  <si>
    <t>1194820406198194176</t>
  </si>
  <si>
    <t>1194855542398865408</t>
  </si>
  <si>
    <t>1194880883200688130</t>
  </si>
  <si>
    <t>1194909328542584832</t>
  </si>
  <si>
    <t>1194911220823973889</t>
  </si>
  <si>
    <t>1194940877933809665</t>
  </si>
  <si>
    <t>1194955285787533312</t>
  </si>
  <si>
    <t>1194957647151345665</t>
  </si>
  <si>
    <t>1194958730917502979</t>
  </si>
  <si>
    <t>1194961216332058624</t>
  </si>
  <si>
    <t>1194984594854023168</t>
  </si>
  <si>
    <t>1194986415940984834</t>
  </si>
  <si>
    <t>1194999996418052097</t>
  </si>
  <si>
    <t>1195017070288621568</t>
  </si>
  <si>
    <t>1195019884293500929</t>
  </si>
  <si>
    <t>1195021261270921222</t>
  </si>
  <si>
    <t>1195039056117190658</t>
  </si>
  <si>
    <t>1195039090728521728</t>
  </si>
  <si>
    <t>1195040028444872704</t>
  </si>
  <si>
    <t>1195040480377135104</t>
  </si>
  <si>
    <t>1195040843633221632</t>
  </si>
  <si>
    <t>1195044578430214145</t>
  </si>
  <si>
    <t>1195077752291909632</t>
  </si>
  <si>
    <t>1193635825587589120</t>
  </si>
  <si>
    <t>1195082439871225856</t>
  </si>
  <si>
    <t>1195090372835233792</t>
  </si>
  <si>
    <t>1195095562657370113</t>
  </si>
  <si>
    <t>1193650493324591105</t>
  </si>
  <si>
    <t>1194117765096865792</t>
  </si>
  <si>
    <t>1195137676783095808</t>
  </si>
  <si>
    <t>1195158886430527491</t>
  </si>
  <si>
    <t>1195180139568611328</t>
  </si>
  <si>
    <t>1195181938316853248</t>
  </si>
  <si>
    <t>1195211057188487169</t>
  </si>
  <si>
    <t>1195351167812931591</t>
  </si>
  <si>
    <t>1191058475209478144</t>
  </si>
  <si>
    <t>1195475297103073280</t>
  </si>
  <si>
    <t>1191095216851210240</t>
  </si>
  <si>
    <t>1193579287443410944</t>
  </si>
  <si>
    <t>1195490384941502465</t>
  </si>
  <si>
    <t>1194763560418598912</t>
  </si>
  <si>
    <t>1195520255386255361</t>
  </si>
  <si>
    <t>1193651769856782336</t>
  </si>
  <si>
    <t>1195538225093152773</t>
  </si>
  <si>
    <t>1195554777276354560</t>
  </si>
  <si>
    <t>1193633103169781760</t>
  </si>
  <si>
    <t>1194109663882690562</t>
  </si>
  <si>
    <t>1195557421512454149</t>
  </si>
  <si>
    <t>1195558391919337473</t>
  </si>
  <si>
    <t>1195497063984717824</t>
  </si>
  <si>
    <t>1195618967697711104</t>
  </si>
  <si>
    <t>1194990883906760705</t>
  </si>
  <si>
    <t>1195680573987213312</t>
  </si>
  <si>
    <t>1194954492502069248</t>
  </si>
  <si>
    <t>1195683266990395392</t>
  </si>
  <si>
    <t>1193627767230779392</t>
  </si>
  <si>
    <t>1195359004907589633</t>
  </si>
  <si>
    <t>1195721427040653317</t>
  </si>
  <si>
    <t>1195080445001494528</t>
  </si>
  <si>
    <t>1195047132668915713</t>
  </si>
  <si>
    <t>1195080316689346560</t>
  </si>
  <si>
    <t>1195555843715952640</t>
  </si>
  <si>
    <t>1195556209392115712</t>
  </si>
  <si>
    <t>1195756132444209152</t>
  </si>
  <si>
    <t>1195784533729136640</t>
  </si>
  <si>
    <t>1195809415129128966</t>
  </si>
  <si>
    <t>1195826313338077184</t>
  </si>
  <si>
    <t>1195827354578276352</t>
  </si>
  <si>
    <t>1195873099834699776</t>
  </si>
  <si>
    <t>1195681780772163584</t>
  </si>
  <si>
    <t>1195936408881360896</t>
  </si>
  <si>
    <t>1195950664469270528</t>
  </si>
  <si>
    <t>1195965553443311616</t>
  </si>
  <si>
    <t>1194908246496014336</t>
  </si>
  <si>
    <t>1195965559113863168</t>
  </si>
  <si>
    <t>1195965718228897792</t>
  </si>
  <si>
    <t>1195969126650433536</t>
  </si>
  <si>
    <t>1195969698212368385</t>
  </si>
  <si>
    <t>1194356691241824258</t>
  </si>
  <si>
    <t>1194360606981124096</t>
  </si>
  <si>
    <t>1194498183323410432</t>
  </si>
  <si>
    <t>1194100011283431426</t>
  </si>
  <si>
    <t>1194101397807140864</t>
  </si>
  <si>
    <t>1195784076365565959</t>
  </si>
  <si>
    <t>1195785874153316354</t>
  </si>
  <si>
    <t>1193608292569899008</t>
  </si>
  <si>
    <t>1196006582582173696</t>
  </si>
  <si>
    <t>1196009112871399425</t>
  </si>
  <si>
    <t>1194164714818940929</t>
  </si>
  <si>
    <t>1196015814564098048</t>
  </si>
  <si>
    <t>1196095116232011781</t>
  </si>
  <si>
    <t>1196301222170378241</t>
  </si>
  <si>
    <t>1196303507512422400</t>
  </si>
  <si>
    <t>1194450362821828608</t>
  </si>
  <si>
    <t>1195554596464156674</t>
  </si>
  <si>
    <t>1195770201330962433</t>
  </si>
  <si>
    <t>1196304345572069376</t>
  </si>
  <si>
    <t>1196304511649898496</t>
  </si>
  <si>
    <t>1193694069953712128</t>
  </si>
  <si>
    <t>1196336438595342336</t>
  </si>
  <si>
    <t>1196340078563463168</t>
  </si>
  <si>
    <t>1196373637172850691</t>
  </si>
  <si>
    <t>1196363755359260673</t>
  </si>
  <si>
    <t>1196379758696783872</t>
  </si>
  <si>
    <t>1193641581682671617</t>
  </si>
  <si>
    <t>1193607462277926913</t>
  </si>
  <si>
    <t>1194286806956527616</t>
  </si>
  <si>
    <t>1195676750556123137</t>
  </si>
  <si>
    <t>1195767323157770241</t>
  </si>
  <si>
    <t>1195857927195770881</t>
  </si>
  <si>
    <t>1195930669186256897</t>
  </si>
  <si>
    <t>1196293049875386368</t>
  </si>
  <si>
    <t>1196401529579823105</t>
  </si>
  <si>
    <t>1196396656889073666</t>
  </si>
  <si>
    <t>1196397975452422145</t>
  </si>
  <si>
    <t>1196406393663823872</t>
  </si>
  <si>
    <t>1196413288290168835</t>
  </si>
  <si>
    <t>1196413806907449345</t>
  </si>
  <si>
    <t>1176036097270435840</t>
  </si>
  <si>
    <t>1176398486180442112</t>
  </si>
  <si>
    <t>1196322363358490625</t>
  </si>
  <si>
    <t>1196334759628161024</t>
  </si>
  <si>
    <t>1196437949585526784</t>
  </si>
  <si>
    <t>1196444657523265537</t>
  </si>
  <si>
    <t>1196453764863078403</t>
  </si>
  <si>
    <t>1196453701520674816</t>
  </si>
  <si>
    <t>1196455891576459264</t>
  </si>
  <si>
    <t>1194818444471881733</t>
  </si>
  <si>
    <t>1194533990667079680</t>
  </si>
  <si>
    <t>1194817159983034368</t>
  </si>
  <si>
    <t>1196299239040569344</t>
  </si>
  <si>
    <t>1196458328303505409</t>
  </si>
  <si>
    <t>1193903118821384204</t>
  </si>
  <si>
    <t>1193917356680138752</t>
  </si>
  <si>
    <t>1196504927318601728</t>
  </si>
  <si>
    <t>1193903191726755840</t>
  </si>
  <si>
    <t>1196505031266070528</t>
  </si>
  <si>
    <t>1196518541148794880</t>
  </si>
  <si>
    <t>1196541617454252032</t>
  </si>
  <si>
    <t>1194336001348341760</t>
  </si>
  <si>
    <t>1194312422196228100</t>
  </si>
  <si>
    <t>1194447537983217664</t>
  </si>
  <si>
    <t>1194765099648503808</t>
  </si>
  <si>
    <t>1195537425247830017</t>
  </si>
  <si>
    <t>1194307071078010881</t>
  </si>
  <si>
    <t/>
  </si>
  <si>
    <t>56857540</t>
  </si>
  <si>
    <t>1362446112</t>
  </si>
  <si>
    <t>762487286118264832</t>
  </si>
  <si>
    <t>313174709</t>
  </si>
  <si>
    <t>1355348623</t>
  </si>
  <si>
    <t>177556815</t>
  </si>
  <si>
    <t>en</t>
  </si>
  <si>
    <t>de</t>
  </si>
  <si>
    <t>Twitter for iPad</t>
  </si>
  <si>
    <t>Twitter for Android</t>
  </si>
  <si>
    <t>Twitter for iPhone</t>
  </si>
  <si>
    <t>Twitter Web App</t>
  </si>
  <si>
    <t>Flamingo for Android</t>
  </si>
  <si>
    <t>Buffer</t>
  </si>
  <si>
    <t>Hootsuite Inc.</t>
  </si>
  <si>
    <t>TweetDeck</t>
  </si>
  <si>
    <t>Twitter Web Client</t>
  </si>
  <si>
    <t>LinkedIn</t>
  </si>
  <si>
    <t>Swat.io</t>
  </si>
  <si>
    <t>Tweetbot for iΟS</t>
  </si>
  <si>
    <t>The Social Jukebox</t>
  </si>
  <si>
    <t>TweetCaster for Android</t>
  </si>
  <si>
    <t>32.2692963,34.562636 
34.6063538,34.562636 
34.6063538,35.7087061 
32.2692963,35.7087061</t>
  </si>
  <si>
    <t>6.772567,50.830287 
7.162373,50.830287 
7.162373,51.0849471 
6.772567,51.0849471</t>
  </si>
  <si>
    <t>Cyprus</t>
  </si>
  <si>
    <t>Germany</t>
  </si>
  <si>
    <t>CY</t>
  </si>
  <si>
    <t>DE</t>
  </si>
  <si>
    <t>Cologne, Germany</t>
  </si>
  <si>
    <t>f0af1239cbebb474</t>
  </si>
  <si>
    <t>8abc99434d4f5d28</t>
  </si>
  <si>
    <t>Cologne</t>
  </si>
  <si>
    <t>country</t>
  </si>
  <si>
    <t>city</t>
  </si>
  <si>
    <t>https://api.twitter.com/1.1/geo/id/f0af1239cbebb474.json</t>
  </si>
  <si>
    <t>https://api.twitter.com/1.1/geo/id/8abc99434d4f5d28.json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</si>
  <si>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</si>
  <si>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</si>
  <si>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</si>
  <si>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</si>
  <si>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</si>
  <si>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</si>
  <si>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</si>
  <si>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</si>
  <si>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</si>
  <si>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</si>
  <si>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</si>
  <si>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</si>
  <si>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</si>
  <si>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</si>
  <si>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</si>
  <si>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</si>
  <si>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</si>
  <si>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</si>
  <si>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</si>
  <si>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</si>
  <si>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</si>
  <si>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t>
  </si>
  <si>
    <t>Blue Hasia</t>
  </si>
  <si>
    <t>Pac Anthro League</t>
  </si>
  <si>
    <t>Flink _xD83C__xDF3B_ _xD83D__xDD1C_ MFF!</t>
  </si>
  <si>
    <t>Neon Drake</t>
  </si>
  <si>
    <t>Zarafa</t>
  </si>
  <si>
    <t>Nekona _xD83D__xDD1C_ FC</t>
  </si>
  <si>
    <t>Dr. Neon of the SCP Foundation</t>
  </si>
  <si>
    <t>Forged in Fur _xD83D__xDC3E_ MFF</t>
  </si>
  <si>
    <t>Fibre Kitty</t>
  </si>
  <si>
    <t>Early Misunderstood Assassmas! _xD83C__xDF84__xD83D__xDE02_</t>
  </si>
  <si>
    <t>PB&amp;J Dobie</t>
  </si>
  <si>
    <t>_xD83D__xDD1E_ weirdZebraThing @ FC2020_xD83D__xDD1E_</t>
  </si>
  <si>
    <t>はっしー@ファースーツ製作に挑戦中</t>
  </si>
  <si>
    <t>Arrow Fox</t>
  </si>
  <si>
    <t>Harper @ FC2020 #SobbleSquad</t>
  </si>
  <si>
    <t>WolfPawWeave</t>
  </si>
  <si>
    <t>Bailey Weatherly</t>
  </si>
  <si>
    <t>Ailith (Recurrent)_xD83E__xDD9D_</t>
  </si>
  <si>
    <t>fUwUsuits</t>
  </si>
  <si>
    <t>_xD83C__xDF83_ Spookky Pup_xD83C__xDF83_ @ FC2020</t>
  </si>
  <si>
    <t>Anirecast</t>
  </si>
  <si>
    <t>Johnny the Winter Shaymin ➡️FC</t>
  </si>
  <si>
    <t>RubberFoxtober</t>
  </si>
  <si>
    <t>Liquid eTernity</t>
  </si>
  <si>
    <t>El Gato Diablo</t>
  </si>
  <si>
    <t>Slushi3 _xD83D__xDC3E_ MFF</t>
  </si>
  <si>
    <t>I Ate A Bug Once_xD83E__xDD18__xD83C__xDFFB_ _xD83D__xDD1C_ SacAnime</t>
  </si>
  <si>
    <t>Piotr Turek</t>
  </si>
  <si>
    <t>PAW Deutschland</t>
  </si>
  <si>
    <t>RingierAxelSpringer</t>
  </si>
  <si>
    <t>SiteTuners</t>
  </si>
  <si>
    <t>Martin Greif</t>
  </si>
  <si>
    <t>SquidHooves</t>
  </si>
  <si>
    <t>Kory_xD83D__xDC9C_Miki</t>
  </si>
  <si>
    <t>willowind_the_sergal _xD83C__xDFF3_️‍_xD83C__xDF08_</t>
  </si>
  <si>
    <t>Fyber</t>
  </si>
  <si>
    <t>Bengalo Tiger</t>
  </si>
  <si>
    <t>Dinovember Fory (フォり)</t>
  </si>
  <si>
    <t>Hoofurs _xD83D__xDD1C_ AnthroNW _xD83D__xDD1C_ MFF</t>
  </si>
  <si>
    <t>いのこ</t>
  </si>
  <si>
    <t>Noble1777</t>
  </si>
  <si>
    <t>_xD83C__xDFF3_️‍_xD83C__xDF08_#FurryAndProud_xD83C__xDFF3_️‍_xD83C__xDF08_Kickstarter_xD83C__xDFF3_️‍_xD83C__xDF08_</t>
  </si>
  <si>
    <t>Deergon hard at work</t>
  </si>
  <si>
    <t>_xD83E__xDD0D_Brat Cat _xD83E__xDD0D_</t>
  </si>
  <si>
    <t>❄chen-chen _xD83D__xDD1C_ MFF❄</t>
  </si>
  <si>
    <t>Bandit Raccoon _xD83D__xDC9A_ ➡️MFF!</t>
  </si>
  <si>
    <t>Code</t>
  </si>
  <si>
    <t>おらとりあ</t>
  </si>
  <si>
    <t>Hunkuma Fur _xD83D__xDD1C_ThaiTails2020</t>
  </si>
  <si>
    <t>_xD83C__xDF31_Lusus Naturae_xD83C__xDF31__xD83D__xDD1C_MFF Table K12</t>
  </si>
  <si>
    <t>Random Muffin</t>
  </si>
  <si>
    <t>Babey</t>
  </si>
  <si>
    <t>Darren Saumur</t>
  </si>
  <si>
    <t>Predictive Analytics World</t>
  </si>
  <si>
    <t>Horseona and The Bitter November</t>
  </si>
  <si>
    <t>Zanna @ FC 2020 _xD83D__xDD1C_</t>
  </si>
  <si>
    <t>✧.˚dj bomboclaat˚.✧</t>
  </si>
  <si>
    <t>novembird</t>
  </si>
  <si>
    <t>ClayTower _xD83D__xDC7B_</t>
  </si>
  <si>
    <t>Sage 'herbal friend' Fritter</t>
  </si>
  <si>
    <t>destiny bird 2: loving momentum control</t>
  </si>
  <si>
    <t>SomeRandomSatanic _xD83C__xDF84_</t>
  </si>
  <si>
    <t>Devos _xD83D__xDD1C_ MFF</t>
  </si>
  <si>
    <t>_xD83C__xDFF3_️‍⚧️ FREE FROM PURGATORY _xD83C__xDFF3_️‍⚧️</t>
  </si>
  <si>
    <t>Angelus A. Glace</t>
  </si>
  <si>
    <t>✨Nix adventure is...what?✨</t>
  </si>
  <si>
    <t>Sind</t>
  </si>
  <si>
    <t>Ren Kasai_xD83E__xDD8A_✨</t>
  </si>
  <si>
    <t>buster sword wolf</t>
  </si>
  <si>
    <t>Space-loving Chamelewoof</t>
  </si>
  <si>
    <t>Pawesome Pupper</t>
  </si>
  <si>
    <t>_xD83D__xDC3E_ＹＥＥＮＺＩＥ!_xD83D__xDC3E__xD83C__xDFF3_️‍⚧️</t>
  </si>
  <si>
    <t>Keiros</t>
  </si>
  <si>
    <t>_xD83C__xDFF3_️‍_xD83C__xDF08_ Kyrodo R. Blackheart AD</t>
  </si>
  <si>
    <t>@connie@chitter.xyz</t>
  </si>
  <si>
    <t>Wyvie @ MFF _xD83D__xDD1C_✈️</t>
  </si>
  <si>
    <t>DoodleTJ♪</t>
  </si>
  <si>
    <t>Basil Sanguine</t>
  </si>
  <si>
    <t>horned devil CR 30</t>
  </si>
  <si>
    <t>frostbite</t>
  </si>
  <si>
    <t>EtherealPlaneCat</t>
  </si>
  <si>
    <t>Alex the Gaming Boy</t>
  </si>
  <si>
    <t>「WATCH_DIGIMON_APPMON_onCR_PLEASE.EXE」</t>
  </si>
  <si>
    <t>Deadley</t>
  </si>
  <si>
    <t>the Dragon amongst Kobolds Chaurkol</t>
  </si>
  <si>
    <t>Pumpkin Spice Rex</t>
  </si>
  <si>
    <t>EveryZig314</t>
  </si>
  <si>
    <t>Ryuu</t>
  </si>
  <si>
    <t>Shakor</t>
  </si>
  <si>
    <t>Rhyset</t>
  </si>
  <si>
    <t>Δ V _xD83D__xDC9C_Lunar Brutalism_xD83D__xDDA4_</t>
  </si>
  <si>
    <t>demolitions expert raser</t>
  </si>
  <si>
    <t>specfox.exe ver. 2019.6 _xD83C__xDDFA__xD83C__xDDF8_</t>
  </si>
  <si>
    <t>LOCØ_xD83D__xDC3E_//FC</t>
  </si>
  <si>
    <t>_xD83C__xDF3B_ bright and special _xD83C__xDF3B_</t>
  </si>
  <si>
    <t>Eclipse | Bailey</t>
  </si>
  <si>
    <t>Green Skovich _xD83D__xDC32__xD83C__xDF6B__xD83C__xDF70_</t>
  </si>
  <si>
    <t>Speedyigee _xD83D__xDD1C_™ MFF</t>
  </si>
  <si>
    <t>Alice B.</t>
  </si>
  <si>
    <t>PAW Industry 4.0</t>
  </si>
  <si>
    <t>Shiny Derg Friend</t>
  </si>
  <si>
    <t>Naomi ($arg november_name)</t>
  </si>
  <si>
    <t>NodeXL Project</t>
  </si>
  <si>
    <t>Digital Spaces</t>
  </si>
  <si>
    <t>HIIG</t>
  </si>
  <si>
    <t>METOS CM</t>
  </si>
  <si>
    <t>Salkhoi ✈️</t>
  </si>
  <si>
    <t>Connected Action</t>
  </si>
  <si>
    <t>Krenesh</t>
  </si>
  <si>
    <t>SMR Foundation</t>
  </si>
  <si>
    <t>Vodka Koma _xD83D__xDC3E_ PawCon</t>
  </si>
  <si>
    <t>кибер лапшой</t>
  </si>
  <si>
    <t>dat stuf wl kil u</t>
  </si>
  <si>
    <t>GBAer64</t>
  </si>
  <si>
    <t>_xD83D__xDC3E_☕️Cold Brew Wotter☕️_xD83D__xDC3E_</t>
  </si>
  <si>
    <t>Rawrsor</t>
  </si>
  <si>
    <t>sixthDragoness _xD83C__xDF39_</t>
  </si>
  <si>
    <t>Anarchy13</t>
  </si>
  <si>
    <t>i am commiting vehicular manburger helper</t>
  </si>
  <si>
    <t>i want grillcheese @ pkmn _xD83D__xDEE1_</t>
  </si>
  <si>
    <t>Fine Corinthian vinyl_xD83C__xDFF3_️‍_xD83C__xDF08_</t>
  </si>
  <si>
    <t>Tav Fox</t>
  </si>
  <si>
    <t>Galaxy Yote 10</t>
  </si>
  <si>
    <t>Skye_Manawielder</t>
  </si>
  <si>
    <t>Buaya</t>
  </si>
  <si>
    <t>Tragically Rai</t>
  </si>
  <si>
    <t>Svondir</t>
  </si>
  <si>
    <t>Yeens of Style</t>
  </si>
  <si>
    <t>Elesin Olalekan _xD83C__xDDF3__xD83C__xDDEC_ in _xD83C__xDDE9__xD83C__xDDEA_</t>
  </si>
  <si>
    <t>Julia Butter</t>
  </si>
  <si>
    <t>Ifedolapo</t>
  </si>
  <si>
    <t>Flurrabell _xD83D__xDC26_ _xD83D__xDD1C_ FC</t>
  </si>
  <si>
    <t>Your Royal Fluffiness ➡️FC</t>
  </si>
  <si>
    <t>On a Rainey day</t>
  </si>
  <si>
    <t>Soli</t>
  </si>
  <si>
    <t>_xD83C__xDF3B_Myrtle's Monsters@ Furcon 2020!_xD83C__xDF3B_</t>
  </si>
  <si>
    <t>MorroWuff _xD83D__xDD1C_ MFF</t>
  </si>
  <si>
    <t>Varek ManeyFox _xD83D__xDD1C_ MFF</t>
  </si>
  <si>
    <t>LostWolf ❤️_xD83D__xDC36_ _xD83D__xDCA3_</t>
  </si>
  <si>
    <t>Keesh Foxbat</t>
  </si>
  <si>
    <t>Caprica_xD83C__xDF3B_ @ PAWcon</t>
  </si>
  <si>
    <t>Mazrogal @NFC2020</t>
  </si>
  <si>
    <t>Scout24</t>
  </si>
  <si>
    <t>#SEOhashtag lleva el hashtag de tu evento a Ventas</t>
  </si>
  <si>
    <t>Doubleofox</t>
  </si>
  <si>
    <t>Growl _xD83C__xDDE8__xD83C__xDDE6_ _xD83D__xDD1C_ FC</t>
  </si>
  <si>
    <t>Almighty Pazuzu</t>
  </si>
  <si>
    <t>Radjin the Celestial Dragon</t>
  </si>
  <si>
    <t>Zuki n Sykesy</t>
  </si>
  <si>
    <t>Baphi</t>
  </si>
  <si>
    <t>_xD83C__xDF41_ Trinity! _xD83C__xDF41_</t>
  </si>
  <si>
    <t>Nemesis Influx</t>
  </si>
  <si>
    <t>Oragon</t>
  </si>
  <si>
    <t>_xD83D__xDEF8_ UFOtter _xD83D__xDEF8_</t>
  </si>
  <si>
    <t>Michael Skurski</t>
  </si>
  <si>
    <t>*Work in Progress*</t>
  </si>
  <si>
    <t>Nautilus[otter]</t>
  </si>
  <si>
    <t>LibreWulf</t>
  </si>
  <si>
    <t>Felixkruemel</t>
  </si>
  <si>
    <t>Klusek _xD83D__xDD1C_ MFF</t>
  </si>
  <si>
    <t>b.telligent</t>
  </si>
  <si>
    <t>Timo Böhm</t>
  </si>
  <si>
    <t>That's Furred Up!</t>
  </si>
  <si>
    <t>Trainer Roman</t>
  </si>
  <si>
    <t>Ottertographer</t>
  </si>
  <si>
    <t>VatraLion (ᚹᚨᛏᚱᚨ ᛚᛁᛟᚾ)</t>
  </si>
  <si>
    <t>Stryperwolf1976. a wise SPIRIT WOLF_xD83D__xDC3A__xD83C__xDF86__xD83C__xDF87_.</t>
  </si>
  <si>
    <t>橘醬 Orange Jam キツジャム@工作轉換期</t>
  </si>
  <si>
    <t>Andrzej Łukaszewski</t>
  </si>
  <si>
    <t>Dean Abbott</t>
  </si>
  <si>
    <t>Patrick Steinert</t>
  </si>
  <si>
    <t>KNIME</t>
  </si>
  <si>
    <t>Dan S. Reznik _xD83D__xDD0E_</t>
  </si>
  <si>
    <t>Amazon 'Deth' Box</t>
  </si>
  <si>
    <t>Jim Sterne</t>
  </si>
  <si>
    <t>David Raab</t>
  </si>
  <si>
    <t>kieran</t>
  </si>
  <si>
    <t>deepset</t>
  </si>
  <si>
    <t>Malte Pietsch</t>
  </si>
  <si>
    <t>raiyani _xD83D__xDE37_</t>
  </si>
  <si>
    <t>*bleps in smol* @HFD6</t>
  </si>
  <si>
    <t>Eric Siegel</t>
  </si>
  <si>
    <t>FurGuide Support</t>
  </si>
  <si>
    <t>_xD835__xDE4D__xD835__xDE64__xD835__xDE68__xD835__xDE5D__xD835__xDE5E_ _xD83D__xDD1E_</t>
  </si>
  <si>
    <t>I post stuff so yeah.</t>
  </si>
  <si>
    <t>SFW-Photographer-Electrician-Furry Event Organizer-Panelist-multi con staff &amp; volunteer. This account has automated art &amp; photo tweets. Main account @ragon33</t>
  </si>
  <si>
    <t>Furtrack is a place for the mass-sharing, tagging and rediscovery of fursuit photographs, snapshots of those magical moments we wish could last forever</t>
  </si>
  <si>
    <t>PAWCon 2019: A PAWhistoric Adventure! - November 1-3, 2019 - DoubleTree San Jose</t>
  </si>
  <si>
    <t>Sergal • Amateur Photographer • Amateur Racecar Driver • Professional Lurker • Enthusiast of Good Music • Addicted to Furry Cons</t>
  </si>
  <si>
    <t>Artist | Hobbyist | Fursuiter | Cosplay | Dragon-Sona</t>
  </si>
  <si>
    <t>I'm a giraffe. Purple, of course. A nerdy, geeky, scientific-y, bouncy, goofy, trivia-spouting, not-shy giraffe! Hugs 'n puns may occur at any time.</t>
  </si>
  <si>
    <t>She/Her/32/Ace/Married. Huge nerd and fursuiter. Saba, Tita, and Ragna by @thebeastcub. Icon by @peachymars</t>
  </si>
  <si>
    <t>Male | 18 | Gay | He/Him | _xD83D__xDC99_Taken_xD83D__xDC99_ | GTA and Payday 2 addict | professional belly balloon</t>
  </si>
  <si>
    <t>A couple who love video games, cartoons, making art, cosplaying, being furries and going to conventions!</t>
  </si>
  <si>
    <t>Furry Fandom member &amp; fursuiter | he/they | Floofycat | Hug dispenser | Affection addict | Programming &amp; tech on the side | Trying to be better | _xD83D__xDC8D_ @DuskPanda</t>
  </si>
  <si>
    <t>21 | Furry | Future Mediocre Actor &amp; Musician | Asexual | He/Him | Single | Calls Everyone "Dude"</t>
  </si>
  <si>
    <t>Just a random fur who pretends to be a Plum &amp; Rust Dobie in his extensive spare time.
 I draw art sometimes.  Wishes for a MFY fursuit one day...</t>
  </si>
  <si>
    <t>21 _xD83D__xDC96_ pansexual _xD83D__xDC96_ nonbinary _xD83D__xDC96_ kinky I think _xD83D__xDC96_ fight me _xD83D__xDE16_  must be +18 to follow! will block anyone who isnt.</t>
  </si>
  <si>
    <t>趣味でカメラやってます。人見知りです。趣味はフリーで一人で遊んでます。こちらでは基本ケモノイベントなどの写真をアップする用に使います。プライベート@HUSSEY_HIROSHI カメラ@HIROSHI_HUSSEY 裏垢@HENTAI_OOKAMI</t>
  </si>
  <si>
    <t>Michael's employee, consider myself as an amateur PC builder, I'm a Furry(fox), a nice person once you get to know me. 23 Gay &amp; Single (LOOKING) _xD83D__xDE1C_</t>
  </si>
  <si>
    <t>21 _xD83C__xDF77_ENFJ-T _xD83E__xDDE0_ Fursuiter _xD83E__xDD8A_ Panelist _xD83D__xDCBC_ poly and being gross with @pouched_kinks _xD83D__xDC96_ nonbinary [all pronouns], DMs open! _xD83E__xDD84_ banner: @berrymeatart</t>
  </si>
  <si>
    <t>Wolf’s Paw Weaves! The artist account of @TheArmoredWulf . Contact wovenmythril@Gmail.com for custom artwork!</t>
  </si>
  <si>
    <t>Lover of Transformations and most things transformation related. Will post NSFW with tags and warnings...
Avi: https://t.co/unGxRZGU56</t>
  </si>
  <si>
    <t>Artist | Fursuit Maker | Fursuiter | 27 | Raccoon | Non-binary | Pansexual | Married to @OrionDuval | They/Her/He | Banner Art by SaffronKeesh</t>
  </si>
  <si>
    <t>we b like makin funny animal costume</t>
  </si>
  <si>
    <t>_xD83C__xDF83_a pumpkin spice scented plush puppy!
_xD83C__xDF83_ @noodlesuits suiter _xD83C__xDF83_ main: @kingjaspy _xD83C__xDF83_</t>
  </si>
  <si>
    <t>I'm a dog and that's cool: Suits by @MulticolorBark and @elk_craft l BF~ @djsolshepherd</t>
  </si>
  <si>
    <t>Winter Spearmint Shaymin | Artist | Male |  Age: 21 | 18+ account~_xD83D__xDD1E_ Please be aware I draw and post NSFW, Fetishes, and other projects!</t>
  </si>
  <si>
    <t>Weird rubber fur kinkster in the bay. Pup acc @REHtto</t>
  </si>
  <si>
    <t>Burd of many types, mostly tern.  Alternately social, lazy, restless.</t>
  </si>
  <si>
    <t>I didn't want your soul anyway...
icon by Jocarra; fursuits by MagpieBones, FBsuits, &amp; myself!</t>
  </si>
  <si>
    <t>30yo Sappy ♀️ | BatxDragon | UwU: @SweetBeauxBunny | Artist/Crafter/Cosplayer @forged_in_fur | Furry | Gamer | Weeb | Dancer | FurMom_xD83D__xDC96_ | ❤️s NSFW |_xD83D__xDD1E_|</t>
  </si>
  <si>
    <t>Mainly goes by Jo or King. She/Her. Poly &amp; Gay as heck. Retweets NSFW sometimes.</t>
  </si>
  <si>
    <t>God's favourite software engineer. ;) BigData Pokemon Breeder @ DreamLab Previously @Google, @getbaselab, @CERN</t>
  </si>
  <si>
    <t>Hier treffen sich Anwender, Entscheider und Experten von Machine Learning, um sich über die neuesten Erkenntnisse und Fortschritte zu informieren. #pawcon</t>
  </si>
  <si>
    <t>Ringier Axel Springer Media AG was founded in 2010 by Ringier AG and Axel Springer SE and bundles the activities of both shareholders in Central Eastern Europe</t>
  </si>
  <si>
    <t>SiteTuners is a strategic Conversion Rate Optimization agency. Our #CRO services help you increase online conversions and grow your business. #WebOptimization</t>
  </si>
  <si>
    <t>@SiteTuners President, conversion rate optimization expert, author &amp; speaker. Tweets on #CRO #UX #WebOptimization. Book me to speak _xD83D__xDC49_https://t.co/1vJYOqO9n0</t>
  </si>
  <si>
    <t>Human,moose, pony, sometimes https://t.co/2ZfzT3VhzG 1/24,1/32 slot car racing, rollercoasters,motorsports,beer,fursuiting stuff. Do fun shit!</t>
  </si>
  <si>
    <t>rubberdawg and @mixedcandy dobie and @fancybeastsuits husky fursuiter that likes to dance, draw, party and cuddle :3 Say hi anytime! #pupplay #furry FA: KoryLeo</t>
  </si>
  <si>
    <t>furry/pansexual/nsfw/sfw/writer/nintendo fanboy</t>
  </si>
  <si>
    <t>Hi</t>
  </si>
  <si>
    <t>Just some dumb tiger from SF. Audio Software Engineer. Puppy. Fursuiter. Also @0bengal</t>
  </si>
  <si>
    <t>Loves TF, scalies, muscles, rubber, goo, and lots more! He/Him</t>
  </si>
  <si>
    <t>Furry/Fursuiter also known as Gitano Donkey, Woolly Bull, Pula Impala, Clyde Horse. Also promoter of Hoof Furs! All Hoofers All the Time!</t>
  </si>
  <si>
    <t>猪子の三次元アカウント。垂れ耳犬とトナカイのボンゴ、クマエナゴローちゃん、あざとい牛鬼ウシヒコ、コーディ部長の4.5匹がいます。最近はApexやってます</t>
  </si>
  <si>
    <t>YouTuber, Artist, Fursuiter and Writer.</t>
  </si>
  <si>
    <t>https://t.co/t0MAlEmBWT: The Fandom Tshirt Company _xD83E__xDD8A_
_xD83C__xDFF3_️‍_xD83C__xDF08__xD83C__xDFF3_️‍_xD83C__xDF08__xD83C__xDFF3_️‍_xD83C__xDF08_
Check out our Kickstarter for FURRY N' PROUD Shirts! _xD83D__xDC49_https://t.co/DA3HvRTSMP
_xD83C__xDFF3_️‍_xD83C__xDF08__xD83C__xDFF3_️‍_xD83C__xDF08__xD83C__xDFF3_️‍_xD83C__xDF08_</t>
  </si>
  <si>
    <t>Just a deer/dragon thing/24/single/male
send me things..... all things deer/
suit made by @skyprocostumes</t>
  </si>
  <si>
    <t>Bubbly white lion | future @fursuitsbylacy suiter | Aviation, cars, fashion, and adventures! | I make @MilWolfMylo wag ❤️ | USAF | Bi | AD @SterlingLionAD</t>
  </si>
  <si>
    <t>Part time arctic fox, full time party goer. Freedom, motorcycle, fitness, and '80s enthusiast. Fursuit made by _xD83D__xDC3E_@morefurless_xD83D__xDC3E_</t>
  </si>
  <si>
    <t>I'm Bandit, a gay _xD83C__xDFF3_️‍_xD83C__xDF08_ 21 y/o male raccoon fursuiter @TheFuzzFactory • Suggestive • Chocolatier_xD83C__xDF6B_ • pfp:@pointedfox Banner:@mufflethefox •
_xD83D__xDC9C_@steventigeron_xD83D__xDC9C_</t>
  </si>
  <si>
    <t>獣八禁要素を含みます。ぼたんちゃんアカウント→@botan_inokawa 獣人とか、もふもふ、ふさふさしたのが好き。デブケモショタも好きですよ あ、あとロボットとかメカ物とかも好きです。 171/92/37 フォロー、リムーブご自由にどぞどぞーswitchフレコ:SW-6326-2428-0413</t>
  </si>
  <si>
    <t>Hi! I'm Hunkuma. Fursuiter of @pikamanth .Fursuit by @shibana_shi. @mungmingtiger_xD83D__xDC95_. Thai⭕ English⭕. Feel free to talk. Nice to meet ya! _xD83D__xDE06_ , AD: ..._xD83D__xDE0F_</t>
  </si>
  <si>
    <t>_xD83C__xDF3F__xD83C__xDF3F_Co-owner of Lusus Naturae Arts w/ my greatest friend, @Mxxnkiddo _xD83C__xDF3F__xD83C__xDF3F_-18- | Monster Maker | Aspiring Prop Artist | Cryptid Enthusiast | _xD83D__xDD1E_AD:@CadaverCorvus</t>
  </si>
  <si>
    <t>Don't know when I'll be back.....
But I'm a muffin.</t>
  </si>
  <si>
    <t>20 | NorCal | ♀ | _xD83E__xDDC0__xD83D__xDC9B_@Benji_owo_xD83D__xDC9B__xD83E__xDDC0_ | Suit made by @DelishDisguises | AD: @Salty_Saber | Next con: Tba</t>
  </si>
  <si>
    <t>Darren is the Global Operating Officer for Genpact with overall accountability for delivery and execution.</t>
  </si>
  <si>
    <t>#PredictiveAnalytics World is the business-focused event for #MachineLearning professionals, managers and commercial practitioners. #pawcon</t>
  </si>
  <si>
    <t>Hi! I'm Horse, a 24 year old Non Binary horse friend! I'm shy and try to make art and jokes sometimes. He/They Pronouns are fine!</t>
  </si>
  <si>
    <t>Artcritter living in the bay area and drawin dragons _xD83D__xDC0A_ they/them _xD83D__xDC0A_ 23 _xD83D__xDC0A_✨I fight @solarbrace ✨ header by @dragonpajamas _xD83D__xDC0A_</t>
  </si>
  <si>
    <t>ᴀᴛᴏʀ｜cartoon animal person™ | _xD83C__xDFF3_️‍_xD83C__xDF08_ | variety artist | _xD83D__xDD1E_ | eng/рус/日本語 OK | here for ✨A Time.✩˳⋆ | icon by @comfybones</t>
  </si>
  <si>
    <t>furry and really awful link : https://t.co/fOvYsqNrzI weight gain and inflation a plenty here. please be warned!!! also this page is +18 only, duh.</t>
  </si>
  <si>
    <t>the Dragon</t>
  </si>
  <si>
    <t>Sage | 24 | they/them | skunk | taurpio | Publix deli food made my fursona mega macro | header by @mossmeatart | icon by @ComfyBones|♦@waltzap is my moirail</t>
  </si>
  <si>
    <t>@twofold_fgc personal account | she/it, plural | icon by @toxtrash | _xD83D__xDC9C_@eonchaser_xD83D__xDC96_</t>
  </si>
  <si>
    <t>| Can be #nsfw | She/He | Trans | Can sometimes do art | Happy to meet new friends | Dumb Shitposts | Husky/Wolf, Bee | Icon by @/Rinwolfe | Pan |</t>
  </si>
  <si>
    <t>Writer. Programmer. Furry. He/him. 24. AD at @iconafterdark</t>
  </si>
  <si>
    <t>Pokken nerd, Rivals fangirl | plural, she/it | icon @motherlatias| https://t.co/sSfmMeG8At | HRT 12-18-18</t>
  </si>
  <si>
    <t>_xD83D__xDD1E_ | Angelus A. Glace | 27 | Male | Asexual | Writer for Nightflower Studio | Video Games |  _xD83D__xDC9A_@sammyskunk &amp; @jumonji1_xD83D__xDC9C_</t>
  </si>
  <si>
    <t>Phoenix Amalthea Starling•He/him_xD83C__xDF5F_freelance animator•artist•_xD83E__xDD8A__xD83E__xDD84_•_xD83D__xDD1E_NSFW_xD83E__xDD5E_dream creator_xD83C__xDFA8_Polyam: mates @GreenieXIII _xD83D__xDC9A__xD83D__xDC9C_@PilotVixen! _xD83E__xDD54_ Commissions open! _xD83D__xDD06__xD83D__xDCAF__xD83C__xDFA8_</t>
  </si>
  <si>
    <t>25 he/him trying to learn web dev, I love dragons, reptiles, avians, wildlife _xD83D__xDC9B_ (some nsfw) @waveshine1 is my most precious~_xD83D__xDC96_</t>
  </si>
  <si>
    <t>Red fox | INFJ-T | Tons of RTs | Nerd | Big dreamer ✨ | He/Him | Se habla Español! | Icon by: @souldemon97</t>
  </si>
  <si>
    <t>coywolf • 23 • they/she • CA • demipan, taken • player of games, maker of jokes • pfp: @smokeyocity • banner: @ricebatt</t>
  </si>
  <si>
    <t>26; they/them ☄ icon: Daironiax _xD83E__xDD8E__xD83D__xDC3A_ by @sadkoinu ☄ banner: Kepler by @hackfurs ☄ 18+ only please</t>
  </si>
  <si>
    <t>Best Twitch Streamers are @PawpadsGaming. Photos uploaded are taken with a Nikon D5300 DSLR or Huawei P9.</t>
  </si>
  <si>
    <t>he/him/ or they/them _xD83C__xDFF3_️‍⚧️ | artist | gay af _xD83C__xDFF3_️‍_xD83C__xDF08_ | Warwick main | PoC | PFP by @AyleenDeer!</t>
  </si>
  <si>
    <t>Just a gaming, animation and technology enthusiast. WARNING: I RETWEET AND LIKE **NSFW** ARTWORK SO PLEASE FOLLOW AT YOUR OWN RISK!!!!</t>
  </si>
  <si>
    <t>he/him cis, I like cute things. follow me for mao mao content</t>
  </si>
  <si>
    <t>I tweet a lot like it's a chat service. I RT a lot of furry art. I Like a lot of shota stuff. I frequently rant politics and on topics I'm not knowledgeable of</t>
  </si>
  <si>
    <t>28 - They/Them - Pansexual - Big Furry -Video Games - Leftist - Wife: @im_marlene - Stream: @TankControls - Discord: Connie#0122</t>
  </si>
  <si>
    <t>Jessie | Saber of indiscriminate species | Teef &amp; TF enthusiast | _xD83D__xDC9E_ @squishpad | HRT 1/19 | I: @theroyalgryphon | H: @givealexahand | NSFW | 18+ | No RP</t>
  </si>
  <si>
    <t>✝️ 18 | He/Him | bi | Pigeon uvu | Artist and Aspiring Musician | Hi~ @Kittydoughnut I see youuu _xD83D__xDC96__xD83D__xDC96_ | I retweet EVERYTHING | banner by my friend @bigsneks</t>
  </si>
  <si>
    <t>A humble python at your service.</t>
  </si>
  <si>
    <t>Neo ♦️ 22 ♦ He/They ♦your dnd bard
i: @bazsilisk</t>
  </si>
  <si>
    <t>I'm frostbite I'm a Viking Warrior/funny/ gamer/voice actor/artist/smart/bisexual/mail/comedian /my sister @myiu_Warrior</t>
  </si>
  <si>
    <t>He/Him, 18, Bi, I retweet cute things and things I find funny and art I really like and I try and spread positivity. (likes might sometime be nsfw, oopsie :P)</t>
  </si>
  <si>
    <t>Hello everyone. I am Alex the Gaming Boy, and welcome to my Twitter account. I may post NSFW content here, if you don't like it, please unfollow me.</t>
  </si>
  <si>
    <t>My interests are monsters, aliens, video games, animals, and other cool stuff.</t>
  </si>
  <si>
    <t>Medley, He/They, I do audio editing and voice acting!! No locked accts pls</t>
  </si>
  <si>
    <t>Polymorph | Otherkin | They/Them | sum type of sum'n | 23 | Queer AF | Hella cute with @QuakeTheDragon @DommybearK _xD83D__xDC9A_ | NSFW 18+ | pfp: @Xyllac1</t>
  </si>
  <si>
    <t>Big dorky dino fella | Pilot IRL | 27 | Header photo by me | Profile pic by @hallowraith | #TeamPineapple</t>
  </si>
  <si>
    <t>EveryZig314, He/Him</t>
  </si>
  <si>
    <t>I'm just a shy and lazy _xD83D__xDC09_Dragon that love's art</t>
  </si>
  <si>
    <t>Rhys. He/It. 22. Genderfluid. Bi. _xD83C__xDFF3_️‍_xD83C__xDF08_ SFW only. Just retweets and casual commentary. My notifications are turned off so I don't see @'s</t>
  </si>
  <si>
    <t>25 // Ace/Aro // They/Them // Coffee Powered Robot // 18+ Only // Header by @magicalmoss Icon by @kind7ed</t>
  </si>
  <si>
    <t>Raser • he/him • ace • icon: @rhyset_</t>
  </si>
  <si>
    <t>ashamed american || scruffy-looking nerf herder || tech geek || four-legger || board/exec/PR @pacanthro 2020 || DJ @MyPetRhino</t>
  </si>
  <si>
    <t>Red Wolf. He/Him. Species-Confused. Professional Chef. Photographer. Fursuiter. Beer Lover. Pun-forger. Awoo manufactory._xD83D__xDC3E_</t>
  </si>
  <si>
    <t>always on the other side of the window</t>
  </si>
  <si>
    <t>SSBU Wolf/Roy/Cloud/Snake. Member of @_teamEclipse_gg</t>
  </si>
  <si>
    <t>Hello there! My name is Green Skovich! I like reading news and also having good time with my honey~ (Reskaro, a designer) Most important thing — I like cakes c;</t>
  </si>
  <si>
    <t>_xD83C__xDF15_ Not an ordinary bun, but a lunar bun! _xD83C__xDF16_ Call me Speedy for short! _xD83C__xDF17_ He/They and hella Gay _xD83C__xDF18_ Icon/header by @Mr_Muridae _xD83C__xDF11_ @perteparadis←is my sibling!</t>
  </si>
  <si>
    <t>Snake aficionado and all around Scalie lover. I Mostly retweet art that I like.
Icon by @minidragonart</t>
  </si>
  <si>
    <t>Machine learning experts will meet to explore the latest trends and technologies in machine &amp; deep learning for the IoT era.</t>
  </si>
  <si>
    <t>_xD83C__xDDE8__xD83C__xDDE6_ 26, male, married to a normie. IT student, semi avid gamer | 18+ zone only, look away kids! |  I fucking love pawbs</t>
  </si>
  <si>
    <t>Naomi // 23 // she/her // Grad student in robotics // I like airplanes, robots, and furries // mutuals HMU for my AD</t>
  </si>
  <si>
    <t>#Socialmedia network analysis and visualization #influencer analysis #marketing Get #NodeXL https://t.co/CAYK8AJLMv</t>
  </si>
  <si>
    <t>Network geek / researcher / consultant - Request a free Twitter network map! Member of Team @NodeXL</t>
  </si>
  <si>
    <t>Stay up to date on digital society | Tweets for digital mavericks and internet researchers by Diana Kozachek and Florian Lüdtke.</t>
  </si>
  <si>
    <t>Saline • 18y/o • UK • INFP-T • irl gay catboy • 99.9% SFW • car guy, aircraft lover • antifa • RT heavy! • icon by @werewolfisms!! • banner by @hellyeahCrook!!!</t>
  </si>
  <si>
    <t>Connected Action applies social science methods to social media strategy &amp; reporting. We provide maps &amp; measures of social media spaces to guide investment.</t>
  </si>
  <si>
    <t>A level 21 fluffy dragon - Weak to scratches on the rump, belly rubs and pats behind the ears / _xD83D__xDC09__xD83C__xDDE6__xD83C__xDDFA_✝️</t>
  </si>
  <si>
    <t>We are a group of researchers who create tools, generate and host data, and support open scholarship related to social media.</t>
  </si>
  <si>
    <t>sticky sweet party husky | 22 | short gay guy | mated to @GlitchyBoi321 | Nerd shit @IllumEgo | Icon: @artbyzhivago</t>
  </si>
  <si>
    <t>Hi I'm Jasmine! 25 | Gorl | I am bad at video games. Please feel free to message me! I try to produce things for friends to enjoy! | 18+ only to follow please!</t>
  </si>
  <si>
    <t>Exists most of the time. Percent daily value not established. he/they. 28 going on [skeleton slurp]</t>
  </si>
  <si>
    <t>Otter/Wolf | He/They | Furries, Cars, Dogs, Ramblings | Macro/Micro Trash| @Thunderhowlzaro suiter| _xD83D__xDC95_@t_thewolf_zane | Icon: Rooc on FA | 18+ _xD83D__xDD1E_ Can be NSFW</t>
  </si>
  <si>
    <t>19 years old | He/Him | Filthy scalie, certified dumbass, gay as hell, likes may get nsfw | Icon by @TexanSoda | Header by @TairuPANdA</t>
  </si>
  <si>
    <t>28 | nonbinary dragon girl | furry | Superhero | she/her | ☭ | ♒ | ENFP | Rogue of Light | Lesbian/polyam| AD: ask | #Pluralgang We're @searchforspace</t>
  </si>
  <si>
    <t>She/Her Welcome there's girls, vore, tf and gore sometimes so there's the warning. I draw sometimes too. Also lots of Dragons. Icon done by @iris_sempi</t>
  </si>
  <si>
    <t>Victoria/Ruby - 23 - mono bi, agender, they/them. i sniff @earflicks - ad is @corpse_decay</t>
  </si>
  <si>
    <t>_xD835__xDE29__xD835__xDE22__xD835__xDE37__xD835__xDE2A__xD835__xDE2F__xD835__xDE28_ _xD835__xDE31__xD835__xDE33__xD835__xDE2A__xD835__xDE25__xD835__xDE26_ _xD835__xDE25__xD835__xDE30__xD835__xDE26__xD835__xDE34__xD835__xDE2F_'_xD835__xDE35_ _xD835__xDE24__xD835__xDE30__xD835__xDE36__xD835__xDE2F__xD835__xDE35_ _xD835__xDE27__xD835__xDE30__xD835__xDE33_ _xD835__xDE2E__xD835__xDE36__xD835__xDE24__xD835__xDE29_ _xD835__xDE2A__xD835__xDE27_ _xD835__xDE3A__xD835__xDE30__xD835__xDE36_'_xD835__xDE33__xD835__xDE26_ _xD835__xDE25__xD835__xDE26__xD835__xDE22__xD835__xDE25_, _xD835__xDE3A_'_xD835__xDE2C__xD835__xDE2F__xD835__xDE30__xD835__xDE38_? || he/they</t>
  </si>
  <si>
    <t>Furry | Inflatable | Audiophile | Designer for @SqueakCompany | Roommate to @ReinhardtGSDog | Colorado native</t>
  </si>
  <si>
    <t>Photographer, Model Aircraft/Drone Pilot, Fursuiter, Home Beer Brewer, Robot Tech, Part Time Fox and Maned Wolf. IHSV. Enjoy your stay!</t>
  </si>
  <si>
    <t>♂️. 29. Straight. He/Him. Taco Bell lovin' urban coyote. Furry/Whoovian/Sci-Fi/Nerdy. Frey fursuit by @furfancycostume. Banner - @tofuWolf Icon - @ribbontini</t>
  </si>
  <si>
    <t>27 year old trans woman, happily married. Mostly just here to rt art and pretty things.</t>
  </si>
  <si>
    <t>Banner photo by @ChatahSpots</t>
  </si>
  <si>
    <t>Earth Dragon King of the 6 realms, Mayor of Voreville on Discord. |26| male |he/him| Canadian, hatched and raised!! the limestone cities Personal Dragon, semi_xD83D__xDD1E_</t>
  </si>
  <si>
    <t>Aaron | They/Them | Flamingo person      - Happily engaged to @Inklingss
I retweet TF so if that's not your jam watch out</t>
  </si>
  <si>
    <t>“Hey, this animal can talk.” He/him, 22. Pan/poly/demi. @FVKKT for the profile pic, @polltergyst for cover photo. @ambercavedog _xD83D__xDC98_</t>
  </si>
  <si>
    <t>Blogger, AI Enthusiast, Product Person and Strategic Thinker. On the road to 10x value creation. Opinions are mine
#EngineerAtHeart</t>
  </si>
  <si>
    <t>#designthinking meets #ai :) Background in #productmanagement and #innovation, now making @Scout24 AI ready.</t>
  </si>
  <si>
    <t>I love brides @hadassahbridals. I help entrepreneurs get online visibility @coachifedolapo |Google Certified</t>
  </si>
  <si>
    <t>Lyricist _xD83C__xDFB6_, Writer _xD83D__xDCC3_, Bird _xD83D__xDC26_. Chicken-Owl Hybrid!
Male, bi. He/Him always, She/Her sometimes. DMs: open!
Telegram: Flurrabell // Fursuit by @AstroAntlers</t>
  </si>
  <si>
    <t>Just me being crazy old me. Furry, Fursuiter, Dirt Biker, Programmer. 32 Male. Corrosion Expert. wierdo. friend to all. you are awesome. Warning: Bites</t>
  </si>
  <si>
    <t>likes weird things and animals</t>
  </si>
  <si>
    <t>She/her | 18+ only pls | Hobbies include: quoting the internet, talking to mythical creatures, and doing stupid things</t>
  </si>
  <si>
    <t>Hi!
Im Myrtle, a crafter, fursuit builder, artist, monster, and married to the amazing @manilathedumfox. Questions? myrtlesmonsters@gmail.com!
She/Her</t>
  </si>
  <si>
    <t>Wuffdoggin' it up. Fish tacos and beer. Suggestive content. Suit by @mixedcandy Header: @CheetahObscura Icon: @KhamisuArt</t>
  </si>
  <si>
    <t>Graymuzzle/Multiple suiter: MC-DHC-Lacy-BC4C-FurCollective/Gray-Ace/Bi-romantic/He-Him/Photografur/Header @RaisedbyDogs Icon @Allosaurex</t>
  </si>
  <si>
    <t>My photos https://t.co/uqSFDdOU1J</t>
  </si>
  <si>
    <t>Scientist, fursuiter, homebrewer, and baseball fan with a PhD. I'm a fox or bat in need of pineapple pizza. Genderfluid. Fursuits: @FurrHappens &amp; @DizzignerClub</t>
  </si>
  <si>
    <t>⛈️_xD83D__xDC09_♋️| Artist | Taken _xD83D__xDC99_ | Demi/Ace | Reptile Hobbyist | @cawstumes suiter | Weaver of bad puns | _xD83C__xDFA8_: closed atm | Keeps ending up with snake eggs _xD83E__xDD37_</t>
  </si>
  <si>
    <t>Single and Straight,Gamer, Furry/scalie, Swedish,Loves Meeting new people and going to furry Cons._xD83D__xDE03_Fursuit made by @Cawstumes</t>
  </si>
  <si>
    <t>With our digital marketplaces @ImmobilienScout &amp; @AutoScout24 we are inspiring people's best decisions. Our purpose is to connect people w/ cars and homes.</t>
  </si>
  <si>
    <t>Member of @smr_foundation @NodeXL #CasodeExitoDataSys #NODEXL #Metricool #Mailrelay #SEOHashtag #HashtagTeam 
Cuando es tu próximo evento? https://t.co/LlDgLQhdr6</t>
  </si>
  <si>
    <t>Just a tuxedo/suit wearing fox in Southern California Fursuit by @FurItUp</t>
  </si>
  <si>
    <t>Friendly fursuiter who enjoys character performance. Sometimes a raccoon, or a dog, &amp; always looking for fun and mischief. Fursuits: Growl/Chewy/Waggs/Max.</t>
  </si>
  <si>
    <t>Pazuzu only expect you obedience and penitent praise. Heretics will be smeared in jam and left for the desert shrews of antioch!</t>
  </si>
  <si>
    <t>Engineer: Nuclear, Cryogenics, Compression and Control systems. As the name implies, I have been around forever. Explorer~tinkerer~photographer~thinker.</t>
  </si>
  <si>
    <t>50/UK/M Gargoyle, demon Krampus and Zombie Opossum. Monster Rights Activist, Improv and Role play game enthusiast!</t>
  </si>
  <si>
    <t>Old and wise (HAH!) daddy goat Baphomet furry creature  :3. 17FHMI0</t>
  </si>
  <si>
    <t>oc and dinosaur enthusiast. bird person. subpar artist. wiccan. cis (she/her) lesbian. TES fan . taken ❤️ || suit by @VrykolaKosplay . PFP: @ZTheCrazed</t>
  </si>
  <si>
    <t>Original Fantasy/Sci-Fi/ and Horror Artwork by Nemesis Influx -  Open for Commissions!  Black Dragon/ Heavy Metal Stegosaurus
icon made by @kipperkorner !</t>
  </si>
  <si>
    <t>gay / furry &amp; fursuit lover / don't have a fursuit &amp; sona now / unprofessional engineer / retweeter</t>
  </si>
  <si>
    <t>Twitch partner | otter | Silent Hill speedrun OG | horror culture | he/him/hetero | space otter @lets_turn_on | nsfw @zikotter | https://t.co/Tkx86vcBDY</t>
  </si>
  <si>
    <t>Fursuiter | Furry | Future Suit: @fluffymischiefs | PA: @RealWarLock16</t>
  </si>
  <si>
    <t>space otter! I go to Earth places and parties and play games at @ufotekkie 's house</t>
  </si>
  <si>
    <t>virtual doggo | production engineer | FunPosting™ | they/he/she (any) | fursuit by @ThatsFurredUp</t>
  </si>
  <si>
    <t>Spyro Fan</t>
  </si>
  <si>
    <t>Maned ferret. Warning: May contain egg | Icon: @demoweasel | Fursuit: @ThatsFurredUp</t>
  </si>
  <si>
    <t>smart data. smart decisions.</t>
  </si>
  <si>
    <t>Senior Consultant @btelligent. Interested in all things #DataScience, #AI and the mysterious board game of #Go. _xD83E__xDD13_</t>
  </si>
  <si>
    <t>Let's Get Furred Up!! https://t.co/cMsUIwzFHQ</t>
  </si>
  <si>
    <t>a giant otter _xD83E__xDDA6_ who loves to retweet fursuits and dress up as @kayzewolf _xD83D__xDC3A__xD83D__xDD38_ _xD83C__xDF03_:@romanafterdark</t>
  </si>
  <si>
    <t>Just your average Otter | Photography is my thing X3 | Header made by @KingSmiggles | Icon @metriaus</t>
  </si>
  <si>
    <t>|☆_xD83D__xDC3E_Paws_xD83D__xDC3E_☆| |☆Fursuiter☆| |☆_xD83C__xDDEC__xD83C__xDDE7_☆| |☆Viking☆| |☆Norse pagan☆| |☆@Bycats4cats Suiter☆| |☆BikerFur☆| |☆Beating Diabetes☆| |☆Fursuiter since 09!☆|</t>
  </si>
  <si>
    <t>Stryperwolf:straight: New oc by @Xx_Rosemary_xX.  .MLP banner by @Xsugarkittyx.sisters. @cwen_the, @Topazkitty,Likes: Sci-fi, Anime, Monsters.</t>
  </si>
  <si>
    <t>橘醬 Orange Jam日本語: キツジャム台北的狼(是狼不是狐狸喔)中文ok/English ok /日文翻訳機使用，迎大家跟我打招呼與聊天。(可能會有NSFW) （NSFW sometimes)fullsuit:@DRAGONGO02 banner:@EilianParker</t>
  </si>
  <si>
    <t>A PHP/JS Developer, Software Engineer @wikia</t>
  </si>
  <si>
    <t>Co-founder + Chief Data Scientist / SmarterHQ, @smarterhq, Author of Applied Predictive Analytics (Wiley). Regular talks &amp; workshops  at @pawcon and @Tdwi.</t>
  </si>
  <si>
    <t>Exploring Technologies @ tarent solutions. Focus on IoT, AI and AR. MTB rider &amp; photo addict. Private Account _xD83C__xDDE9__xD83C__xDDEA_+_xD83C__xDDEC__xD83C__xDDE7_</t>
  </si>
  <si>
    <t>KNIME | Open for Innovation    
Navigate complex data with the agility and freedom that only an open platform can bring. https://t.co/FrwIr42w7q</t>
  </si>
  <si>
    <t>Consultant and Instructor: Data Science, Advanced Analytics, R + tidyverse, Entrepreneurship, and Product Development_xD83D__xDCBB__xD83D__xDC68_‍_xD83D__xDD2C_
_xD83C__xDDE7__xD83C__xDDF7__xD83C__xDDFA__xD83C__xDDF8__xD83C__xDDEB__xD83C__xDDF7__xD83C__xDDEA__xD83C__xDDF8__xD83C__xDDEE__xD83C__xDDF1_</t>
  </si>
  <si>
    <t>bad jokes. too many: tweets, retweets, meows, hugs. introverted. awkward, but trying his best. generally SFW. PG13+/venting/vore --» @teefbeast</t>
  </si>
  <si>
    <t>Founder, Marketing AnalyticsSummit &amp; Digital Analytics Association, author of Artificial Intelligence for Marketing: Practical Applications</t>
  </si>
  <si>
    <t>author Guide to Demand Generation Systems http://t.co/yjQaNEYchN; marketing technology and analysis consultant</t>
  </si>
  <si>
    <t>snow fan, snark engineer, automation geek, graphs fetishist, devopsian, petrolhead, husbandork, bird rangler, snow leopard. words are hard I'm a cat. he/him.</t>
  </si>
  <si>
    <t>Bringing cutting-edge NLP models to the industry.</t>
  </si>
  <si>
    <t>Co-Founder of deepset | NLP Engineer</t>
  </si>
  <si>
    <t>Smol Maned Fox | Professional Retweeter | @Kyroob_the_Fox ❤️_xD83E__xDDE1__xD83D__xDC9B__xD83D__xDC9A__xD83D__xDC99__xD83D__xDC9C_ | LA Rams_xD83D__xDC0F_ #gorams | German Navy Blep ⚓_xD83C__xDF97_</t>
  </si>
  <si>
    <t>Eric Siegel, PhD, founder of Predictive Analytics World and author of Predictive Analytics: The Power to Predict Who Will Click, Buy, Lie, or Die.</t>
  </si>
  <si>
    <t>Information and news about some fluffy cuties (furries)</t>
  </si>
  <si>
    <t>「NSFW 18+ ONLY」[ 26/M/Bi ][ Single ] Horny stoner wolf/corgi with a dick</t>
  </si>
  <si>
    <t>California, USA</t>
  </si>
  <si>
    <t>Planet Earth</t>
  </si>
  <si>
    <t>San Jose, California</t>
  </si>
  <si>
    <t>Raleigh, NC</t>
  </si>
  <si>
    <t>Cleveland, OH</t>
  </si>
  <si>
    <t>San Francisco Bay Area (N.Bay)</t>
  </si>
  <si>
    <t>Santa Maria, CA</t>
  </si>
  <si>
    <t>Los Santos, San Andreas</t>
  </si>
  <si>
    <t>Con Prep Dungeon</t>
  </si>
  <si>
    <t>Dublin, CA</t>
  </si>
  <si>
    <t>Miseryville, USA</t>
  </si>
  <si>
    <t>Georgia, USA</t>
  </si>
  <si>
    <t>関西</t>
  </si>
  <si>
    <t>youtube.com/JCClarkGames</t>
  </si>
  <si>
    <t>Berkeley, CA</t>
  </si>
  <si>
    <t>Rolling Acres Mall: Demolished</t>
  </si>
  <si>
    <t>San Jose, CA</t>
  </si>
  <si>
    <t>Fremont, CA</t>
  </si>
  <si>
    <t>Santa Cruz, California</t>
  </si>
  <si>
    <t>Bay Area, CA</t>
  </si>
  <si>
    <t>Cracow, Poland, The Earth</t>
  </si>
  <si>
    <t>D-A-CH</t>
  </si>
  <si>
    <t>Zurich</t>
  </si>
  <si>
    <t>San Diego, CA</t>
  </si>
  <si>
    <t>Tampa</t>
  </si>
  <si>
    <t>Anytown EH!</t>
  </si>
  <si>
    <t>Alameda CA</t>
  </si>
  <si>
    <t>Somewhere</t>
  </si>
  <si>
    <t>San Francisco, CA</t>
  </si>
  <si>
    <t>Sacramento, CA</t>
  </si>
  <si>
    <t>Japan,Chiba Pref</t>
  </si>
  <si>
    <t>Philadelphia, PA</t>
  </si>
  <si>
    <t>Aurora, CO</t>
  </si>
  <si>
    <t>Travis AFB</t>
  </si>
  <si>
    <t>Auburn, California</t>
  </si>
  <si>
    <t>北海道</t>
  </si>
  <si>
    <t>札幌→つくば→宇都宮</t>
  </si>
  <si>
    <t>Thailand</t>
  </si>
  <si>
    <t>Reno, NV</t>
  </si>
  <si>
    <t>Humboldt CA</t>
  </si>
  <si>
    <t>New York, USA</t>
  </si>
  <si>
    <t>USA, Europe</t>
  </si>
  <si>
    <t>Horse Joke Loading, USA</t>
  </si>
  <si>
    <t>nb (he/they)</t>
  </si>
  <si>
    <t>laying down heaven</t>
  </si>
  <si>
    <t>Gay and Trans</t>
  </si>
  <si>
    <t>Thilia</t>
  </si>
  <si>
    <t>Seattle, WA</t>
  </si>
  <si>
    <t>SoCal</t>
  </si>
  <si>
    <t>Guayaquil, Ecuador</t>
  </si>
  <si>
    <t>United States</t>
  </si>
  <si>
    <t>UK</t>
  </si>
  <si>
    <t>Bandit from R6S is my husband</t>
  </si>
  <si>
    <t>Cagayan de Oro, Philippines</t>
  </si>
  <si>
    <t>Neo-Ohio</t>
  </si>
  <si>
    <t>26 | _xD83C__xDFF3_️‍⚧️ | She/They</t>
  </si>
  <si>
    <t>✨_xD83D__xDC96_✨@Kittydoughnut✨_xD83D__xDC96_✨</t>
  </si>
  <si>
    <t>Rio de Janeiro, Brasil</t>
  </si>
  <si>
    <t>The Ethereal Plane</t>
  </si>
  <si>
    <t>Lansing, MI</t>
  </si>
  <si>
    <t>Minnesota</t>
  </si>
  <si>
    <t>I: Folkvillain</t>
  </si>
  <si>
    <t>Waldreich Mts., Belka</t>
  </si>
  <si>
    <t>Earth</t>
  </si>
  <si>
    <t>FaQ in link;</t>
  </si>
  <si>
    <t>The Flatlands</t>
  </si>
  <si>
    <t>East SF Bay, CA :3</t>
  </si>
  <si>
    <t>Tucson, AZ</t>
  </si>
  <si>
    <t>Krasnodar, Russia</t>
  </si>
  <si>
    <t>Las Vegas, NV</t>
  </si>
  <si>
    <t>Redwood City, CA</t>
  </si>
  <si>
    <t>Berlin</t>
  </si>
  <si>
    <t>[he/him/they/them thx!!!!]</t>
  </si>
  <si>
    <t>Belmont, CA</t>
  </si>
  <si>
    <t>In a super comfy cave. Like really.. it's got a fireplace and a really warm fur sleeping mat and a small stream going through it.</t>
  </si>
  <si>
    <t>Silicon Valley, CA</t>
  </si>
  <si>
    <t>Hell</t>
  </si>
  <si>
    <t>bed</t>
  </si>
  <si>
    <t>Hidden in Your Video Game Collection Collecting Dust</t>
  </si>
  <si>
    <t>Long Beach, CA</t>
  </si>
  <si>
    <t>The Medium</t>
  </si>
  <si>
    <t>An Island</t>
  </si>
  <si>
    <t>Cupertino, California</t>
  </si>
  <si>
    <t>San Francisco Bay Area</t>
  </si>
  <si>
    <t>Canada</t>
  </si>
  <si>
    <t>Ontario, Canada</t>
  </si>
  <si>
    <t>Near Chicago, IL</t>
  </si>
  <si>
    <t>Pennsylvania, USA</t>
  </si>
  <si>
    <t>Berlin, Germany</t>
  </si>
  <si>
    <t>München, Bayern</t>
  </si>
  <si>
    <t>International</t>
  </si>
  <si>
    <t>California</t>
  </si>
  <si>
    <t>Visalia, CA</t>
  </si>
  <si>
    <t>Rancho Cordova, CA</t>
  </si>
  <si>
    <t>Corona Ca.</t>
  </si>
  <si>
    <t>Midwest USA</t>
  </si>
  <si>
    <t>Sweden</t>
  </si>
  <si>
    <t>Munich and Berlin</t>
  </si>
  <si>
    <t>España</t>
  </si>
  <si>
    <t>Orange County, CA</t>
  </si>
  <si>
    <t>Modesto, CA</t>
  </si>
  <si>
    <t xml:space="preserve">Uruk, Mesopotamia. </t>
  </si>
  <si>
    <t>Earth for now</t>
  </si>
  <si>
    <t>Darkest Milton Keynes</t>
  </si>
  <si>
    <t>Falkreath Hold, Skyrim</t>
  </si>
  <si>
    <t>Taiwan</t>
  </si>
  <si>
    <t>Metro Manila</t>
  </si>
  <si>
    <t>Whirlpool Galaxy</t>
  </si>
  <si>
    <t>Deutschland</t>
  </si>
  <si>
    <t>Munich (DE), Zurich (CH)</t>
  </si>
  <si>
    <t>Köln, Deutschland</t>
  </si>
  <si>
    <t>Bay Area _xD83C__xDFF3_️‍_xD83C__xDF08_</t>
  </si>
  <si>
    <t>Montclair, CA</t>
  </si>
  <si>
    <t>Wolverhampton, England</t>
  </si>
  <si>
    <t>Texas USA. I'm Spirit WereWolf</t>
  </si>
  <si>
    <t>台北市, 台灣</t>
  </si>
  <si>
    <t>Poznań, Poland</t>
  </si>
  <si>
    <t>San Diego</t>
  </si>
  <si>
    <t>Rio</t>
  </si>
  <si>
    <t>A cardboard box near Philly</t>
  </si>
  <si>
    <t>Santa Barbara</t>
  </si>
  <si>
    <t>New York</t>
  </si>
  <si>
    <t>melting in catlanta</t>
  </si>
  <si>
    <t>Berlin, Deutschland</t>
  </si>
  <si>
    <t>Los Angeles, CA</t>
  </si>
  <si>
    <t>Furry Conventions</t>
  </si>
  <si>
    <t>Califurnia</t>
  </si>
  <si>
    <t>https://t.co/So3Y7MDg6C</t>
  </si>
  <si>
    <t>http://t.co/ixDmgafsPV</t>
  </si>
  <si>
    <t>https://t.co/pFqBBDIReL</t>
  </si>
  <si>
    <t>https://t.co/SISwtKH8tU</t>
  </si>
  <si>
    <t>https://t.co/6LaQFiRtQc</t>
  </si>
  <si>
    <t>https://t.co/zZqHYtXfeK</t>
  </si>
  <si>
    <t>https://t.co/omQNm3SQVQ</t>
  </si>
  <si>
    <t>https://t.co/lPJwBONOCs</t>
  </si>
  <si>
    <t>https://t.co/N9MmJSQwHK</t>
  </si>
  <si>
    <t>https://t.co/LHZy4OPNS5</t>
  </si>
  <si>
    <t>https://t.co/AY21HGxC8Z</t>
  </si>
  <si>
    <t>https://t.co/QZ3hW55oGh</t>
  </si>
  <si>
    <t>https://t.co/1zKjSDIaI9</t>
  </si>
  <si>
    <t>https://t.co/oCvWoQxSAS</t>
  </si>
  <si>
    <t>http://t.co/bgmCnqyT</t>
  </si>
  <si>
    <t>https://t.co/cawd2UPQVn</t>
  </si>
  <si>
    <t>https://t.co/I10tZ6iWPG</t>
  </si>
  <si>
    <t>http://t.co/MVqIlpCIKl</t>
  </si>
  <si>
    <t>http://t.co/d9hejLKiVO</t>
  </si>
  <si>
    <t>http://t.co/0soMyRRWbW</t>
  </si>
  <si>
    <t>https://t.co/oU2F1y73aD</t>
  </si>
  <si>
    <t>https://t.co/NMtNftmeX6</t>
  </si>
  <si>
    <t>https://t.co/bQpQ1279NB</t>
  </si>
  <si>
    <t>https://t.co/RxMzFA27cX</t>
  </si>
  <si>
    <t>https://t.co/tnbgMqynRa</t>
  </si>
  <si>
    <t>https://t.co/sOcpKRkUiO</t>
  </si>
  <si>
    <t>https://t.co/xeTqTMypEc</t>
  </si>
  <si>
    <t>https://t.co/3GeQpf092S</t>
  </si>
  <si>
    <t>https://t.co/dJ05PvmRbp</t>
  </si>
  <si>
    <t>https://t.co/BwArxE0uAz</t>
  </si>
  <si>
    <t>https://t.co/04tYXXtZIk</t>
  </si>
  <si>
    <t>https://t.co/rMYWv5Bglm</t>
  </si>
  <si>
    <t>https://t.co/xJh9hCCHEm</t>
  </si>
  <si>
    <t>https://t.co/jTPGAPuW30</t>
  </si>
  <si>
    <t>https://t.co/YJGjFD0ZH6</t>
  </si>
  <si>
    <t>https://t.co/G0ugtAr6xa</t>
  </si>
  <si>
    <t>https://t.co/SvUC2zResB</t>
  </si>
  <si>
    <t>https://t.co/3Vl1rnn2It</t>
  </si>
  <si>
    <t>https://t.co/yFaLpkmFZ3</t>
  </si>
  <si>
    <t>https://t.co/WqvSFPJ9oW</t>
  </si>
  <si>
    <t>https://t.co/ziq5KaGtQN</t>
  </si>
  <si>
    <t>https://t.co/f7aO6HRNS5</t>
  </si>
  <si>
    <t>https://t.co/CklNuIGgRA</t>
  </si>
  <si>
    <t>https://t.co/p3RipxJNDM</t>
  </si>
  <si>
    <t>http://t.co/xzqUCam6EC</t>
  </si>
  <si>
    <t>https://t.co/bOhespdCWI</t>
  </si>
  <si>
    <t>https://t.co/aGmz1EZ9Mh</t>
  </si>
  <si>
    <t>https://t.co/z3GslvMN6X</t>
  </si>
  <si>
    <t>https://t.co/yBTSBWpriO</t>
  </si>
  <si>
    <t>https://t.co/4wdUTK93IV</t>
  </si>
  <si>
    <t>https://t.co/plegxKEZFa</t>
  </si>
  <si>
    <t>https://t.co/x1h0rlDARt</t>
  </si>
  <si>
    <t>https://t.co/JnTgukGnR8</t>
  </si>
  <si>
    <t>https://t.co/m3liQnq6lM</t>
  </si>
  <si>
    <t>https://t.co/ZneBbFTyMk</t>
  </si>
  <si>
    <t>https://t.co/MkldSEJ2Gu</t>
  </si>
  <si>
    <t>https://t.co/suPA0u1LDp</t>
  </si>
  <si>
    <t>https://t.co/eUJLtrtePs</t>
  </si>
  <si>
    <t>https://t.co/CM4huFUqm1</t>
  </si>
  <si>
    <t>http://t.co/O0Gt9mqvGZ</t>
  </si>
  <si>
    <t>https://t.co/AzM3hr93Uq</t>
  </si>
  <si>
    <t>https://t.co/LhecLereaz</t>
  </si>
  <si>
    <t>https://t.co/FKKr76FLpx</t>
  </si>
  <si>
    <t>https://t.co/8BIFriaGFA</t>
  </si>
  <si>
    <t>https://t.co/IO2LSEgQM3</t>
  </si>
  <si>
    <t>https://t.co/DiQa4GIwou</t>
  </si>
  <si>
    <t>https://t.co/srFbat6H8R</t>
  </si>
  <si>
    <t>https://t.co/M681YnE8l0</t>
  </si>
  <si>
    <t>https://t.co/tSbV9PRL2n</t>
  </si>
  <si>
    <t>https://t.co/GbRGbdVo1M</t>
  </si>
  <si>
    <t>https://t.co/Np1WdF81WW</t>
  </si>
  <si>
    <t>https://t.co/C5GtUu3fZW</t>
  </si>
  <si>
    <t>https://t.co/9gglP3xcHL</t>
  </si>
  <si>
    <t>https://t.co/n4pLaRxUzG</t>
  </si>
  <si>
    <t>https://t.co/sv9ENpX12R</t>
  </si>
  <si>
    <t>https://t.co/nRqXDru0ah</t>
  </si>
  <si>
    <t>http://t.co/CfLy9IEw7e</t>
  </si>
  <si>
    <t>https://t.co/0s1kRd12xZ</t>
  </si>
  <si>
    <t>https://t.co/iOZPwWXTVx</t>
  </si>
  <si>
    <t>https://t.co/mInTMcRzve</t>
  </si>
  <si>
    <t>http://t.co/KjTwhMVByD</t>
  </si>
  <si>
    <t>https://t.co/b6ey2HY6iZ</t>
  </si>
  <si>
    <t>https://t.co/LFJOB9azSY</t>
  </si>
  <si>
    <t>https://t.co/qJfkOqBZT7</t>
  </si>
  <si>
    <t>https://t.co/grPjp8rVeF</t>
  </si>
  <si>
    <t>https://t.co/IlAtC3vUy7</t>
  </si>
  <si>
    <t>https://t.co/LNx81dIQvt</t>
  </si>
  <si>
    <t>https://t.co/2kWxYuqLBv</t>
  </si>
  <si>
    <t>https://t.co/kj5s103uPj</t>
  </si>
  <si>
    <t>https://t.co/U3ziqDVmPG</t>
  </si>
  <si>
    <t>https://t.co/dE3NSMt5qF</t>
  </si>
  <si>
    <t>https://t.co/X9IDNA5GCG</t>
  </si>
  <si>
    <t>https://t.co/GLD2kqWxyu</t>
  </si>
  <si>
    <t>https://t.co/1akQQt7k5K</t>
  </si>
  <si>
    <t>https://t.co/M7TP7WFEfg</t>
  </si>
  <si>
    <t>https://t.co/4blaNcJYY7</t>
  </si>
  <si>
    <t>https://t.co/3QnbWajbpC</t>
  </si>
  <si>
    <t>https://t.co/zk6TFToCAE</t>
  </si>
  <si>
    <t>https://t.co/FrwIr42w7q</t>
  </si>
  <si>
    <t>https://t.co/rP5l2ebkrP</t>
  </si>
  <si>
    <t>https://t.co/GzjTWDMBMD</t>
  </si>
  <si>
    <t>https://t.co/FCEElhbLFV</t>
  </si>
  <si>
    <t>http://t.co/oq6g88pwTP</t>
  </si>
  <si>
    <t>https://t.co/8mzQ7GJGNa</t>
  </si>
  <si>
    <t>https://t.co/iuskRpoFFA</t>
  </si>
  <si>
    <t>https://t.co/iuskRpGh4a</t>
  </si>
  <si>
    <t>http://t.co/Oj8LjMsH</t>
  </si>
  <si>
    <t>https://t.co/RcDnOFZvl2</t>
  </si>
  <si>
    <t>https://pbs.twimg.com/profile_banners/967957476678209537/1565813793</t>
  </si>
  <si>
    <t>https://pbs.twimg.com/profile_banners/2334773442/1519265884</t>
  </si>
  <si>
    <t>https://pbs.twimg.com/profile_banners/1127699401424510977/1562317665</t>
  </si>
  <si>
    <t>https://pbs.twimg.com/profile_banners/2573718409/1548711366</t>
  </si>
  <si>
    <t>https://pbs.twimg.com/profile_banners/545979386/1550098222</t>
  </si>
  <si>
    <t>https://pbs.twimg.com/profile_banners/1073239740164554752/1570107229</t>
  </si>
  <si>
    <t>https://pbs.twimg.com/profile_banners/538497729/1381316254</t>
  </si>
  <si>
    <t>https://pbs.twimg.com/profile_banners/34338015/1572249275</t>
  </si>
  <si>
    <t>https://pbs.twimg.com/profile_banners/821677812641894403/1484738450</t>
  </si>
  <si>
    <t>https://pbs.twimg.com/profile_banners/816114094663081985/1547585424</t>
  </si>
  <si>
    <t>https://pbs.twimg.com/profile_banners/1072802917/1526901330</t>
  </si>
  <si>
    <t>https://pbs.twimg.com/profile_banners/1580941922/1404935531</t>
  </si>
  <si>
    <t>https://pbs.twimg.com/profile_banners/986446338970669056/1560911296</t>
  </si>
  <si>
    <t>https://pbs.twimg.com/profile_banners/1175297281454530560/1571601836</t>
  </si>
  <si>
    <t>https://pbs.twimg.com/profile_banners/1454812694/1514768133</t>
  </si>
  <si>
    <t>https://pbs.twimg.com/profile_banners/1016565464/1572538662</t>
  </si>
  <si>
    <t>https://pbs.twimg.com/profile_banners/1267651392/1488242198</t>
  </si>
  <si>
    <t>https://pbs.twimg.com/profile_banners/157098251/1546110768</t>
  </si>
  <si>
    <t>https://pbs.twimg.com/profile_banners/1072262272452444161/1544482927</t>
  </si>
  <si>
    <t>https://pbs.twimg.com/profile_banners/1007419165873827841/1567305877</t>
  </si>
  <si>
    <t>https://pbs.twimg.com/profile_banners/1024916158548340736/1537836832</t>
  </si>
  <si>
    <t>https://pbs.twimg.com/profile_banners/455716558/1569985952</t>
  </si>
  <si>
    <t>https://pbs.twimg.com/profile_banners/17640137/1477691442</t>
  </si>
  <si>
    <t>https://pbs.twimg.com/profile_banners/142710127/1497626105</t>
  </si>
  <si>
    <t>https://pbs.twimg.com/profile_banners/826329507862687744/1506196561</t>
  </si>
  <si>
    <t>https://pbs.twimg.com/profile_banners/3641895313/1525829097</t>
  </si>
  <si>
    <t>https://pbs.twimg.com/profile_banners/1215859604/1492376256</t>
  </si>
  <si>
    <t>https://pbs.twimg.com/profile_banners/769456262/1546936784</t>
  </si>
  <si>
    <t>https://pbs.twimg.com/profile_banners/3005494348/1551736937</t>
  </si>
  <si>
    <t>https://pbs.twimg.com/profile_banners/25221532/1529426724</t>
  </si>
  <si>
    <t>https://pbs.twimg.com/profile_banners/15895713/1566543462</t>
  </si>
  <si>
    <t>https://pbs.twimg.com/profile_banners/56857540/1429331594</t>
  </si>
  <si>
    <t>https://pbs.twimg.com/profile_banners/2854920067/1560806777</t>
  </si>
  <si>
    <t>https://pbs.twimg.com/profile_banners/810358097042690048/1570161522</t>
  </si>
  <si>
    <t>https://pbs.twimg.com/profile_banners/911722855880122369/1506207175</t>
  </si>
  <si>
    <t>https://pbs.twimg.com/profile_banners/810126884/1387341428</t>
  </si>
  <si>
    <t>https://pbs.twimg.com/profile_banners/235963741/1572931461</t>
  </si>
  <si>
    <t>https://pbs.twimg.com/profile_banners/4803950448/1497588024</t>
  </si>
  <si>
    <t>https://pbs.twimg.com/profile_banners/144696837/1568995518</t>
  </si>
  <si>
    <t>https://pbs.twimg.com/profile_banners/719262519068651521/1488068903</t>
  </si>
  <si>
    <t>https://pbs.twimg.com/profile_banners/1362446112/1571823081</t>
  </si>
  <si>
    <t>https://pbs.twimg.com/profile_banners/3237840890/1570634584</t>
  </si>
  <si>
    <t>https://pbs.twimg.com/profile_banners/1063349876371554304/1573576935</t>
  </si>
  <si>
    <t>https://pbs.twimg.com/profile_banners/3238031588/1573933650</t>
  </si>
  <si>
    <t>https://pbs.twimg.com/profile_banners/762487286118264832/1551145139</t>
  </si>
  <si>
    <t>https://pbs.twimg.com/profile_banners/161714281/1549329206</t>
  </si>
  <si>
    <t>https://pbs.twimg.com/profile_banners/2936802984/1572516100</t>
  </si>
  <si>
    <t>https://pbs.twimg.com/profile_banners/767880256443129856/1572116968</t>
  </si>
  <si>
    <t>https://pbs.twimg.com/profile_banners/796550430679449600/1478748120</t>
  </si>
  <si>
    <t>https://pbs.twimg.com/profile_banners/955259903181930497/1573322518</t>
  </si>
  <si>
    <t>https://pbs.twimg.com/profile_banners/50010864/1571644701</t>
  </si>
  <si>
    <t>https://pbs.twimg.com/profile_banners/982841544808906752/1572637238</t>
  </si>
  <si>
    <t>https://pbs.twimg.com/profile_banners/592509201/1481067956</t>
  </si>
  <si>
    <t>https://pbs.twimg.com/profile_banners/81061313/1535242113</t>
  </si>
  <si>
    <t>https://pbs.twimg.com/profile_banners/4775852221/1518126894</t>
  </si>
  <si>
    <t>https://pbs.twimg.com/profile_banners/1933363808/1523897119</t>
  </si>
  <si>
    <t>https://pbs.twimg.com/profile_banners/769220514212556800/1573513841</t>
  </si>
  <si>
    <t>https://pbs.twimg.com/profile_banners/1187372631730937859/1571929764</t>
  </si>
  <si>
    <t>https://pbs.twimg.com/profile_banners/833900740435341312/1506403341</t>
  </si>
  <si>
    <t>https://pbs.twimg.com/profile_banners/4507859563/1566002207</t>
  </si>
  <si>
    <t>https://pbs.twimg.com/profile_banners/901342524580790272/1516683672</t>
  </si>
  <si>
    <t>https://pbs.twimg.com/profile_banners/268088871/1573005814</t>
  </si>
  <si>
    <t>https://pbs.twimg.com/profile_banners/313174709/1531629308</t>
  </si>
  <si>
    <t>https://pbs.twimg.com/profile_banners/1069823020875673600/1571731650</t>
  </si>
  <si>
    <t>https://pbs.twimg.com/profile_banners/1131015104319885319/1558490782</t>
  </si>
  <si>
    <t>https://pbs.twimg.com/profile_banners/716040285696856064/1537557724</t>
  </si>
  <si>
    <t>https://pbs.twimg.com/profile_banners/1069886308003299328/1569680795</t>
  </si>
  <si>
    <t>https://pbs.twimg.com/profile_banners/1343894568/1570986696</t>
  </si>
  <si>
    <t>https://pbs.twimg.com/profile_banners/1156349787077271552/1573396642</t>
  </si>
  <si>
    <t>https://pbs.twimg.com/profile_banners/790527132/1394274228</t>
  </si>
  <si>
    <t>https://pbs.twimg.com/profile_banners/1069654971782717442/1573339269</t>
  </si>
  <si>
    <t>https://pbs.twimg.com/profile_banners/21538113/1394495293</t>
  </si>
  <si>
    <t>https://pbs.twimg.com/profile_banners/219587676/1532926609</t>
  </si>
  <si>
    <t>https://pbs.twimg.com/profile_banners/15421229/1568495033</t>
  </si>
  <si>
    <t>https://pbs.twimg.com/profile_banners/716062067464101889/1565384122</t>
  </si>
  <si>
    <t>https://pbs.twimg.com/profile_banners/2417722177/1400386429</t>
  </si>
  <si>
    <t>https://pbs.twimg.com/profile_banners/833610842830729216/1571716157</t>
  </si>
  <si>
    <t>https://pbs.twimg.com/profile_banners/928712823844122625/1563073237</t>
  </si>
  <si>
    <t>https://pbs.twimg.com/profile_banners/1078504707407167488/1573497388</t>
  </si>
  <si>
    <t>https://pbs.twimg.com/profile_banners/4835558237/1479519411</t>
  </si>
  <si>
    <t>https://pbs.twimg.com/profile_banners/41001565/1555629067</t>
  </si>
  <si>
    <t>https://pbs.twimg.com/profile_banners/2870114051/1572995459</t>
  </si>
  <si>
    <t>https://pbs.twimg.com/profile_banners/780318653241696256/1503978317</t>
  </si>
  <si>
    <t>https://pbs.twimg.com/profile_banners/90545920/1573962461</t>
  </si>
  <si>
    <t>https://pbs.twimg.com/profile_banners/788833411335069696/1559678407</t>
  </si>
  <si>
    <t>https://pbs.twimg.com/profile_banners/976251385804148737/1539619013</t>
  </si>
  <si>
    <t>https://pbs.twimg.com/profile_banners/1070926165274226688/1568174298</t>
  </si>
  <si>
    <t>https://pbs.twimg.com/profile_banners/847909459347226624/1558726788</t>
  </si>
  <si>
    <t>https://pbs.twimg.com/profile_banners/15865399/1361306164</t>
  </si>
  <si>
    <t>https://pbs.twimg.com/profile_banners/170414684/1472018074</t>
  </si>
  <si>
    <t>https://pbs.twimg.com/profile_banners/766346549467181060/1572921808</t>
  </si>
  <si>
    <t>https://pbs.twimg.com/profile_banners/871793544264011776/1555556816</t>
  </si>
  <si>
    <t>https://pbs.twimg.com/profile_banners/1913712325/1549362418</t>
  </si>
  <si>
    <t>https://pbs.twimg.com/profile_banners/2900185893/1569999378</t>
  </si>
  <si>
    <t>https://pbs.twimg.com/profile_banners/849620174932131841/1550994476</t>
  </si>
  <si>
    <t>https://pbs.twimg.com/profile_banners/1897385054/1561549182</t>
  </si>
  <si>
    <t>https://pbs.twimg.com/profile_banners/1132073806401552384/1562996071</t>
  </si>
  <si>
    <t>https://pbs.twimg.com/profile_banners/1107130172510224386/1553895607</t>
  </si>
  <si>
    <t>https://pbs.twimg.com/profile_banners/87606674/1405285356</t>
  </si>
  <si>
    <t>https://pbs.twimg.com/profile_banners/2893445801/1562244670</t>
  </si>
  <si>
    <t>https://pbs.twimg.com/profile_banners/334107188/1562937919</t>
  </si>
  <si>
    <t>https://pbs.twimg.com/profile_banners/2994261783/1422091520</t>
  </si>
  <si>
    <t>https://pbs.twimg.com/profile_banners/716979587821993984/1571172045</t>
  </si>
  <si>
    <t>https://pbs.twimg.com/profile_banners/98097823/1538797822</t>
  </si>
  <si>
    <t>https://pbs.twimg.com/profile_banners/812249509027684353/1572178961</t>
  </si>
  <si>
    <t>https://pbs.twimg.com/profile_banners/151934168/1391403981</t>
  </si>
  <si>
    <t>https://pbs.twimg.com/profile_banners/1526224746/1556661002</t>
  </si>
  <si>
    <t>https://pbs.twimg.com/profile_banners/3464647392/1555639279</t>
  </si>
  <si>
    <t>https://pbs.twimg.com/profile_banners/848789088077578241/1492016844</t>
  </si>
  <si>
    <t>https://pbs.twimg.com/profile_banners/579349517/1521398570</t>
  </si>
  <si>
    <t>https://pbs.twimg.com/profile_banners/2916305114/1566246616</t>
  </si>
  <si>
    <t>https://pbs.twimg.com/profile_banners/893129123354206208/1561141654</t>
  </si>
  <si>
    <t>https://pbs.twimg.com/profile_banners/2462461548/1572036828</t>
  </si>
  <si>
    <t>https://pbs.twimg.com/profile_banners/1556726450/1545029253</t>
  </si>
  <si>
    <t>https://pbs.twimg.com/profile_banners/2943760994/1571188792</t>
  </si>
  <si>
    <t>https://pbs.twimg.com/profile_banners/1297429136/1573205860</t>
  </si>
  <si>
    <t>https://pbs.twimg.com/profile_banners/466094937/1558807048</t>
  </si>
  <si>
    <t>https://pbs.twimg.com/profile_banners/466122881/1562362615</t>
  </si>
  <si>
    <t>https://pbs.twimg.com/profile_banners/94211711/1561168098</t>
  </si>
  <si>
    <t>https://pbs.twimg.com/profile_banners/876877933238943745/1546311443</t>
  </si>
  <si>
    <t>https://pbs.twimg.com/profile_banners/195879749/1514671302</t>
  </si>
  <si>
    <t>https://pbs.twimg.com/profile_banners/833907447098114050/1566001222</t>
  </si>
  <si>
    <t>https://pbs.twimg.com/profile_banners/115235458/1489531813</t>
  </si>
  <si>
    <t>https://pbs.twimg.com/profile_banners/1069681754410225674/1543867908</t>
  </si>
  <si>
    <t>https://pbs.twimg.com/profile_banners/168818286/1461392663</t>
  </si>
  <si>
    <t>https://pbs.twimg.com/profile_banners/3233631820/1555599291</t>
  </si>
  <si>
    <t>https://pbs.twimg.com/profile_banners/26128894/1520656468</t>
  </si>
  <si>
    <t>https://pbs.twimg.com/profile_banners/1129063868548886529/1558058632</t>
  </si>
  <si>
    <t>https://pbs.twimg.com/profile_banners/1166781769/1556893407</t>
  </si>
  <si>
    <t>https://pbs.twimg.com/profile_banners/245938486/1562181171</t>
  </si>
  <si>
    <t>https://pbs.twimg.com/profile_banners/1355348623/1454149664</t>
  </si>
  <si>
    <t>https://pbs.twimg.com/profile_banners/1041060472781336576/1564294113</t>
  </si>
  <si>
    <t>https://pbs.twimg.com/profile_banners/4746606852/1564293835</t>
  </si>
  <si>
    <t>https://pbs.twimg.com/profile_banners/819792374/1554552309</t>
  </si>
  <si>
    <t>https://pbs.twimg.com/profile_banners/33441305/1525147867</t>
  </si>
  <si>
    <t>https://pbs.twimg.com/profile_banners/994039304/1568443798</t>
  </si>
  <si>
    <t>https://pbs.twimg.com/profile_banners/2615083115/1522100111</t>
  </si>
  <si>
    <t>https://pbs.twimg.com/profile_banners/50016468/1549964818</t>
  </si>
  <si>
    <t>https://pbs.twimg.com/profile_banners/76935934/1571052477</t>
  </si>
  <si>
    <t>https://pbs.twimg.com/profile_banners/1711375489/1451983555</t>
  </si>
  <si>
    <t>https://pbs.twimg.com/profile_banners/129640700/1559704854</t>
  </si>
  <si>
    <t>https://pbs.twimg.com/profile_banners/2543065556/1457706915</t>
  </si>
  <si>
    <t>https://pbs.twimg.com/profile_banners/1191563478986706944/1572927603</t>
  </si>
  <si>
    <t>https://pbs.twimg.com/profile_banners/103881015/1572765257</t>
  </si>
  <si>
    <t>https://pbs.twimg.com/profile_banners/906681287515152384/1515048929</t>
  </si>
  <si>
    <t>https://pbs.twimg.com/profile_banners/769343742847221761/1571701561</t>
  </si>
  <si>
    <t>https://pbs.twimg.com/profile_banners/804131179465216000/1480555305</t>
  </si>
  <si>
    <t>https://pbs.twimg.com/profile_banners/725989968875642881/1476103341</t>
  </si>
  <si>
    <t>https://pbs.twimg.com/profile_banners/1161200359/1573895691</t>
  </si>
  <si>
    <t>https://pbs.twimg.com/profile_banners/1043343176197595143/1573562835</t>
  </si>
  <si>
    <t>https://pbs.twimg.com/profile_banners/4878449158/1459878613</t>
  </si>
  <si>
    <t>https://pbs.twimg.com/profile_banners/224780501/1562180121</t>
  </si>
  <si>
    <t>https://pbs.twimg.com/profile_banners/1070032181068673024/1549493740</t>
  </si>
  <si>
    <t>https://pbs.twimg.com/profile_banners/119366477/1571928954</t>
  </si>
  <si>
    <t>https://pbs.twimg.com/profile_banners/1011102476894982144/1565068041</t>
  </si>
  <si>
    <t>https://pbs.twimg.com/profile_banners/987914394/1523543632</t>
  </si>
  <si>
    <t>https://pbs.twimg.com/profile_banners/12524602/1557774229</t>
  </si>
  <si>
    <t>https://pbs.twimg.com/profile_banners/856869998383452160/1546336669</t>
  </si>
  <si>
    <t>https://pbs.twimg.com/profile_banners/177556815/1572443516</t>
  </si>
  <si>
    <t>https://pbs.twimg.com/profile_banners/860562339229302784/1552261478</t>
  </si>
  <si>
    <t>https://pbs.twimg.com/profile_banners/941568032052207616/1551711398</t>
  </si>
  <si>
    <t>https://pbs.twimg.com/profile_banners/17483843/1413734255</t>
  </si>
  <si>
    <t>https://pbs.twimg.com/profile_banners/63162487/1520001967</t>
  </si>
  <si>
    <t>https://pbs.twimg.com/profile_banners/16728586/1448234996</t>
  </si>
  <si>
    <t>https://pbs.twimg.com/profile_banners/193508679/1564517740</t>
  </si>
  <si>
    <t>https://pbs.twimg.com/profile_banners/3801151/1534434651</t>
  </si>
  <si>
    <t>https://pbs.twimg.com/profile_banners/467487178/1536853812</t>
  </si>
  <si>
    <t>https://pbs.twimg.com/profile_banners/946706181913022466/1515140009</t>
  </si>
  <si>
    <t>https://pbs.twimg.com/profile_banners/843572489531899904/1558257141</t>
  </si>
  <si>
    <t>https://pbs.twimg.com/profile_banners/38021307/1573518943</t>
  </si>
  <si>
    <t>https://pbs.twimg.com/profile_banners/1196079829726183425/1574098100</t>
  </si>
  <si>
    <t>https://pbs.twimg.com/profile_banners/1012501877546602496/1572973602</t>
  </si>
  <si>
    <t>http://abs.twimg.com/images/themes/theme1/bg.png</t>
  </si>
  <si>
    <t>http://abs.twimg.com/images/themes/theme14/bg.gif</t>
  </si>
  <si>
    <t>http://abs.twimg.com/images/themes/theme6/bg.gif</t>
  </si>
  <si>
    <t>http://abs.twimg.com/images/themes/theme9/bg.gif</t>
  </si>
  <si>
    <t>http://abs.twimg.com/images/themes/theme10/bg.gif</t>
  </si>
  <si>
    <t>http://abs.twimg.com/images/themes/theme11/bg.gif</t>
  </si>
  <si>
    <t>http://abs.twimg.com/images/themes/theme13/bg.gif</t>
  </si>
  <si>
    <t>http://abs.twimg.com/images/themes/theme16/bg.gif</t>
  </si>
  <si>
    <t>http://abs.twimg.com/images/themes/theme2/bg.gif</t>
  </si>
  <si>
    <t>http://abs.twimg.com/images/themes/theme19/bg.gif</t>
  </si>
  <si>
    <t>http://abs.twimg.com/images/themes/theme4/bg.gif</t>
  </si>
  <si>
    <t>http://abs.twimg.com/images/themes/theme7/bg.gif</t>
  </si>
  <si>
    <t>http://abs.twimg.com/images/themes/theme15/bg.png</t>
  </si>
  <si>
    <t>http://abs.twimg.com/images/themes/theme5/bg.gif</t>
  </si>
  <si>
    <t>http://abs.twimg.com/images/themes/theme18/bg.gif</t>
  </si>
  <si>
    <t>http://pbs.twimg.com/profile_images/1127715116667949057/nzbqwPvY_normal.png</t>
  </si>
  <si>
    <t>http://pbs.twimg.com/profile_images/1135224551942438912/_Nbx2kSm_normal.jpg</t>
  </si>
  <si>
    <t>http://pbs.twimg.com/profile_images/1190812999851945984/8V5CQ9fk_normal.jpg</t>
  </si>
  <si>
    <t>http://pbs.twimg.com/profile_images/1072265232272121856/8T74XpQl_normal.jpg</t>
  </si>
  <si>
    <t>http://pbs.twimg.com/profile_images/1172423631357394944/IM1nCZAx_normal.jpg</t>
  </si>
  <si>
    <t>http://pbs.twimg.com/profile_images/1114099352501456897/LPJkNEvD_normal.png</t>
  </si>
  <si>
    <t>http://pbs.twimg.com/profile_images/1102878418163646464/koOggw-7_normal.png</t>
  </si>
  <si>
    <t>http://pbs.twimg.com/profile_images/852240390413578241/I-h-7Q1l_normal.jpg</t>
  </si>
  <si>
    <t>http://pbs.twimg.com/profile_images/669166929874182144/iCpEo3h8_normal.jpg</t>
  </si>
  <si>
    <t>http://pbs.twimg.com/profile_images/1142746107690311680/QYBDOGNr_normal.jpg</t>
  </si>
  <si>
    <t>http://pbs.twimg.com/profile_images/1114543729321189377/VdzjRmxh_normal.jpg</t>
  </si>
  <si>
    <t>http://pbs.twimg.com/profile_images/1089185915191226368/fkVKSeC2_normal.jpg</t>
  </si>
  <si>
    <t>http://pbs.twimg.com/profile_images/1158733846948585472/XhTW2jpo_normal.jpg</t>
  </si>
  <si>
    <t>http://pbs.twimg.com/profile_images/1181953227572432896/mb0q2r6j_normal.jpg</t>
  </si>
  <si>
    <t>http://pbs.twimg.com/profile_images/1134259932943962112/2FZLKmF-_normal.jpg</t>
  </si>
  <si>
    <t>http://abs.twimg.com/sticky/default_profile_images/default_profile_normal.png</t>
  </si>
  <si>
    <t>http://pbs.twimg.com/profile_images/1103823262973255680/lYBKflvJ_normal.jpg</t>
  </si>
  <si>
    <t>http://pbs.twimg.com/profile_images/1189226872384581634/TL3JYKcX_normal.jpg</t>
  </si>
  <si>
    <t>http://pbs.twimg.com/profile_images/1060600665590784000/M-XsF-Os_normal.jpg</t>
  </si>
  <si>
    <t>http://pbs.twimg.com/profile_images/1187215667591647232/zihGzRRL_normal.jpg</t>
  </si>
  <si>
    <t>http://pbs.twimg.com/profile_images/724615153157849089/NQ27sEDK_normal.jpg</t>
  </si>
  <si>
    <t>http://pbs.twimg.com/profile_images/1135092996205031424/nf9wtq4U_normal.jpg</t>
  </si>
  <si>
    <t>http://pbs.twimg.com/profile_images/1135261547255615494/nc-5L6xA_normal.jpg</t>
  </si>
  <si>
    <t>http://pbs.twimg.com/profile_images/1191028912555483136/kEZKfYl2_normal.jpg</t>
  </si>
  <si>
    <t>http://pbs.twimg.com/profile_images/1137925524414533632/U-XAHCuL_normal.jpg</t>
  </si>
  <si>
    <t>http://pbs.twimg.com/profile_images/1191203246167207937/oD234iQa_normal.png</t>
  </si>
  <si>
    <t>http://pbs.twimg.com/profile_images/1190381242690232321/CoqYXAlT_normal.png</t>
  </si>
  <si>
    <t>http://pbs.twimg.com/profile_images/1195025836312797189/0cbQrYiQ_normal.jpg</t>
  </si>
  <si>
    <t>http://pbs.twimg.com/profile_images/1190169205481578496/3diXWhAD_normal.jpg</t>
  </si>
  <si>
    <t>http://pbs.twimg.com/profile_images/1185326903542108162/thvpAvMi_normal.jpg</t>
  </si>
  <si>
    <t>http://pbs.twimg.com/profile_images/1181906750154461184/yT0vczXv_normal.jpg</t>
  </si>
  <si>
    <t>http://pbs.twimg.com/profile_images/1191898889701380097/jyO69H8b_normal.jpg</t>
  </si>
  <si>
    <t>http://pbs.twimg.com/profile_images/1186889995270770689/gRLQ6kvi_normal.jpg</t>
  </si>
  <si>
    <t>http://pbs.twimg.com/profile_images/1178172558790840321/k0pKJ4mB_normal.jpg</t>
  </si>
  <si>
    <t>http://pbs.twimg.com/profile_images/1141526140940517376/yZLaS-3U_normal.jpg</t>
  </si>
  <si>
    <t>http://pbs.twimg.com/profile_images/1188517761997299714/UP-tqWER_normal.jpg</t>
  </si>
  <si>
    <t>http://pbs.twimg.com/profile_images/1191450506717212673/S6POkL2l_normal.jpg</t>
  </si>
  <si>
    <t>http://pbs.twimg.com/profile_images/1193688300193828866/RNqiVd3P_normal.jpg</t>
  </si>
  <si>
    <t>http://pbs.twimg.com/profile_images/1035859867301335040/gf1eZH4w_normal.jpg</t>
  </si>
  <si>
    <t>http://pbs.twimg.com/profile_images/1193297496455426048/cUpKro5U_normal.jpg</t>
  </si>
  <si>
    <t>http://pbs.twimg.com/profile_images/632185141410951168/3tzO3DF1_normal.jpg</t>
  </si>
  <si>
    <t>http://pbs.twimg.com/profile_images/1186458773201793024/MAT0wdjZ_normal.jpg</t>
  </si>
  <si>
    <t>http://pbs.twimg.com/profile_images/1190205353146900482/HnULqbP0_normal.jpg</t>
  </si>
  <si>
    <t>http://pbs.twimg.com/profile_images/1187510759674114048/jDR_B8jx_normal.jpg</t>
  </si>
  <si>
    <t>http://pbs.twimg.com/profile_images/834852590688968704/_5UtcjcJ_normal.jpg</t>
  </si>
  <si>
    <t>http://pbs.twimg.com/profile_images/1184207396278849536/5PdQnfNz_normal.jpg</t>
  </si>
  <si>
    <t>http://pbs.twimg.com/profile_images/1190518407298461696/N5hB5y3x_normal.jpg</t>
  </si>
  <si>
    <t>http://pbs.twimg.com/profile_images/1151562533507149825/_Sunv-Rs_normal.png</t>
  </si>
  <si>
    <t>http://pbs.twimg.com/profile_images/757354573858299904/_WHVz8ra_normal.jpg</t>
  </si>
  <si>
    <t>http://pbs.twimg.com/profile_images/1157011165714632704/xWwtH6xY_normal.jpg</t>
  </si>
  <si>
    <t>http://pbs.twimg.com/profile_images/1136973659409649664/Zj4RP6FL_normal.png</t>
  </si>
  <si>
    <t>http://pbs.twimg.com/profile_images/1187061752002834433/5VytJwqg_normal.jpg</t>
  </si>
  <si>
    <t>http://pbs.twimg.com/profile_images/1176467034194010115/iZyIloqx_normal.jpg</t>
  </si>
  <si>
    <t>http://pbs.twimg.com/profile_images/1146246694226616320/xrw_YnSp_normal.png</t>
  </si>
  <si>
    <t>http://pbs.twimg.com/profile_images/1176318101085966337/3HcJXk-x_normal.jpg</t>
  </si>
  <si>
    <t>http://pbs.twimg.com/profile_images/1185780751540936704/NlLU5s7R_normal.jpg</t>
  </si>
  <si>
    <t>http://pbs.twimg.com/profile_images/1183276150598098944/w2k8vuB4_normal.png</t>
  </si>
  <si>
    <t>http://pbs.twimg.com/profile_images/1189368234618699776/zpVTziR3_normal.jpg</t>
  </si>
  <si>
    <t>http://pbs.twimg.com/profile_images/1174000075120361472/y2qLH19q_normal.jpg</t>
  </si>
  <si>
    <t>http://pbs.twimg.com/profile_images/1149043181092265986/FBz3L4pi_normal.jpg</t>
  </si>
  <si>
    <t>http://pbs.twimg.com/profile_images/1186018592040484864/Wv15W-dH_normal.jpg</t>
  </si>
  <si>
    <t>http://pbs.twimg.com/profile_images/1161897496328777729/bdCEhwSv_normal.jpg</t>
  </si>
  <si>
    <t>http://pbs.twimg.com/profile_images/1190251115218112512/f5XY9i5y_normal.jpg</t>
  </si>
  <si>
    <t>http://pbs.twimg.com/profile_images/1073716537775681536/MeWQam-c_normal.jpg</t>
  </si>
  <si>
    <t>http://pbs.twimg.com/profile_images/1039906802840817665/_qmg2npT_normal.jpg</t>
  </si>
  <si>
    <t>http://pbs.twimg.com/profile_images/1158029026344284161/F-gfv8rk_normal.jpg</t>
  </si>
  <si>
    <t>http://pbs.twimg.com/profile_images/1116108043069067264/zz-6wh1k_normal.jpg</t>
  </si>
  <si>
    <t>http://pbs.twimg.com/profile_images/1149670117829206016/IVQKD-jK_normal.jpg</t>
  </si>
  <si>
    <t>http://pbs.twimg.com/profile_images/1185987511165820933/2N2vweOi_normal.jpg</t>
  </si>
  <si>
    <t>http://pbs.twimg.com/profile_images/1163312722269749248/t5TcM3l6_normal.jpg</t>
  </si>
  <si>
    <t>http://pbs.twimg.com/profile_images/1123343770185920512/xIu0jaZ__normal.jpg</t>
  </si>
  <si>
    <t>http://pbs.twimg.com/profile_images/1119058359112687616/pEBiLLdq_normal.jpg</t>
  </si>
  <si>
    <t>http://pbs.twimg.com/profile_images/1191870403913887749/o-YunOXG_normal.jpg</t>
  </si>
  <si>
    <t>http://pbs.twimg.com/profile_images/975442632720621568/iccLE2qV_normal.jpg</t>
  </si>
  <si>
    <t>http://pbs.twimg.com/profile_images/1135140378938564609/jqV7ZoIl_normal.png</t>
  </si>
  <si>
    <t>http://pbs.twimg.com/profile_images/1175106144576163840/DR9SSlST_normal.jpg</t>
  </si>
  <si>
    <t>http://pbs.twimg.com/profile_images/1074556576457867264/9o0k05t7_normal.jpg</t>
  </si>
  <si>
    <t>http://pbs.twimg.com/profile_images/1193209505900900355/MOjNEh5i_normal.jpg</t>
  </si>
  <si>
    <t>http://pbs.twimg.com/profile_images/1192568371042123777/Wx8omk2L_normal.png</t>
  </si>
  <si>
    <t>http://pbs.twimg.com/profile_images/1147612594783604741/15xMZvgH_normal.jpg</t>
  </si>
  <si>
    <t>http://pbs.twimg.com/profile_images/1186736225153105921/eLdMQCuI_normal.jpg</t>
  </si>
  <si>
    <t>http://pbs.twimg.com/profile_images/1191128114207875078/g1Ab2uog_normal.jpg</t>
  </si>
  <si>
    <t>http://pbs.twimg.com/profile_images/1182014883551952899/tC8xJ3KN_normal.jpg</t>
  </si>
  <si>
    <t>http://pbs.twimg.com/profile_images/1177986111475314689/a0Q9SQww_normal.jpg</t>
  </si>
  <si>
    <t>http://pbs.twimg.com/profile_images/733042733074374656/NOCUoH_0_normal.jpg</t>
  </si>
  <si>
    <t>http://pbs.twimg.com/profile_images/1138654085379383296/hIL7QSXK_normal.jpg</t>
  </si>
  <si>
    <t>http://pbs.twimg.com/profile_images/1183911620084285440/_8SrNTD8_normal.jpg</t>
  </si>
  <si>
    <t>http://pbs.twimg.com/profile_images/1146896736683798529/HjSAmkcp_normal.jpg</t>
  </si>
  <si>
    <t>http://pbs.twimg.com/profile_images/708300342828666880/g349xteK_normal.jpg</t>
  </si>
  <si>
    <t>http://pbs.twimg.com/profile_images/1191569854676885504/ZFb4nOaO_normal.jpg</t>
  </si>
  <si>
    <t>http://pbs.twimg.com/profile_images/1185173169314906113/HVPlxn26_normal.jpg</t>
  </si>
  <si>
    <t>http://pbs.twimg.com/profile_images/1179964899721666560/_6obpbM5_normal.jpg</t>
  </si>
  <si>
    <t>http://pbs.twimg.com/profile_images/1671338462/376044_2496840633914_1639821589_2272005_976897034_n_normal.jpg</t>
  </si>
  <si>
    <t>http://pbs.twimg.com/profile_images/706283719649177600/9RWC6Frg_normal.jpg</t>
  </si>
  <si>
    <t>http://pbs.twimg.com/profile_images/72608427/David_03_06_normal.jpg</t>
  </si>
  <si>
    <t>http://pbs.twimg.com/profile_images/1196478284458053632/ZsOvaN_d_normal.png</t>
  </si>
  <si>
    <t>Open Twitter Page for This Person</t>
  </si>
  <si>
    <t>https://twitter.com/superbeat54</t>
  </si>
  <si>
    <t>https://twitter.com/bluehasia</t>
  </si>
  <si>
    <t>https://twitter.com/furtrack</t>
  </si>
  <si>
    <t>https://twitter.com/pacanthro</t>
  </si>
  <si>
    <t>https://twitter.com/flinkbg</t>
  </si>
  <si>
    <t>https://twitter.com/neondrakeart</t>
  </si>
  <si>
    <t>https://twitter.com/zarafagiraffe</t>
  </si>
  <si>
    <t>https://twitter.com/nekona</t>
  </si>
  <si>
    <t>https://twitter.com/neonthewolf_</t>
  </si>
  <si>
    <t>https://twitter.com/forged_in_fur</t>
  </si>
  <si>
    <t>https://twitter.com/fibrekitty</t>
  </si>
  <si>
    <t>https://twitter.com/andrewdelpilar3</t>
  </si>
  <si>
    <t>https://twitter.com/rigbybestie</t>
  </si>
  <si>
    <t>https://twitter.com/bukkaketiger</t>
  </si>
  <si>
    <t>https://twitter.com/shiroi_ookami1</t>
  </si>
  <si>
    <t>https://twitter.com/arrow_fox1</t>
  </si>
  <si>
    <t>https://twitter.com/2manystripes</t>
  </si>
  <si>
    <t>https://twitter.com/wolfpawweave</t>
  </si>
  <si>
    <t>https://twitter.com/bailey_foxheart</t>
  </si>
  <si>
    <t>https://twitter.com/recurrentart</t>
  </si>
  <si>
    <t>https://twitter.com/fuwusuits</t>
  </si>
  <si>
    <t>https://twitter.com/plushgut</t>
  </si>
  <si>
    <t>https://twitter.com/anirecast</t>
  </si>
  <si>
    <t>https://twitter.com/nigiriishaymin</t>
  </si>
  <si>
    <t>https://twitter.com/chuffleskunk</t>
  </si>
  <si>
    <t>https://twitter.com/orzel</t>
  </si>
  <si>
    <t>https://twitter.com/tauswitchblade</t>
  </si>
  <si>
    <t>https://twitter.com/slushi3</t>
  </si>
  <si>
    <t>https://twitter.com/triggertonic</t>
  </si>
  <si>
    <t>https://twitter.com/rekurencja</t>
  </si>
  <si>
    <t>https://twitter.com/pawdeutschland</t>
  </si>
  <si>
    <t>https://twitter.com/ringieraxelspri</t>
  </si>
  <si>
    <t>https://twitter.com/sitetuners</t>
  </si>
  <si>
    <t>https://twitter.com/martingreif</t>
  </si>
  <si>
    <t>https://twitter.com/squid38</t>
  </si>
  <si>
    <t>https://twitter.com/pup_leo</t>
  </si>
  <si>
    <t>https://twitter.com/i_hate_furries_</t>
  </si>
  <si>
    <t>https://twitter.com/fabulous7350784</t>
  </si>
  <si>
    <t>https://twitter.com/bengal0</t>
  </si>
  <si>
    <t>https://twitter.com/foryraptor</t>
  </si>
  <si>
    <t>https://twitter.com/hoofurs</t>
  </si>
  <si>
    <t>https://twitter.com/inorin333</t>
  </si>
  <si>
    <t>https://twitter.com/noble1777_me</t>
  </si>
  <si>
    <t>https://twitter.com/artworktee</t>
  </si>
  <si>
    <t>https://twitter.com/magadeergon</t>
  </si>
  <si>
    <t>https://twitter.com/sterlingthelion</t>
  </si>
  <si>
    <t>https://twitter.com/winter_snowfox</t>
  </si>
  <si>
    <t>https://twitter.com/banditraccoon1</t>
  </si>
  <si>
    <t>https://twitter.com/code_atrandom</t>
  </si>
  <si>
    <t>https://twitter.com/a_oratoria</t>
  </si>
  <si>
    <t>https://twitter.com/hunkuma_fur</t>
  </si>
  <si>
    <t>https://twitter.com/_lususnaturae_</t>
  </si>
  <si>
    <t>https://twitter.com/random_muffinyt</t>
  </si>
  <si>
    <t>https://twitter.com/saberbaberkyra</t>
  </si>
  <si>
    <t>https://twitter.com/saumurdarren</t>
  </si>
  <si>
    <t>https://twitter.com/pawcon</t>
  </si>
  <si>
    <t>https://twitter.com/horseona</t>
  </si>
  <si>
    <t>https://twitter.com/uncommoncritter</t>
  </si>
  <si>
    <t>https://twitter.com/atorwulfu</t>
  </si>
  <si>
    <t>https://twitter.com/tazoennlish</t>
  </si>
  <si>
    <t>https://twitter.com/cloaytonem2</t>
  </si>
  <si>
    <t>https://twitter.com/skunkfritter</t>
  </si>
  <si>
    <t>https://twitter.com/draggobottweets</t>
  </si>
  <si>
    <t>https://twitter.com/somerandomsatan</t>
  </si>
  <si>
    <t>https://twitter.com/thatgreydragon</t>
  </si>
  <si>
    <t>https://twitter.com/twofold_fgc</t>
  </si>
  <si>
    <t>https://twitter.com/holodrom</t>
  </si>
  <si>
    <t>https://twitter.com/nixieknax</t>
  </si>
  <si>
    <t>https://twitter.com/sindpearl</t>
  </si>
  <si>
    <t>https://twitter.com/renkasaikitsune</t>
  </si>
  <si>
    <t>https://twitter.com/cloud9catcher</t>
  </si>
  <si>
    <t>https://twitter.com/tourmalinecomet</t>
  </si>
  <si>
    <t>https://twitter.com/joshywooful</t>
  </si>
  <si>
    <t>https://twitter.com/degenerateyeen</t>
  </si>
  <si>
    <t>https://twitter.com/keirosdragon</t>
  </si>
  <si>
    <t>https://twitter.com/fiercetactics</t>
  </si>
  <si>
    <t>https://twitter.com/kyrodo</t>
  </si>
  <si>
    <t>https://twitter.com/conniebarkshark</t>
  </si>
  <si>
    <t>https://twitter.com/corezy</t>
  </si>
  <si>
    <t>https://twitter.com/doodlegamertj</t>
  </si>
  <si>
    <t>https://twitter.com/basilsanguine</t>
  </si>
  <si>
    <t>https://twitter.com/bardpedia</t>
  </si>
  <si>
    <t>https://twitter.com/frostbite_t</t>
  </si>
  <si>
    <t>https://twitter.com/etherplanecat</t>
  </si>
  <si>
    <t>https://twitter.com/jontalbain2015</t>
  </si>
  <si>
    <t>https://twitter.com/monstergills</t>
  </si>
  <si>
    <t>https://twitter.com/tinycatpistol</t>
  </si>
  <si>
    <t>https://twitter.com/sqk_durgen</t>
  </si>
  <si>
    <t>https://twitter.com/bespectacledrex</t>
  </si>
  <si>
    <t>https://twitter.com/zig314</t>
  </si>
  <si>
    <t>https://twitter.com/ryuushikon</t>
  </si>
  <si>
    <t>https://twitter.com/xxshakorxx</t>
  </si>
  <si>
    <t>https://twitter.com/rhyset_</t>
  </si>
  <si>
    <t>https://twitter.com/astrovernox</t>
  </si>
  <si>
    <t>https://twitter.com/unsyde</t>
  </si>
  <si>
    <t>https://twitter.com/spectrumfox</t>
  </si>
  <si>
    <t>https://twitter.com/loboloc0</t>
  </si>
  <si>
    <t>https://twitter.com/highestwinds</t>
  </si>
  <si>
    <t>https://twitter.com/bailey_thewolf</t>
  </si>
  <si>
    <t>https://twitter.com/groenskov</t>
  </si>
  <si>
    <t>https://twitter.com/speedyigee</t>
  </si>
  <si>
    <t>https://twitter.com/surger_y</t>
  </si>
  <si>
    <t>https://twitter.com/pawind40</t>
  </si>
  <si>
    <t>https://twitter.com/eldram_ad</t>
  </si>
  <si>
    <t>https://twitter.com/naomih_origins</t>
  </si>
  <si>
    <t>https://twitter.com/nodexl</t>
  </si>
  <si>
    <t>https://twitter.com/digitalspacelab</t>
  </si>
  <si>
    <t>https://twitter.com/hiig_berlin</t>
  </si>
  <si>
    <t>https://twitter.com/metoscm</t>
  </si>
  <si>
    <t>https://twitter.com/fwdrift</t>
  </si>
  <si>
    <t>https://twitter.com/connectedaction</t>
  </si>
  <si>
    <t>https://twitter.com/aussiedragon0</t>
  </si>
  <si>
    <t>https://twitter.com/smr_foundation</t>
  </si>
  <si>
    <t>https://twitter.com/komahux</t>
  </si>
  <si>
    <t>https://twitter.com/jasminethederg</t>
  </si>
  <si>
    <t>https://twitter.com/susbestous</t>
  </si>
  <si>
    <t>https://twitter.com/gbaer64</t>
  </si>
  <si>
    <t>https://twitter.com/xenonotter</t>
  </si>
  <si>
    <t>https://twitter.com/shiny_rawrsor</t>
  </si>
  <si>
    <t>https://twitter.com/sixthdragoness</t>
  </si>
  <si>
    <t>https://twitter.com/typeabadragon</t>
  </si>
  <si>
    <t>https://twitter.com/gluon_gun</t>
  </si>
  <si>
    <t>https://twitter.com/_hotdog_wolf</t>
  </si>
  <si>
    <t>https://twitter.com/lionel_toy</t>
  </si>
  <si>
    <t>https://twitter.com/tav_fox</t>
  </si>
  <si>
    <t>https://twitter.com/quinnton117</t>
  </si>
  <si>
    <t>https://twitter.com/jaina_manabeast</t>
  </si>
  <si>
    <t>https://twitter.com/buaya255</t>
  </si>
  <si>
    <t>https://twitter.com/raikandragon</t>
  </si>
  <si>
    <t>https://twitter.com/svondir</t>
  </si>
  <si>
    <t>https://twitter.com/kohaicomplex</t>
  </si>
  <si>
    <t>https://twitter.com/elesinolalekan</t>
  </si>
  <si>
    <t>https://twitter.com/thejuliabutter</t>
  </si>
  <si>
    <t>https://twitter.com/coachifedolapo</t>
  </si>
  <si>
    <t>https://twitter.com/flurrabell</t>
  </si>
  <si>
    <t>https://twitter.com/wolfylion</t>
  </si>
  <si>
    <t>https://twitter.com/raineyangel81</t>
  </si>
  <si>
    <t>https://twitter.com/soli_k</t>
  </si>
  <si>
    <t>https://twitter.com/myrtlesmonsters</t>
  </si>
  <si>
    <t>https://twitter.com/morrowuff</t>
  </si>
  <si>
    <t>https://twitter.com/varekwolf</t>
  </si>
  <si>
    <t>https://twitter.com/lostwolf321</t>
  </si>
  <si>
    <t>https://twitter.com/negative_fox</t>
  </si>
  <si>
    <t>https://twitter.com/bramble_wolf</t>
  </si>
  <si>
    <t>https://twitter.com/mazrogal89</t>
  </si>
  <si>
    <t>https://twitter.com/scout24</t>
  </si>
  <si>
    <t>https://twitter.com/vivianfrancos</t>
  </si>
  <si>
    <t>https://twitter.com/doubleofoxx</t>
  </si>
  <si>
    <t>https://twitter.com/growlcoon</t>
  </si>
  <si>
    <t>https://twitter.com/mightypazuzu</t>
  </si>
  <si>
    <t>https://twitter.com/radjinthedragon</t>
  </si>
  <si>
    <t>https://twitter.com/zukiakula</t>
  </si>
  <si>
    <t>https://twitter.com/baphigoat</t>
  </si>
  <si>
    <t>https://twitter.com/trinshutup</t>
  </si>
  <si>
    <t>https://twitter.com/nemesisinflux</t>
  </si>
  <si>
    <t>https://twitter.com/oragon_lv99</t>
  </si>
  <si>
    <t>https://twitter.com/ufotekkie</t>
  </si>
  <si>
    <t>https://twitter.com/michaelskurski1</t>
  </si>
  <si>
    <t>https://twitter.com/wxkiel</t>
  </si>
  <si>
    <t>https://twitter.com/lets_turn_on</t>
  </si>
  <si>
    <t>https://twitter.com/librewulf</t>
  </si>
  <si>
    <t>https://twitter.com/felixkruemel</t>
  </si>
  <si>
    <t>https://twitter.com/klusekferret</t>
  </si>
  <si>
    <t>https://twitter.com/btelligent</t>
  </si>
  <si>
    <t>https://twitter.com/timobohm</t>
  </si>
  <si>
    <t>https://twitter.com/thatsfurredup</t>
  </si>
  <si>
    <t>https://twitter.com/romanotter</t>
  </si>
  <si>
    <t>https://twitter.com/ottydu</t>
  </si>
  <si>
    <t>https://twitter.com/vatralion</t>
  </si>
  <si>
    <t>https://twitter.com/americanwolf76</t>
  </si>
  <si>
    <t>https://twitter.com/crosswhitekiba</t>
  </si>
  <si>
    <t>https://twitter.com/nandy_andy</t>
  </si>
  <si>
    <t>https://twitter.com/deanabb</t>
  </si>
  <si>
    <t>https://twitter.com/marquies</t>
  </si>
  <si>
    <t>https://twitter.com/knime</t>
  </si>
  <si>
    <t>https://twitter.com/dreznik</t>
  </si>
  <si>
    <t>https://twitter.com/dethbox</t>
  </si>
  <si>
    <t>https://twitter.com/jimsterne</t>
  </si>
  <si>
    <t>https://twitter.com/draab</t>
  </si>
  <si>
    <t>https://twitter.com/homphs</t>
  </si>
  <si>
    <t>https://twitter.com/deepset_ai</t>
  </si>
  <si>
    <t>https://twitter.com/malte_pietsch</t>
  </si>
  <si>
    <t>https://twitter.com/raiyani</t>
  </si>
  <si>
    <t>https://twitter.com/rotfellfox</t>
  </si>
  <si>
    <t>https://twitter.com/predictanalytic</t>
  </si>
  <si>
    <t>https://twitter.com/furguideweb</t>
  </si>
  <si>
    <t>https://twitter.com/roshi_ad</t>
  </si>
  <si>
    <t>superbeat54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</si>
  <si>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bluehasia
At #PAWcon 2019 I again hosted
the offical photo booth. 37 View
full gallery here https://t.co/vyyIzm69po
If you got a photo by me and like
it consider getting me some kofi
https://t.co/xRZD3kjp6w https://t.co/XpBT6zimsW</t>
  </si>
  <si>
    <t xml:space="preserve">furtrack
</t>
  </si>
  <si>
    <t>pacanthro
Helloooo Furry Twitter! I've posted
my @pacanthro Gallery to my smugmug
with anticipation of #FursuitFriday
coming up tomorrow! https://t.co/Owt3S8Pw8j
Enjoy!</t>
  </si>
  <si>
    <t>flinkbg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</si>
  <si>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neondrakeart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</si>
  <si>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zarafagiraffe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</si>
  <si>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nekona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</si>
  <si>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neonthewolf_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</si>
  <si>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forged_in_fur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</si>
  <si>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fibrekitty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</si>
  <si>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andrewdelpilar3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</si>
  <si>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rigbybestie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</si>
  <si>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bukkaketiger
Sad I didn't find a nsfw party
at pawcon Still had a fun con but
that would have really made it
amazing</t>
  </si>
  <si>
    <t>shiroi_ookami1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</si>
  <si>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arrow_fox1
The @pacanthro photo booth photos
are up now! You can find them in
two places! Large files here https://t.co/9Twh4DEy9a
And at @furtrack where users can
tag the suiters in the photos.
If you got a photo by me and like
it consider getting me some kofi
https://t.co/xRZD3k1NHW https://t.co/6g0OgWbYIo</t>
  </si>
  <si>
    <t>2manystripes
2020 convention lists? Hell yeah
FC GSFC BLFC PAWCon MFF As of now
Hope to see some of you at these
cons</t>
  </si>
  <si>
    <t>wolfpawweave
My next post PawCon #MailleMonday
. First one is a double bracelet
in Slytherin colors paired with
an alternating turquoise and rose
pink on sky blue and pink rubber.
Sold for $20 each. I also worked
out a custom turquoise and peacock
blue on green glow, sold for $30
https://t.co/V2jFDzARII</t>
  </si>
  <si>
    <t>bailey_foxheart
Hey there! With PawCon wrapping
up I am now Opening for General
Commissions again! I do have a
small queue right now but I am
planning on breezing through it
very quickly this upcoming weekend.
You can find all my commission
info and form here - https://t.co/SQM48ceDVe
https://t.co/asMxmlO0Uu</t>
  </si>
  <si>
    <t>recurrentart
Hey there! With PawCon wrapping
up I am now Opening for General
Commissions again! I do have a
small queue right now but I am
planning on breezing through it
very quickly this upcoming weekend.
You can find all my commission
info and form here - https://t.co/SQM48ceDVe
https://t.co/asMxmlO0Uu</t>
  </si>
  <si>
    <t>fuwusuits
this week's #FursuitFriday pics
come from last week's #pawcon !
https://t.co/ny4CM4b2jP</t>
  </si>
  <si>
    <t>plushgut
this week's #FursuitFriday pics
come from last week's #pawcon !
https://t.co/ny4CM4b2jP</t>
  </si>
  <si>
    <t>anirecast
this week's #FursuitFriday pics
come from last week's #pawcon !
https://t.co/ny4CM4b2jP</t>
  </si>
  <si>
    <t>nigiriishaymin
Gunna try to go to Further Confusion,
Pawcon 2020, and Memphit Fur Meet.
I don't think I'm going to go to
Biggest Little Fur Con and it seems
this is a very furry ambitious
plan. But life priorities always
go first so hope that goes well
:p</t>
  </si>
  <si>
    <t>chuffleskunk
Been a bit busy, but here are my
photos from #pawcon2019 https://t.co/EXmIizYP8Z
@pacanthro For some reason, my
photos at Pawcon are always blurrier
than average</t>
  </si>
  <si>
    <t>orzel
@Squid38 SquidHooves, it's already
such a pleasure to see you. Pawcon
is such a short time and passes
by in the blink of an eye</t>
  </si>
  <si>
    <t>tauswitchblade
Been a bit busy, but here are my
photos from #pawcon2019 https://t.co/EXmIizYP8Z
@pacanthro For some reason, my
photos at Pawcon are always blurrier
than average</t>
  </si>
  <si>
    <t>slushi3
Been a bit busy, but here are my
photos from #pawcon2019 https://t.co/EXmIizYP8Z
@pacanthro For some reason, my
photos at Pawcon are always blurrier
than average</t>
  </si>
  <si>
    <t>triggertonic
Been a bit busy, but here are my
photos from #pawcon2019 https://t.co/EXmIizYP8Z
@pacanthro For some reason, my
photos at Pawcon are always blurrier
than average</t>
  </si>
  <si>
    <t>rekurencja
Hear Piotr Turek speak about "Cost-Effective
Personalisation Platform for 30M
Users of @RingierAxelSpri" at #pawcon
Berlin 2019! https://t.co/0IPNimL0Xm
#pawcon #machinelearning #AI #datascience
#predictiveanalytics https://t.co/UTJptWW4bg</t>
  </si>
  <si>
    <t>pawdeutschland
Schauen Sie bei unseren Ausstellern
vorbei - vielleicht ist auch für
Sie das passende dabei! #pawcon
https://t.co/foCl3oFu4k</t>
  </si>
  <si>
    <t xml:space="preserve">ringieraxelspri
</t>
  </si>
  <si>
    <t>sitetuners
Heads up, #digitalmarketing &amp;amp;
#CRO pros! Our President @MartinGreif
is speaking at Data Driven Business,
Digital Growth Unleashed #Berlin
on Nov. 18-19, 2019. Register for
#DDBConf #DGUConf #PAWCon #MASConf
&amp;amp; save 15% off w/ code HMS19DE
https://t.co/hqBAHSAIk3</t>
  </si>
  <si>
    <t xml:space="preserve">martingreif
</t>
  </si>
  <si>
    <t xml:space="preserve">squid38
</t>
  </si>
  <si>
    <t>pup_leo
Been a bit busy, but here are my
photos from #pawcon2019 https://t.co/EXmIizYP8Z
@pacanthro For some reason, my
photos at Pawcon are always blurrier
than average</t>
  </si>
  <si>
    <t>i_hate_furries_
Been a bit busy, but here are my
photos from #pawcon2019 https://t.co/EXmIizYP8Z
@pacanthro For some reason, my
photos at Pawcon are always blurrier
than average</t>
  </si>
  <si>
    <t>fabulous7350784
More oinking around #pawcon, getting
those scritches! _xD83D__xDCF8_: @orzel https://t.co/IMFA9hNyEy</t>
  </si>
  <si>
    <t>bengal0
More oinking around #pawcon, getting
those scritches! _xD83D__xDCF8_: @orzel https://t.co/IMFA9hNyEy</t>
  </si>
  <si>
    <t>foryraptor
Been a bit busy, but here are my
photos from #pawcon2019 https://t.co/EXmIizYP8Z
@pacanthro For some reason, my
photos at Pawcon are always blurrier
than average</t>
  </si>
  <si>
    <t>hoofurs
More oinking around #pawcon, getting
those scritches! _xD83D__xDCF8_: @orzel https://t.co/IMFA9hNyEy</t>
  </si>
  <si>
    <t>inorin333
More oinking around #pawcon, getting
those scritches! _xD83D__xDCF8_: @orzel https://t.co/IMFA9hNyEy</t>
  </si>
  <si>
    <t>noble1777_me
@artworktee I've been dying to
get the deer! O almost had enough
at pawcon to get one for my gf
but I was a few dollars off and
couldnt get it..</t>
  </si>
  <si>
    <t xml:space="preserve">artworktee
</t>
  </si>
  <si>
    <t>magadeergon
More oinking around #pawcon, getting
those scritches! _xD83D__xDCF8_: @orzel https://t.co/IMFA9hNyEy</t>
  </si>
  <si>
    <t>sterlingthelion
@BanditRaccoon1 @Winter_Snowfox
That one chocolate I tried at PAWcon
was amazing btw!!</t>
  </si>
  <si>
    <t xml:space="preserve">winter_snowfox
</t>
  </si>
  <si>
    <t>banditraccoon1
At #PAWcon 2019 I again hosted
the offical photo booth. 23 View
full gallery here https://t.co/vyyIzm69po
If you got a photo by me and like
it consider getting me some kofi
https://t.co/xRZD3kjp6w https://t.co/DfZsu3elSl</t>
  </si>
  <si>
    <t>code_atrandom
More oinking around #pawcon, getting
those scritches! _xD83D__xDCF8_: @orzel https://t.co/IMFA9hNyEy</t>
  </si>
  <si>
    <t>a_oratoria
More oinking around #pawcon, getting
those scritches! _xD83D__xDCF8_: @orzel https://t.co/IMFA9hNyEy</t>
  </si>
  <si>
    <t>hunkuma_fur
More oinking around #pawcon, getting
those scritches! _xD83D__xDCF8_: @orzel https://t.co/IMFA9hNyEy</t>
  </si>
  <si>
    <t>_lususnaturae_
I ended up completely selling out
of the skull baby keychains I made
at pawcon, definitely making more
to bring to mff! https://t.co/EEh6WAqGO4</t>
  </si>
  <si>
    <t>random_muffinyt
I ended up completely selling out
of the skull baby keychains I made
at pawcon, definitely making more
to bring to mff! https://t.co/EEh6WAqGO4</t>
  </si>
  <si>
    <t>saberbaberkyra
Can anyone tell me who drew this???
My friend found it in the headless
lounge at Pawcon and I wanna say
thank you to whoever did this ;o;
#pawcon2019 #PAWCon https://t.co/h8XzuyzOEm</t>
  </si>
  <si>
    <t>saumurdarren
Our #Data has become so complex,
normal techniques for harnessing
it often fail, keeping us from
realizing data’s full potential.
https://t.co/SF5shxNBdi via @pawcon
https://t.co/hLyiaUjjN4</t>
  </si>
  <si>
    <t>pawcon
Extended deadline – apply by Nov
27 (next Wed) to speak at Deep
Learning World, or one of two Predictive
Analytics Worlds: PAW Industry
4.0 or PAW Healthcare. These are
part of Machine Learning Week,
Las Vegas May 31-June 4 https://t.co/Sjn5TNBeUG
#pawcon</t>
  </si>
  <si>
    <t>horseona
Couple of commissions from pawcon!
https://t.co/5PWQbWZZy9</t>
  </si>
  <si>
    <t>uncommoncritter
Couple of commissions from pawcon!
https://t.co/5PWQbWZZy9</t>
  </si>
  <si>
    <t>atorwulfu
Couple of commissions from pawcon!
https://t.co/5PWQbWZZy9</t>
  </si>
  <si>
    <t>tazoennlish
Couple of commissions from pawcon!
https://t.co/5PWQbWZZy9</t>
  </si>
  <si>
    <t>cloaytonem2
Couple of commissions from pawcon!
https://t.co/5PWQbWZZy9</t>
  </si>
  <si>
    <t>skunkfritter
Couple of commissions from pawcon!
https://t.co/5PWQbWZZy9</t>
  </si>
  <si>
    <t>draggobottweets
Couple of commissions from pawcon!
https://t.co/5PWQbWZZy9</t>
  </si>
  <si>
    <t>somerandomsatan
Couple of commissions from pawcon!
https://t.co/5PWQbWZZy9</t>
  </si>
  <si>
    <t>thatgreydragon
Couple of commissions from pawcon!
https://t.co/5PWQbWZZy9</t>
  </si>
  <si>
    <t>twofold_fgc
Couple of commissions from pawcon!
https://t.co/5PWQbWZZy9</t>
  </si>
  <si>
    <t>holodrom
Couple of commissions from pawcon!
https://t.co/5PWQbWZZy9</t>
  </si>
  <si>
    <t>nixieknax
Flew on my own for the first time
Started working out Lost over 10lbs
I drink coffee Love Brussel Sprouts,
cauliflower, broccoli Had pork
for first time! Bbq pulled pork!
Learned to swim, not great XD Started
lessons on ice skating! Bought
pants! &amp;amp; 3 yrs as a dealer
at Pawcon</t>
  </si>
  <si>
    <t>sindpearl
Couple of commissions from pawcon!
https://t.co/5PWQbWZZy9</t>
  </si>
  <si>
    <t>renkasaikitsune
Couple of commissions from pawcon!
https://t.co/5PWQbWZZy9</t>
  </si>
  <si>
    <t>cloud9catcher
Couple of commissions from pawcon!
https://t.co/5PWQbWZZy9</t>
  </si>
  <si>
    <t>tourmalinecomet
Couple of commissions from pawcon!
https://t.co/5PWQbWZZy9</t>
  </si>
  <si>
    <t>joshywooful
Couple of commissions from pawcon!
https://t.co/5PWQbWZZy9</t>
  </si>
  <si>
    <t>degenerateyeen
Couple of commissions from pawcon!
https://t.co/5PWQbWZZy9</t>
  </si>
  <si>
    <t>keirosdragon
Couple of commissions from pawcon!
https://t.co/5PWQbWZZy9</t>
  </si>
  <si>
    <t>fiercetactics
Couple of commissions from pawcon!
https://t.co/5PWQbWZZy9</t>
  </si>
  <si>
    <t>kyrodo
Couple of commissions from pawcon!
https://t.co/5PWQbWZZy9</t>
  </si>
  <si>
    <t>conniebarkshark
Couple of commissions from pawcon!
https://t.co/5PWQbWZZy9</t>
  </si>
  <si>
    <t>corezy
Couple of commissions from pawcon!
https://t.co/5PWQbWZZy9</t>
  </si>
  <si>
    <t>doodlegamertj
Couple of commissions from pawcon!
https://t.co/5PWQbWZZy9</t>
  </si>
  <si>
    <t>basilsanguine
Couple of commissions from pawcon!
https://t.co/5PWQbWZZy9</t>
  </si>
  <si>
    <t>bardpedia
Couple of commissions from pawcon!
https://t.co/5PWQbWZZy9</t>
  </si>
  <si>
    <t>frostbite_t
Couple of commissions from pawcon!
https://t.co/5PWQbWZZy9</t>
  </si>
  <si>
    <t>etherplanecat
Couple of commissions from pawcon!
https://t.co/5PWQbWZZy9</t>
  </si>
  <si>
    <t>jontalbain2015
Couple of commissions from pawcon!
https://t.co/5PWQbWZZy9</t>
  </si>
  <si>
    <t>monstergills
Couple of commissions from pawcon!
https://t.co/5PWQbWZZy9</t>
  </si>
  <si>
    <t>tinycatpistol
Couple of commissions from pawcon!
https://t.co/5PWQbWZZy9</t>
  </si>
  <si>
    <t>sqk_durgen
Couple of commissions from pawcon!
https://t.co/5PWQbWZZy9</t>
  </si>
  <si>
    <t>bespectacledrex
Couple of commissions from pawcon!
https://t.co/5PWQbWZZy9</t>
  </si>
  <si>
    <t>zig314
Couple of commissions from pawcon!
https://t.co/5PWQbWZZy9</t>
  </si>
  <si>
    <t>ryuushikon
Couple of commissions from pawcon!
https://t.co/5PWQbWZZy9</t>
  </si>
  <si>
    <t>xxshakorxx
Couple of commissions from pawcon!
https://t.co/5PWQbWZZy9</t>
  </si>
  <si>
    <t>rhyset_
Couple of commissions from pawcon!
https://t.co/5PWQbWZZy9</t>
  </si>
  <si>
    <t>astrovernox
Couple of commissions from pawcon!
https://t.co/5PWQbWZZy9</t>
  </si>
  <si>
    <t>unsyde
Couple of commissions from pawcon!
https://t.co/5PWQbWZZy9</t>
  </si>
  <si>
    <t>spectrumfox
Some #PAWcon images as I crawl
through the frames~ https://t.co/D4NtqpA1rx</t>
  </si>
  <si>
    <t>loboloc0
My smol @pacanthro '19 album is
now up! Share, credit, enjoy....Awoo!
[LINKY: https://t.co/dPDhLJ2qbr]
#fursuit #pawcon #pawcon2019 https://t.co/yQwNOztl2x</t>
  </si>
  <si>
    <t>highestwinds
Some #PAWcon images as I crawl
through the frames~ https://t.co/D4NtqpA1rx</t>
  </si>
  <si>
    <t>bailey_thewolf
Couple of commissions from pawcon!
https://t.co/5PWQbWZZy9</t>
  </si>
  <si>
    <t>groenskov
Couple of commissions from pawcon!
https://t.co/5PWQbWZZy9</t>
  </si>
  <si>
    <t>speedyigee
Couple of commissions from pawcon!
https://t.co/5PWQbWZZy9</t>
  </si>
  <si>
    <t>surger_y
Couple of commissions from pawcon!
https://t.co/5PWQbWZZy9</t>
  </si>
  <si>
    <t>pawind40
Learn at #pawcon Industry 4.0 Munich
from successful data science projects
and well-known experts how to master
your daily challenges. https://t.co/RS1rDyOtgZ
#machinelearning #AI #datascience
https://t.co/uYK0dpPPN0</t>
  </si>
  <si>
    <t>eldram_ad
Couple of commissions from pawcon!
https://t.co/5PWQbWZZy9</t>
  </si>
  <si>
    <t>naomih_origins
Couple of commissions from pawcon!
https://t.co/5PWQbWZZy9</t>
  </si>
  <si>
    <t>nodexl
Hallo Berlin! Kommt und trefft
das Team von #NodeXL: Montag, 18.
Nov um 13:00 Uhr @hiig_berlin:
https://t.co/lZztdT8h57 Dienstag,
19. Nov um 11:30 Uhr bei der #MASConf
#PAWCON: https://t.co/0KHvSlBEM2</t>
  </si>
  <si>
    <t>digitalspacelab
Hallo Berlin! Kommt und trefft
das Team von #NodeXL: Montag, 18.
Nov um 13:00 Uhr @hiig_berlin:
https://t.co/lZztdT8h57 Dienstag,
19. Nov um 11:30 Uhr bei der #MASConf
#PAWCON: https://t.co/0KHvSlBEM2</t>
  </si>
  <si>
    <t xml:space="preserve">hiig_berlin
</t>
  </si>
  <si>
    <t>metoscm
Hallo Berlin! Kommt und trefft
das Team von #NodeXL: Montag, 18.
Nov um 13:00 Uhr @hiig_berlin:
https://t.co/lZztdT8h57 Dienstag,
19. Nov um 11:30 Uhr bei der #MASConf
#PAWCON: https://t.co/0KHvSlBEM2</t>
  </si>
  <si>
    <t>fwdrift
Couple of commissions from pawcon!
https://t.co/5PWQbWZZy9</t>
  </si>
  <si>
    <t>connectedaction
Hallo Berlin! Kommt und trefft
das Team von #NodeXL: Montag, 18.
Nov um 13:00 Uhr @hiig_berlin:
https://t.co/lZztdT8h57 Dienstag,
19. Nov um 11:30 Uhr bei der #MASConf
#PAWCON: https://t.co/0KHvSlBEM2</t>
  </si>
  <si>
    <t>aussiedragon0
Couple of commissions from pawcon!
https://t.co/5PWQbWZZy9</t>
  </si>
  <si>
    <t>smr_foundation
Hallo Berlin! Kommt und trefft
das Team von #NodeXL: Montag, 18.
Nov um 13:00 Uhr @hiig_berlin:
https://t.co/lZztdT8h57 Dienstag,
19. Nov um 11:30 Uhr bei der #MASConf
#PAWCON: https://t.co/0KHvSlBEM2</t>
  </si>
  <si>
    <t>komahux
Some #PAWcon images as I crawl
through the frames~ https://t.co/D4NtqpA1rx</t>
  </si>
  <si>
    <t>jasminethederg
Couple of commissions from pawcon!
https://t.co/5PWQbWZZy9</t>
  </si>
  <si>
    <t>susbestous
Couple of commissions from pawcon!
https://t.co/5PWQbWZZy9</t>
  </si>
  <si>
    <t>gbaer64
Couple of commissions from pawcon!
https://t.co/5PWQbWZZy9</t>
  </si>
  <si>
    <t>xenonotter
I don’t think we will be doing
many cons in 2020 post FC. BLFC
is looking like a no as that money
is gonna go towards our wedding.
FWA is a maybe if I can get a hotel
deal through my company. PawCon
in San Jose will be a yes too.
We will be at FC from Thursday-Monday,
though!</t>
  </si>
  <si>
    <t>shiny_rawrsor
Couple of commissions from pawcon!
https://t.co/5PWQbWZZy9</t>
  </si>
  <si>
    <t>sixthdragoness
Couple of commissions from pawcon!
https://t.co/5PWQbWZZy9</t>
  </si>
  <si>
    <t>typeabadragon
Couple of commissions from pawcon!
https://t.co/5PWQbWZZy9</t>
  </si>
  <si>
    <t>gluon_gun
Couple of commissions from pawcon!
https://t.co/5PWQbWZZy9</t>
  </si>
  <si>
    <t>_hotdog_wolf
Couple of commissions from pawcon!
https://t.co/5PWQbWZZy9</t>
  </si>
  <si>
    <t>lionel_toy
Helloooo Furry Twitter! I've posted
my @pacanthro Gallery to my smugmug
with anticipation of #FursuitFriday
coming up tomorrow! https://t.co/Owt3S8Pw8j
Enjoy!</t>
  </si>
  <si>
    <t>tav_fox
Late tweet as a reminder, my #pawcon2019
photographs are up and hosted at
https://t.co/Owt3S8Pw8j for your
#FursuitFriday entertainment!</t>
  </si>
  <si>
    <t>quinnton117
Helloooo Furry Twitter! I've posted
my @pacanthro Gallery to my smugmug
with anticipation of #FursuitFriday
coming up tomorrow! https://t.co/Owt3S8Pw8j
Enjoy!</t>
  </si>
  <si>
    <t>jaina_manabeast
Couple of commissions from pawcon!
https://t.co/5PWQbWZZy9</t>
  </si>
  <si>
    <t>buaya255
Helloooo Furry Twitter! I've posted
my @pacanthro Gallery to my smugmug
with anticipation of #FursuitFriday
coming up tomorrow! https://t.co/Owt3S8Pw8j
Enjoy!</t>
  </si>
  <si>
    <t>raikandragon
Couple of commissions from pawcon!
https://t.co/5PWQbWZZy9</t>
  </si>
  <si>
    <t>svondir
Couple of commissions from pawcon!
https://t.co/5PWQbWZZy9</t>
  </si>
  <si>
    <t>kohaicomplex
Couple of commissions from pawcon!
https://t.co/5PWQbWZZy9</t>
  </si>
  <si>
    <t>elesinolalekan
I'm looking forward to joining
my first round table discussion
on Monday at #pawcon Berlin 2019.
Before let's rock the stage, @BigData_Africa!
:) Join us at 10.40 for "From Data
to Data-Driven to an AI-Ready Company
at Scout24 Group: Enabling Product
Tea…https://t.co/TbCPuij03b</t>
  </si>
  <si>
    <t>thejuliabutter
I'm looking forward to joining
my first round table discussion
on Monday at #pawcon Berlin 2019.
Before let's rock the stage, @BigData_Africa!
:) Join us at 10.40 for "From Data
to Data-Driven to an AI-Ready Company
at Scout24 Group: Enabling Product
Tea…https://t.co/TbCPuij03b</t>
  </si>
  <si>
    <t>coachifedolapo
I'm looking forward to joining
my first round table discussion
on Monday at #pawcon Berlin 2019.
Before let's rock the stage, @BigData_Africa!
:) Join us at 10.40 for "From Data
to Data-Driven to an AI-Ready Company
at Scout24 Group: Enabling Product
Tea…https://t.co/TbCPuij03b</t>
  </si>
  <si>
    <t>flurrabell
Strike a pose! From Pawcon 2019!
#FursuitFriday #furry #pawcon2019
_xD83D__xDCF8_ from https://t.co/0iayrgb4wb
https://t.co/EFDvlzzxwQ</t>
  </si>
  <si>
    <t xml:space="preserve">wolfylion
</t>
  </si>
  <si>
    <t xml:space="preserve">raineyangel81
</t>
  </si>
  <si>
    <t>soli_k
Couple of commissions from pawcon!
https://t.co/5PWQbWZZy9</t>
  </si>
  <si>
    <t>myrtlesmonsters
Growing up under privileged and
getting my cousins and friends
leftovers was a treat to me, now
im getting to experience what they
did way back when. Its mind blowing
not having every part spoiled for
you. Im just so happy. Thank you
everyone who bought my stuff at
pawcon tbh</t>
  </si>
  <si>
    <t>morrowuff
My #pawcon2019 gallery is live!
See it here: https://t.co/ZQVKAA5rxa
Download, share, &amp;amp; RT! Photografur
credit appreciated~ #FursuitFriday</t>
  </si>
  <si>
    <t>varekwolf
My smol @pacanthro '19 album is
now up! Share, credit, enjoy....Awoo!
[LINKY: https://t.co/dPDhLJ2qbr]
#fursuit #pawcon #pawcon2019 https://t.co/yQwNOztl2x</t>
  </si>
  <si>
    <t>lostwolf321
My #pawcon2019 gallery is live!
See it here: https://t.co/ZQVKAA5rxa
Download, share, &amp;amp; RT! Photografur
credit appreciated~ #FursuitFriday</t>
  </si>
  <si>
    <t>negative_fox
My #pawcon2019 gallery is live!
See it here: https://t.co/ZQVKAA5rxa
Download, share, &amp;amp; RT! Photografur
credit appreciated~ #FursuitFriday</t>
  </si>
  <si>
    <t>bramble_wolf
#FursuitFriday ! Taken at PAWcon
2019. Me and two of my awesome
roomies! https://t.co/JPPipZCDu7</t>
  </si>
  <si>
    <t>mazrogal89
#FursuitFriday ! Taken at PAWcon
2019. Me and two of my awesome
roomies! https://t.co/JPPipZCDu7</t>
  </si>
  <si>
    <t>scout24
I'm looking forward to joining
my first round table discussion
on Monday at #pawcon Berlin 2019.
Before let's rock the stage, @BigData_Africa!
:) Join us at 10.40 for "From Data
to Data-Driven to an AI-Ready Company
at Scout24 Group: Enabling Product
Tea…https://t.co/TbCPuij03b</t>
  </si>
  <si>
    <t>vivianfrancos
Hallo Berlin! Kommt und trefft
das Team von #NodeXL: Montag, 18.
Nov um 13:00 Uhr @hiig_berlin:
https://t.co/lZztdT8h57 Dienstag,
19. Nov um 11:30 Uhr bei der #MASConf
#PAWCON: https://t.co/0KHvSlBEM2</t>
  </si>
  <si>
    <t>doubleofoxx
Late tweet as a reminder, my #pawcon2019
photographs are up and hosted at
https://t.co/Owt3S8Pw8j for your
#FursuitFriday entertainment!</t>
  </si>
  <si>
    <t>growlcoon
Pazuzu enjoying night air and fellowship
of monstas at #pawcon for #FursuitFriday
pics by @RadjintheDragon https://t.co/SmrooLYMBA</t>
  </si>
  <si>
    <t>mightypazuzu
Pazuzu enjoying night air and fellowship
of monstas at #pawcon for #FursuitFriday
pics by @RadjintheDragon https://t.co/SmrooLYMBA</t>
  </si>
  <si>
    <t xml:space="preserve">radjinthedragon
</t>
  </si>
  <si>
    <t>zukiakula
Pazuzu enjoying night air and fellowship
of monstas at #pawcon for #FursuitFriday
pics by @RadjintheDragon https://t.co/SmrooLYMBA</t>
  </si>
  <si>
    <t>baphigoat
Pazuzu enjoying night air and fellowship
of monstas at #pawcon for #FursuitFriday
pics by @RadjintheDragon https://t.co/SmrooLYMBA</t>
  </si>
  <si>
    <t>trinshutup
Pazuzu enjoying night air and fellowship
of monstas at #pawcon for #FursuitFriday
pics by @RadjintheDragon https://t.co/SmrooLYMBA</t>
  </si>
  <si>
    <t>nemesisinflux
Pazuzu enjoying night air and fellowship
of monstas at #pawcon for #FursuitFriday
pics by @RadjintheDragon https://t.co/SmrooLYMBA</t>
  </si>
  <si>
    <t>oragon_lv99
At #PAWcon 2019 I again hosted
the offical photo booth. 15 View
full gallery here https://t.co/vyyIzm69po
If you got a photo by me and like
it consider getting me some kofi
https://t.co/xRZD3kjp6w https://t.co/iEyuTwLuQ8</t>
  </si>
  <si>
    <t>ufotekkie
At #PAWcon 2019 I again hosted
the offical photo booth. 15 View
full gallery here https://t.co/vyyIzm69po
If you got a photo by me and like
it consider getting me some kofi
https://t.co/xRZD3kjp6w https://t.co/iEyuTwLuQ8</t>
  </si>
  <si>
    <t>michaelskurski1
At #PAWcon 2019 I again hosted
the offical photo booth. 23 View
full gallery here https://t.co/vyyIzm69po
If you got a photo by me and like
it consider getting me some kofi
https://t.co/xRZD3kjp6w https://t.co/DfZsu3elSl</t>
  </si>
  <si>
    <t>wxkiel
At #PAWcon 2019 I again hosted
the offical photo booth. 14 View
full gallery here https://t.co/vyyIzm69po
If you got a photo by me and like
it consider getting me some kofi
https://t.co/xRZD3kjp6w https://t.co/QsABi0etEu</t>
  </si>
  <si>
    <t>lets_turn_on
At #PAWcon 2019 I again hosted
the offical photo booth. 15 View
full gallery here https://t.co/vyyIzm69po
If you got a photo by me and like
it consider getting me some kofi
https://t.co/xRZD3kjp6w https://t.co/iEyuTwLuQ8</t>
  </si>
  <si>
    <t>librewulf
At #PAWcon 2019 I again hosted
the offical photo booth. 15 View
full gallery here https://t.co/vyyIzm69po
If you got a photo by me and like
it consider getting me some kofi
https://t.co/xRZD3kjp6w https://t.co/iEyuTwLuQ8</t>
  </si>
  <si>
    <t>felixkruemel
At #PAWcon 2019 I again hosted
the offical photo booth. 15 View
full gallery here https://t.co/vyyIzm69po
If you got a photo by me and like
it consider getting me some kofi
https://t.co/xRZD3kjp6w https://t.co/iEyuTwLuQ8</t>
  </si>
  <si>
    <t>klusekferret
At #PAWcon 2019 I again hosted
the offical photo booth. 15 View
full gallery here https://t.co/vyyIzm69po
If you got a photo by me and like
it consider getting me some kofi
https://t.co/xRZD3kjp6w https://t.co/iEyuTwLuQ8</t>
  </si>
  <si>
    <t>btelligent
#DataOps statt #DataLabs? Erfahren
Sie auf der @pawcon 2019, wie Sie
Ihren Gewinn durch #PredictiveAnalytics
und Machine Learning maximiern
können! Unsere Empfehlung: der
Vortrag unseres Kollegen @TimoBohm
zu #MachineLearning. Jetzt anmelden:
https://t.co/E0fME0iMCx https://t.co/0ZsvTdk9Ww</t>
  </si>
  <si>
    <t>timobohm
On my way to the @pawcon in #Berlin
to talk and learn about #ML in
production for @btelligent. But
first (as always): #coffee. ☕️_xD83E__xDD13_</t>
  </si>
  <si>
    <t>thatsfurredup
At #PAWcon 2019 I again hosted
the offical photo booth. 15 View
full gallery here https://t.co/vyyIzm69po
If you got a photo by me and like
it consider getting me some kofi
https://t.co/xRZD3kjp6w https://t.co/iEyuTwLuQ8</t>
  </si>
  <si>
    <t>romanotter
My smol @pacanthro '19 album is
now up! Share, credit, enjoy....Awoo!
[LINKY: https://t.co/dPDhLJ2qbr]
#fursuit #pawcon #pawcon2019 https://t.co/yQwNOztl2x</t>
  </si>
  <si>
    <t>ottydu
My smol @pacanthro '19 album is
now up! Share, credit, enjoy....Awoo!
[LINKY: https://t.co/dPDhLJ2qbr]
#fursuit #pawcon #pawcon2019 https://t.co/yQwNOztl2x</t>
  </si>
  <si>
    <t xml:space="preserve">vatralion
</t>
  </si>
  <si>
    <t>americanwolf76
At #PAWcon 2019 I again hosted
the offical photo booth. 6 View
full gallery here https://t.co/vyyIzm69po
If you got a photo by me and like
it consider getting me some kofi
https://t.co/xRZD3kjp6w https://t.co/kN9C1nY3P4</t>
  </si>
  <si>
    <t>crosswhitekiba
My smol @pacanthro '19 album is
now up! Share, credit, enjoy....Awoo!
[LINKY: https://t.co/dPDhLJ2qbr]
#fursuit #pawcon #pawcon2019 https://t.co/yQwNOztl2x</t>
  </si>
  <si>
    <t>nandy_andy
So, it's started #pawcon :-) https://t.co/qN7fWDek52</t>
  </si>
  <si>
    <t>deanabb
Love the environment at #pawcon
#DDB19 https://t.co/DhjKukLrpa</t>
  </si>
  <si>
    <t>marquies
Learning about respecting data
privacy and GDPR in #DataAnalytics
@ #pawcon - Model Inversion Attacks,
Memebership Inference Attacks are
easy on deployed blackbox models.</t>
  </si>
  <si>
    <t>knime
Stroll over to the #KNIME booth
to chat with us at #Pawcon in Berlin.
@PAWDeutschland #datascience #predictiveanalyticsworld
https://t.co/NYu6RlkA78</t>
  </si>
  <si>
    <t>dreznik
Stroll over to the #KNIME booth
to chat with us at #Pawcon in Berlin.
@PAWDeutschland #datascience #predictiveanalyticsworld
https://t.co/NYu6RlkA78</t>
  </si>
  <si>
    <t>dethbox
My smol @pacanthro '19 album is
now up! Share, credit, enjoy....Awoo!
[LINKY: https://t.co/dPDhLJ2qbr]
#fursuit #pawcon #pawcon2019 https://t.co/yQwNOztl2x</t>
  </si>
  <si>
    <t>jimsterne
Tell me and I’ll forget. Show me
and I’ll remember. Involve me and
I’ll understand CDP’s. Or... watch
@draab deliver a keynote- that’s
good too. #pawcon https://t.co/D41m5O8LgX</t>
  </si>
  <si>
    <t xml:space="preserve">draab
</t>
  </si>
  <si>
    <t>homphs
My smol @pacanthro '19 album is
now up! Share, credit, enjoy....Awoo!
[LINKY: https://t.co/dPDhLJ2qbr]
#fursuit #pawcon #pawcon2019 https://t.co/yQwNOztl2x</t>
  </si>
  <si>
    <t>deepset_ai
It was really a pleasure to speak
(again) at #pawcon in Berlin and
see so many new faces joining the
#NLP community. As many of you
asked me about slides and the framework.
Here they are: Slides: https://t.co/ezw72YS2GZ
FARM framework: https://t.co/CZAqBMHODY
#pawcon2019 #NLP</t>
  </si>
  <si>
    <t>malte_pietsch
It was really a pleasure to speak
(again) at #pawcon in Berlin and
see so many new faces joining the
#NLP community. As many of you
asked me about slides and the framework.
Here they are: Slides: https://t.co/ezw72YS2GZ
FARM framework: https://t.co/CZAqBMHODY
#pawcon2019 #NLP</t>
  </si>
  <si>
    <t>raiyani
It was really a pleasure to speak
(again) at #pawcon in Berlin and
see so many new faces joining the
#NLP community. As many of you
asked me about slides and the framework.
Here they are: Slides: https://t.co/ezw72YS2GZ
FARM framework: https://t.co/CZAqBMHODY
#pawcon2019 #NLP</t>
  </si>
  <si>
    <t>rotfellfox
My smol @pacanthro '19 album is
now up! Share, credit, enjoy....Awoo!
[LINKY: https://t.co/dPDhLJ2qbr]
#fursuit #pawcon #pawcon2019 https://t.co/yQwNOztl2x</t>
  </si>
  <si>
    <t>predictanalytic
Extended deadline – apply by Nov
27 (next Wed) to speak at Deep
Learning World, or one of two Predictive
Analytics Worlds: PAW Industry
4.0 or PAW Healthcare. These are
part of Machine Learning Week,
Las Vegas May 31-June 4 https://t.co/Sjn5TNBeUG
#pawcon</t>
  </si>
  <si>
    <t>furguideweb
Sorry about the typo... PAWCon
doesn't last this long, we'll get
it fixed now https://t.co/Cxz7c3QdO6</t>
  </si>
  <si>
    <t>roshi_ad
Cons I'm planning for in 2020:
- FC (probably just for a day;
didn't get a room :c) - MFF (maybe?)
- TFF - BLFC - GSFC - PAWCon Any
other cons I should 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</si>
  <si>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</si>
  <si>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</si>
  <si>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</si>
  <si>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</si>
  <si>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</si>
  <si>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</si>
  <si>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</si>
  <si>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</si>
  <si>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</si>
  <si>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</si>
  <si>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</si>
  <si>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</si>
  <si>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</si>
  <si>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</si>
  <si>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</si>
  <si>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</si>
  <si>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</si>
  <si>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</si>
  <si>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</si>
  <si>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</si>
  <si>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</si>
  <si>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</si>
  <si>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</si>
  <si>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</si>
  <si>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</si>
  <si>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</si>
  <si>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</si>
  <si>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</si>
  <si>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</si>
  <si>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</si>
  <si>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</si>
  <si>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</si>
  <si>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</si>
  <si>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</si>
  <si>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</si>
  <si>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</si>
  <si>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</si>
  <si>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</si>
  <si>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</si>
  <si>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</si>
  <si>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</si>
  <si>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</si>
  <si>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</si>
  <si>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</si>
  <si>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</si>
  <si>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</si>
  <si>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</si>
  <si>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</si>
  <si>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</si>
  <si>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</si>
  <si>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</si>
  <si>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</si>
  <si>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</si>
  <si>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</si>
  <si>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</si>
  <si>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</si>
  <si>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</si>
  <si>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</si>
  <si>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</si>
  <si>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</si>
  <si>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</si>
  <si>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</si>
  <si>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</si>
  <si>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</si>
  <si>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</si>
  <si>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</si>
  <si>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</si>
  <si>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</si>
  <si>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</si>
  <si>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</si>
  <si>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</si>
  <si>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</si>
  <si>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</si>
  <si>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</si>
  <si>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</si>
  <si>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https://ko-fi.com/bluehasia</t>
  </si>
  <si>
    <t>https://drive.google.com/file/d/1S4ntKYblkjA9-oQspuwSEi-haETWaddS/view?usp=sharing</t>
  </si>
  <si>
    <t>https://github.com/deepset-ai/FARM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</si>
  <si>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</si>
  <si>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</si>
  <si>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</si>
  <si>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</si>
  <si>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</si>
  <si>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</si>
  <si>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</si>
  <si>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</si>
  <si>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</si>
  <si>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</si>
  <si>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</si>
  <si>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</si>
  <si>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</si>
  <si>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</si>
  <si>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https://www.hiig.de/events/lunch-talk-marc-smith/</t>
  </si>
  <si>
    <t>https://marketinganalyticssummit.de/session/connect-to-the-power-of-social-network-analysis-how-to-gain-insights-from-social-media-data-with-nodexl/</t>
  </si>
  <si>
    <t>Top URLs in Tweet in G8</t>
  </si>
  <si>
    <t>G7 Count</t>
  </si>
  <si>
    <t>Top URLs in Tweet in G9</t>
  </si>
  <si>
    <t>G8 Count</t>
  </si>
  <si>
    <t>Top URLs in Tweet in G10</t>
  </si>
  <si>
    <t>G9 Count</t>
  </si>
  <si>
    <t>G10 Count</t>
  </si>
  <si>
    <t>Top URLs in Tweet</t>
  </si>
  <si>
    <t>https://bluehasia.smugmug.com/Fursuiters/FUR-CONS/PawCon/2019/Pawcon-Photo-Booth/ https://bluehasia.smugmug.com/Fursuiters/FUR-CONS/PawCon/2019/Pawcon-Photo-Booth https://ko-fi.com/bluehasia https://www.flickr.com/photos/tastyeagle/albums/72157711744881676 https://tavfox.smugmug.com/PAWCON-2019/ https://varekwolf.smugmug.com/PAWCon-2019/ https://www.flickr.com/short_urls.gne?photoset=aHsmJrNn85</t>
  </si>
  <si>
    <t>https://1-risingmedia.com/newsletter/1573038381.html?utm_source=post&amp;utm_medium=twitter&amp;utm_campaign=topics https://www.linkedin.com/slink?code=gmr_fmg</t>
  </si>
  <si>
    <t>https://www.flickr.com/short_urls.gne?photoset=aHsmJrNn85 https://varekwolf.smugmug.com/PAWCon-2019/ https://bluehasia.smugmug.com/Fursuiters/FUR-CONS/PawCon/2019/Pawcon-Photo-Booth</t>
  </si>
  <si>
    <t>https://bluehasia.smugmug.com/Fursuiters/FUR-CONS/PawCon/2019/Pawcon-Photo-Booth https://bluehasia.smugmug.com/Fursuiters/FUR-CONS/PawCon/2019/Pawcon-Photo-Booth/</t>
  </si>
  <si>
    <t>https://1-risingmedia.com/newsletter/1573741347.html https://1-risingmedia.com/newsletter/1572659715.html https://1-risingmedia.com/newsletter/1572659715.html?utm_source=post&amp;utm_medium=twitter&amp;utm_campaign=johnelder https://www.btelligent.com/unternehmen/events/detail/article/predictive-analytics-world-2/?&amp;amp;utm_source=twitter&amp;amp;utm_medium=organic&amp;amp;utm_campaign=eventExtern-PAWBerlin-1910 https://www.predictiveanalyticsworld.com/patimes/data-lakes-the-future-of-data-warehousing/10600/?hsamp=aZ8WVYYXxEhpv&amp;hsamp_network=TWITTER</t>
  </si>
  <si>
    <t>https://predictiveanalyticsworld.de/en/agenda/ https://predictiveanalyticsworld.de/programm/</t>
  </si>
  <si>
    <t>Top Domains in Tweet in Entire Graph</t>
  </si>
  <si>
    <t>ko-fi.com</t>
  </si>
  <si>
    <t>google.com</t>
  </si>
  <si>
    <t>github.com</t>
  </si>
  <si>
    <t>Top Domains in Tweet in G1</t>
  </si>
  <si>
    <t>Top Domains in Tweet in G2</t>
  </si>
  <si>
    <t>Top Domains in Tweet in G3</t>
  </si>
  <si>
    <t>Top Domains in Tweet in G4</t>
  </si>
  <si>
    <t>Top Domains in Tweet in G5</t>
  </si>
  <si>
    <t>Top Domains in Tweet in G6</t>
  </si>
  <si>
    <t>Top Domains in Tweet in G7</t>
  </si>
  <si>
    <t>hiig.de</t>
  </si>
  <si>
    <t>marketinganalyticssummit.de</t>
  </si>
  <si>
    <t>Top Domains in Tweet in G8</t>
  </si>
  <si>
    <t>Top Domains in Tweet in G9</t>
  </si>
  <si>
    <t>Top Domains in Tweet in G10</t>
  </si>
  <si>
    <t>Top Domains in Tweet</t>
  </si>
  <si>
    <t>smugmug.com ko-fi.com flickr.com</t>
  </si>
  <si>
    <t>1-risingmedia.com linkedin.com</t>
  </si>
  <si>
    <t>flickr.com smugmug.com</t>
  </si>
  <si>
    <t>1-risingmedia.com btelligent.com predictiveanalyticsworld.com</t>
  </si>
  <si>
    <t>Top Hashtags in Tweet in Entire Graph</t>
  </si>
  <si>
    <t>fursuit</t>
  </si>
  <si>
    <t>datascience</t>
  </si>
  <si>
    <t>machinelearning</t>
  </si>
  <si>
    <t>nlp</t>
  </si>
  <si>
    <t>predictiveanalytics</t>
  </si>
  <si>
    <t>ai</t>
  </si>
  <si>
    <t>Top Hashtags in Tweet in G1</t>
  </si>
  <si>
    <t>Top Hashtags in Tweet in G2</t>
  </si>
  <si>
    <t>Top Hashtags in Tweet in G3</t>
  </si>
  <si>
    <t>Top Hashtags in Tweet in G4</t>
  </si>
  <si>
    <t>ddb19</t>
  </si>
  <si>
    <t>dataanalytics</t>
  </si>
  <si>
    <t>Top Hashtags in Tweet in G5</t>
  </si>
  <si>
    <t>Top Hashtags in Tweet in G6</t>
  </si>
  <si>
    <t>Top Hashtags in Tweet in G7</t>
  </si>
  <si>
    <t>masconf</t>
  </si>
  <si>
    <t>Top Hashtags in Tweet in G8</t>
  </si>
  <si>
    <t>berlin</t>
  </si>
  <si>
    <t>ml</t>
  </si>
  <si>
    <t>coffee</t>
  </si>
  <si>
    <t>dataops</t>
  </si>
  <si>
    <t>datalabs</t>
  </si>
  <si>
    <t>Top Hashtags in Tweet in G9</t>
  </si>
  <si>
    <t>predictiveanalyticsworld</t>
  </si>
  <si>
    <t>Top Hashtags in Tweet in G10</t>
  </si>
  <si>
    <t>Top Hashtags in Tweet</t>
  </si>
  <si>
    <t>pawcon fursuitfriday pawcon2019 fursuit</t>
  </si>
  <si>
    <t>pawcon maillemonday pawcon2019 machinelearning ai datascience ddb19 dataanalytics</t>
  </si>
  <si>
    <t>pawcon fursuit pawcon2019 fursuitfriday</t>
  </si>
  <si>
    <t>pawcon machinelearning predictiveanalytics ai datascience berlin ml coffee dataops datalabs</t>
  </si>
  <si>
    <t>pawcon datascience knime predictiveanalyticsworld machinelearning ai predictiveanalytics</t>
  </si>
  <si>
    <t>nlp pawcon pawcon2019</t>
  </si>
  <si>
    <t>Top Words in Tweet in Entire Graph</t>
  </si>
  <si>
    <t>Words in Sentiment List#1: Positive</t>
  </si>
  <si>
    <t>Words in Sentiment List#2: Negative</t>
  </si>
  <si>
    <t>Words in Sentiment List#3: Angry/Violent</t>
  </si>
  <si>
    <t>Non-categorized Words</t>
  </si>
  <si>
    <t>Total Words</t>
  </si>
  <si>
    <t>#pawcon</t>
  </si>
  <si>
    <t>photo</t>
  </si>
  <si>
    <t>photos</t>
  </si>
  <si>
    <t>here</t>
  </si>
  <si>
    <t>Top Words in Tweet in G1</t>
  </si>
  <si>
    <t>couple</t>
  </si>
  <si>
    <t>commissions</t>
  </si>
  <si>
    <t>Top Words in Tweet in G2</t>
  </si>
  <si>
    <t>booth</t>
  </si>
  <si>
    <t>consider</t>
  </si>
  <si>
    <t>getting</t>
  </si>
  <si>
    <t>kofi</t>
  </si>
  <si>
    <t>up</t>
  </si>
  <si>
    <t>gallery</t>
  </si>
  <si>
    <t>Top Words in Tweet in G3</t>
  </si>
  <si>
    <t>bit</t>
  </si>
  <si>
    <t>busy</t>
  </si>
  <si>
    <t>#pawcon2019</t>
  </si>
  <si>
    <t>reason</t>
  </si>
  <si>
    <t>always</t>
  </si>
  <si>
    <t>blurrier</t>
  </si>
  <si>
    <t>Top Words in Tweet in G4</t>
  </si>
  <si>
    <t>2020</t>
  </si>
  <si>
    <t>fc</t>
  </si>
  <si>
    <t>cons</t>
  </si>
  <si>
    <t>first</t>
  </si>
  <si>
    <t>go</t>
  </si>
  <si>
    <t>blfc</t>
  </si>
  <si>
    <t>now</t>
  </si>
  <si>
    <t>sold</t>
  </si>
  <si>
    <t>Top Words in Tweet in G5</t>
  </si>
  <si>
    <t>share</t>
  </si>
  <si>
    <t>credit</t>
  </si>
  <si>
    <t>smol</t>
  </si>
  <si>
    <t>'19</t>
  </si>
  <si>
    <t>album</t>
  </si>
  <si>
    <t>Top Words in Tweet in G6</t>
  </si>
  <si>
    <t>pazuzu</t>
  </si>
  <si>
    <t>enjoying</t>
  </si>
  <si>
    <t>night</t>
  </si>
  <si>
    <t>air</t>
  </si>
  <si>
    <t>fellowship</t>
  </si>
  <si>
    <t>monstas</t>
  </si>
  <si>
    <t>#fursuitfriday</t>
  </si>
  <si>
    <t>pics</t>
  </si>
  <si>
    <t>Top Words in Tweet in G7</t>
  </si>
  <si>
    <t>nov</t>
  </si>
  <si>
    <t>hallo</t>
  </si>
  <si>
    <t>kommt</t>
  </si>
  <si>
    <t>trefft</t>
  </si>
  <si>
    <t>team</t>
  </si>
  <si>
    <t>#nodexl</t>
  </si>
  <si>
    <t>montag</t>
  </si>
  <si>
    <t>18</t>
  </si>
  <si>
    <t>13</t>
  </si>
  <si>
    <t>Top Words in Tweet in G8</t>
  </si>
  <si>
    <t>analytics</t>
  </si>
  <si>
    <t>4</t>
  </si>
  <si>
    <t>learning</t>
  </si>
  <si>
    <t>world</t>
  </si>
  <si>
    <t>predictive</t>
  </si>
  <si>
    <t>paw</t>
  </si>
  <si>
    <t>vegas</t>
  </si>
  <si>
    <t>31</t>
  </si>
  <si>
    <t>june</t>
  </si>
  <si>
    <t>Top Words in Tweet in G9</t>
  </si>
  <si>
    <t>#datascience</t>
  </si>
  <si>
    <t>2019</t>
  </si>
  <si>
    <t>hear</t>
  </si>
  <si>
    <t>speak</t>
  </si>
  <si>
    <t>#machinelearning</t>
  </si>
  <si>
    <t>#ai</t>
  </si>
  <si>
    <t>#predictiveanalytics</t>
  </si>
  <si>
    <t>sie</t>
  </si>
  <si>
    <t>Top Words in Tweet in G10</t>
  </si>
  <si>
    <t>looking</t>
  </si>
  <si>
    <t>forward</t>
  </si>
  <si>
    <t>joining</t>
  </si>
  <si>
    <t>round</t>
  </si>
  <si>
    <t>table</t>
  </si>
  <si>
    <t>discussion</t>
  </si>
  <si>
    <t>monday</t>
  </si>
  <si>
    <t>Top Words in Tweet</t>
  </si>
  <si>
    <t>couple commissions pawcon</t>
  </si>
  <si>
    <t>photo photos here booth consider getting kofi pacanthro up gallery</t>
  </si>
  <si>
    <t>photos pawcon bit busy here #pawcon2019 pacanthro reason always blurrier</t>
  </si>
  <si>
    <t>pawcon #pawcon 2020 fc cons first go blfc now sold</t>
  </si>
  <si>
    <t>#pawcon share credit #pawcon2019 smol pacanthro '19 album now up</t>
  </si>
  <si>
    <t>#pawcon pazuzu enjoying night air fellowship monstas #fursuitfriday pics radjinthedragon</t>
  </si>
  <si>
    <t>nov hallo berlin kommt trefft team #nodexl montag 18 13</t>
  </si>
  <si>
    <t>analytics 4 learning #pawcon world predictive paw vegas 31 june</t>
  </si>
  <si>
    <t>#pawcon berlin #datascience 2019 hear speak #machinelearning #ai #predictiveanalytics sie</t>
  </si>
  <si>
    <t>data looking forward joining first round table discussion monday #pawcon</t>
  </si>
  <si>
    <t>many #nlp slides framework really pleasure speak again #pawcon berlin</t>
  </si>
  <si>
    <t>time pawcon super fun first doing convention blast thanks pacanthro</t>
  </si>
  <si>
    <t>week's #fursuitfriday pics come last #pawcon</t>
  </si>
  <si>
    <t>ll s</t>
  </si>
  <si>
    <t>#fursuitfriday taken pawcon 2019 two awesome roomies</t>
  </si>
  <si>
    <t>ended up completely selling out skull baby keychains made pawcon</t>
  </si>
  <si>
    <t>now hey pawcon wrapping up opening general commissions again small</t>
  </si>
  <si>
    <t>Top Word Pairs in Tweet in Entire Graph</t>
  </si>
  <si>
    <t>couple,commissions</t>
  </si>
  <si>
    <t>commissions,pawcon</t>
  </si>
  <si>
    <t>photo,booth</t>
  </si>
  <si>
    <t>photo,consider</t>
  </si>
  <si>
    <t>consider,getting</t>
  </si>
  <si>
    <t>getting,kofi</t>
  </si>
  <si>
    <t>up,now</t>
  </si>
  <si>
    <t>pacanthro,photo</t>
  </si>
  <si>
    <t>booth,photos</t>
  </si>
  <si>
    <t>photos,up</t>
  </si>
  <si>
    <t>Top Word Pairs in Tweet in G1</t>
  </si>
  <si>
    <t>Top Word Pairs in Tweet in G2</t>
  </si>
  <si>
    <t>now,find</t>
  </si>
  <si>
    <t>find,two</t>
  </si>
  <si>
    <t>Top Word Pairs in Tweet in G3</t>
  </si>
  <si>
    <t>bit,busy</t>
  </si>
  <si>
    <t>busy,here</t>
  </si>
  <si>
    <t>here,photos</t>
  </si>
  <si>
    <t>photos,#pawcon2019</t>
  </si>
  <si>
    <t>#pawcon2019,pacanthro</t>
  </si>
  <si>
    <t>pacanthro,reason</t>
  </si>
  <si>
    <t>reason,photos</t>
  </si>
  <si>
    <t>photos,pawcon</t>
  </si>
  <si>
    <t>pawcon,always</t>
  </si>
  <si>
    <t>always,blurrier</t>
  </si>
  <si>
    <t>Top Word Pairs in Tweet in G4</t>
  </si>
  <si>
    <t>first,time</t>
  </si>
  <si>
    <t>Top Word Pairs in Tweet in G5</t>
  </si>
  <si>
    <t>smol,pacanthro</t>
  </si>
  <si>
    <t>pacanthro,'19</t>
  </si>
  <si>
    <t>'19,album</t>
  </si>
  <si>
    <t>album,now</t>
  </si>
  <si>
    <t>now,up</t>
  </si>
  <si>
    <t>up,share</t>
  </si>
  <si>
    <t>share,credit</t>
  </si>
  <si>
    <t>credit,enjoy</t>
  </si>
  <si>
    <t>enjoy,awoo</t>
  </si>
  <si>
    <t>awoo,linky</t>
  </si>
  <si>
    <t>Top Word Pairs in Tweet in G6</t>
  </si>
  <si>
    <t>pazuzu,enjoying</t>
  </si>
  <si>
    <t>enjoying,night</t>
  </si>
  <si>
    <t>night,air</t>
  </si>
  <si>
    <t>air,fellowship</t>
  </si>
  <si>
    <t>fellowship,monstas</t>
  </si>
  <si>
    <t>monstas,#pawcon</t>
  </si>
  <si>
    <t>#pawcon,#fursuitfriday</t>
  </si>
  <si>
    <t>#fursuitfriday,pics</t>
  </si>
  <si>
    <t>pics,radjinthedragon</t>
  </si>
  <si>
    <t>Top Word Pairs in Tweet in G7</t>
  </si>
  <si>
    <t>hallo,berlin</t>
  </si>
  <si>
    <t>berlin,kommt</t>
  </si>
  <si>
    <t>kommt,trefft</t>
  </si>
  <si>
    <t>trefft,team</t>
  </si>
  <si>
    <t>team,#nodexl</t>
  </si>
  <si>
    <t>#nodexl,montag</t>
  </si>
  <si>
    <t>montag,18</t>
  </si>
  <si>
    <t>18,nov</t>
  </si>
  <si>
    <t>nov,13</t>
  </si>
  <si>
    <t>13,00</t>
  </si>
  <si>
    <t>Top Word Pairs in Tweet in G8</t>
  </si>
  <si>
    <t>predictive,analytics</t>
  </si>
  <si>
    <t>31,june</t>
  </si>
  <si>
    <t>june,4</t>
  </si>
  <si>
    <t>machine,learning</t>
  </si>
  <si>
    <t>extended,deadline</t>
  </si>
  <si>
    <t>deadline,apply</t>
  </si>
  <si>
    <t>apply,nov</t>
  </si>
  <si>
    <t>nov,27</t>
  </si>
  <si>
    <t>27,next</t>
  </si>
  <si>
    <t>next,wed</t>
  </si>
  <si>
    <t>Top Word Pairs in Tweet in G9</t>
  </si>
  <si>
    <t>#pawcon,berlin</t>
  </si>
  <si>
    <t>berlin,2019</t>
  </si>
  <si>
    <t>2019,#pawcon</t>
  </si>
  <si>
    <t>#pawcon,#machinelearning</t>
  </si>
  <si>
    <t>#machinelearning,#ai</t>
  </si>
  <si>
    <t>#ai,#datascience</t>
  </si>
  <si>
    <t>#datascience,#predictiveanalytics</t>
  </si>
  <si>
    <t>stroll,over</t>
  </si>
  <si>
    <t>over,#knime</t>
  </si>
  <si>
    <t>#knime,booth</t>
  </si>
  <si>
    <t>Top Word Pairs in Tweet in G10</t>
  </si>
  <si>
    <t>looking,forward</t>
  </si>
  <si>
    <t>forward,joining</t>
  </si>
  <si>
    <t>joining,first</t>
  </si>
  <si>
    <t>first,round</t>
  </si>
  <si>
    <t>round,table</t>
  </si>
  <si>
    <t>table,discussion</t>
  </si>
  <si>
    <t>discussion,monday</t>
  </si>
  <si>
    <t>monday,#pawcon</t>
  </si>
  <si>
    <t>Top Word Pairs in Tweet</t>
  </si>
  <si>
    <t>couple,commissions  commissions,pawcon</t>
  </si>
  <si>
    <t>photo,booth  photo,consider  consider,getting  getting,kofi  pacanthro,photo  booth,photos  photos,up  up,now  now,find  find,two</t>
  </si>
  <si>
    <t>bit,busy  busy,here  here,photos  photos,#pawcon2019  #pawcon2019,pacanthro  pacanthro,reason  reason,photos  photos,pawcon  pawcon,always  always,blurrier</t>
  </si>
  <si>
    <t>smol,pacanthro  pacanthro,'19  '19,album  album,now  now,up  up,share  share,credit  credit,enjoy  enjoy,awoo  awoo,linky</t>
  </si>
  <si>
    <t>pazuzu,enjoying  enjoying,night  night,air  air,fellowship  fellowship,monstas  monstas,#pawcon  #pawcon,#fursuitfriday  #fursuitfriday,pics  pics,radjinthedragon  photo,booth</t>
  </si>
  <si>
    <t>hallo,berlin  berlin,kommt  kommt,trefft  trefft,team  team,#nodexl  #nodexl,montag  montag,18  18,nov  nov,13  13,00</t>
  </si>
  <si>
    <t>predictive,analytics  31,june  june,4  machine,learning  extended,deadline  deadline,apply  apply,nov  nov,27  27,next  next,wed</t>
  </si>
  <si>
    <t>#pawcon,berlin  berlin,2019  2019,#pawcon  #pawcon,#machinelearning  #machinelearning,#ai  #ai,#datascience  #datascience,#predictiveanalytics  stroll,over  over,#knime  #knime,booth</t>
  </si>
  <si>
    <t>looking,forward  forward,joining  joining,first  first,round  round,table  table,discussion  discussion,monday  monday,#pawcon  #pawcon,berlin  berlin,2019</t>
  </si>
  <si>
    <t>really,pleasure  pleasure,speak  speak,again  again,#pawcon  #pawcon,berlin  berlin,see  see,many  many,new  new,faces  faces,joining</t>
  </si>
  <si>
    <t>super,fun  fun,time  time,pawcon  pawcon,first  first,time  time,doing  doing,convention  convention,blast  blast,thanks  thanks,pacanthro</t>
  </si>
  <si>
    <t>week's,#fursuitfriday  #fursuitfriday,pics  pics,come  come,last  last,week's  week's,#pawcon</t>
  </si>
  <si>
    <t>#fursuitfriday,taken  taken,pawcon  pawcon,2019  2019,two  two,awesome  awesome,roomies</t>
  </si>
  <si>
    <t>ended,up  up,completely  completely,selling  selling,out  out,skull  skull,baby  baby,keychains  keychains,made  made,pawcon  pawcon,definitely</t>
  </si>
  <si>
    <t>hey,pawcon  pawcon,wrapping  wrapping,up  up,now  now,opening  opening,general  general,commissions  commissions,again  again,small  small,queue</t>
  </si>
  <si>
    <t>Top Replied-To in Entire Graph</t>
  </si>
  <si>
    <t>Top Mentioned in Entire Graph</t>
  </si>
  <si>
    <t>bigdata_africa</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</si>
  <si>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</si>
  <si>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</si>
  <si>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</si>
  <si>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</si>
  <si>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</si>
  <si>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</si>
  <si>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</si>
  <si>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</si>
  <si>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</si>
  <si>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</si>
  <si>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</si>
  <si>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</si>
  <si>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</si>
  <si>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</si>
  <si>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</si>
  <si>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</si>
  <si>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</si>
  <si>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</si>
  <si>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</si>
  <si>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</si>
  <si>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</si>
  <si>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</si>
  <si>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pacanthro furtrack winter_snowfox</t>
  </si>
  <si>
    <t>pacanthro orzel</t>
  </si>
  <si>
    <t>radjinthedragon orzel pacanthro furtrack</t>
  </si>
  <si>
    <t>pawcon btelligent timobohm</t>
  </si>
  <si>
    <t>pawdeutschland ringieraxelspri</t>
  </si>
  <si>
    <t>pacanthro raineyangel81 wolfylion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</si>
  <si>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</si>
  <si>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</si>
  <si>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</si>
  <si>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</si>
  <si>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</si>
  <si>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</si>
  <si>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</si>
  <si>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</si>
  <si>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</si>
  <si>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</si>
  <si>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</si>
  <si>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</si>
  <si>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jontalbain2015 atorwulfu holodrom tinycatpistol _hotdog_wolf keirosdragon xxshakorxx skunkfritter fwdrift doodlegamertj</t>
  </si>
  <si>
    <t>fibrekitty americanwolf76 lionel_toy crosswhitekiba neonthewolf_ tav_fox spectrumfox ufotekkie rigbybestie bluehasia</t>
  </si>
  <si>
    <t>code_atrandom a_oratoria inorin333 chuffleskunk squid38 hoofurs foryraptor orzel pup_leo bengal0</t>
  </si>
  <si>
    <t>2manystripes nixieknax myrtlesmonsters deanabb marquies saberbaberkyra xenonotter bukkaketiger roshi_ad pawind40</t>
  </si>
  <si>
    <t>homphs dethbox loboloc0 romanotter vatralion highestwinds wxkiel negative_fox ottydu varekwolf</t>
  </si>
  <si>
    <t>trinshutup felixkruemel zukiakula growlcoon nemesisinflux radjinthedragon mightypazuzu baphigoat</t>
  </si>
  <si>
    <t>vivianfrancos metoscm hiig_berlin nodexl connectedaction smr_foundation digitalspacelab</t>
  </si>
  <si>
    <t>pawcon btelligent saumurdarren predictanalytic timobohm</t>
  </si>
  <si>
    <t>dreznik knime pawdeutschland rekurencja ringieraxelspri</t>
  </si>
  <si>
    <t>coachifedolapo scout24 elesinolalekan thejuliabutter</t>
  </si>
  <si>
    <t>raiyani malte_pietsch deepset_ai</t>
  </si>
  <si>
    <t>wolfylion raineyangel81 flurrabell</t>
  </si>
  <si>
    <t>plushgut anirecast fuwusuits</t>
  </si>
  <si>
    <t>jimsterne draab</t>
  </si>
  <si>
    <t>bramble_wolf mazrogal89</t>
  </si>
  <si>
    <t>random_muffinyt _lususnaturae_</t>
  </si>
  <si>
    <t>artworktee noble1777_me</t>
  </si>
  <si>
    <t>sitetuners martingreif</t>
  </si>
  <si>
    <t>bailey_foxheart recurrentart</t>
  </si>
  <si>
    <t>Top URLs in Tweet by Count</t>
  </si>
  <si>
    <t>https://ko-fi.com/bluehasia https://bluehasia.smugmug.com/Fursuiters/FUR-CONS/PawCon/2019/Pawcon-Photo-Booth https://bluehasia.smugmug.com/Fursuiters/FUR-CONS/PawCon/2019/Pawcon-Photo-Booth/</t>
  </si>
  <si>
    <t>https://www.flickr.com/photos/tastyeagle/albums/72157711744881676 https://bluehasia.smugmug.com/Fursuiters/FUR-CONS/PawCon/2019/Pawcon-Photo-Booth/</t>
  </si>
  <si>
    <t>https://1-risingmedia.com/newsletter/1573741347.html https://1-risingmedia.com/newsletter/1572659715.html?utm_source=post&amp;utm_medium=twitter&amp;utm_campaign=johnelder https://1-risingmedia.com/newsletter/1572659715.html</t>
  </si>
  <si>
    <t>https://tavfox.smugmug.com/PAWCON-2019/ https://varekwolf.smugmug.com/PAWCon-2019/</t>
  </si>
  <si>
    <t>https://www.flickr.com/short_urls.gne?photoset=aHsmJrNn85 https://bluehasia.smugmug.com/Fursuiters/FUR-CONS/PawCon/2019/Pawcon-Photo-Booth https://varekwolf.smugmug.com/PAWCon-2019/</t>
  </si>
  <si>
    <t>https://varekwolf.smugmug.com/PAWCon-2019/ https://www.flickr.com/photos/tastyeagle/albums/72157711744881676 https://bluehasia.smugmug.com/Fursuiters/FUR-CONS/PawCon/2019/Pawcon-Photo-Booth/</t>
  </si>
  <si>
    <t>https://www.flickr.com/short_urls.gne?photoset=aHsmJrNn85 https://bluehasia.smugmug.com/Fursuiters/FUR-CONS/PawCon/2019/Pawcon-Photo-Booth/</t>
  </si>
  <si>
    <t>Top URLs in Tweet by Salience</t>
  </si>
  <si>
    <t>https://bluehasia.smugmug.com/Fursuiters/FUR-CONS/PawCon/2019/Pawcon-Photo-Booth/ https://bluehasia.smugmug.com/Fursuiters/FUR-CONS/PawCon/2019/Pawcon-Photo-Booth https://ko-fi.com/bluehasia</t>
  </si>
  <si>
    <t>https://predictiveanalyticsworld.de/programm/ https://predictiveanalyticsworld.de/en/agenda/</t>
  </si>
  <si>
    <t>https://varekwolf.smugmug.com/PAWCon-2019/ https://tavfox.smugmug.com/PAWCON-2019/</t>
  </si>
  <si>
    <t>Top Domains in Tweet by Count</t>
  </si>
  <si>
    <t>smugmug.com flickr.com</t>
  </si>
  <si>
    <t>Top Domains in Tweet by Salience</t>
  </si>
  <si>
    <t>ko-fi.com smugmug.com</t>
  </si>
  <si>
    <t>Top Hashtags in Tweet by Count</t>
  </si>
  <si>
    <t>fursuitfriday pawcon pawcon2019</t>
  </si>
  <si>
    <t>pawcon machinelearning ai datascience predictiveanalytics</t>
  </si>
  <si>
    <t>pawcon pawcon2019</t>
  </si>
  <si>
    <t>pawcon fursuit pawcon2019</t>
  </si>
  <si>
    <t>fursuitfriday pawcon2019</t>
  </si>
  <si>
    <t>pawcon dataanalytics</t>
  </si>
  <si>
    <t>pawcon knime datascience predictiveanalyticsworld</t>
  </si>
  <si>
    <t>Top Hashtags in Tweet by Salience</t>
  </si>
  <si>
    <t>machinelearning ai datascience predictiveanalytics pawcon</t>
  </si>
  <si>
    <t>machinelearning predictiveanalytics ai datascience pawcon</t>
  </si>
  <si>
    <t>fursuit pawcon2019 pawcon</t>
  </si>
  <si>
    <t>fursuit pawcon2019 fursuitfriday pawcon</t>
  </si>
  <si>
    <t>knime datascience predictiveanalyticsworld pawcon</t>
  </si>
  <si>
    <t>Top Words in Tweet by Count</t>
  </si>
  <si>
    <t>photo photos pacanthro booth up now find two places large</t>
  </si>
  <si>
    <t>photo booth here consider getting kofi #pawcon 2019 again hosted</t>
  </si>
  <si>
    <t>photos pacanthro up here photo helloooo furry twitter posted gallery</t>
  </si>
  <si>
    <t>sad find nsfw party still fun con really made amazing</t>
  </si>
  <si>
    <t>2020 convention lists hell yeah fc gsfc blfc mff now</t>
  </si>
  <si>
    <t>turquoise pink blue sold next post #maillemonday first one double</t>
  </si>
  <si>
    <t>now hey wrapping up opening general commissions again small queue</t>
  </si>
  <si>
    <t>go fur gunna try further confusion 2020 memphit meet think</t>
  </si>
  <si>
    <t>photos bit busy here #pawcon2019 pacanthro reason always blurrier average</t>
  </si>
  <si>
    <t>such photos squid38 squidhooves already pleasure see short time passes</t>
  </si>
  <si>
    <t>photos here pacanthro photo bit busy #pawcon2019 reason always blurrier</t>
  </si>
  <si>
    <t>#pawcon hear piotr turek speak cost effective personalisation platform 30m</t>
  </si>
  <si>
    <t>#pawcon sie berlin 2019 hear speak #machinelearning #ai #datascience #predictiveanalytics</t>
  </si>
  <si>
    <t>heads up #digitalmarketing #cro pros president martingreif speaking data driven</t>
  </si>
  <si>
    <t>more oinking around #pawcon getting those scritches orzel</t>
  </si>
  <si>
    <t>photos more oinking around #pawcon getting those scritches orzel bit</t>
  </si>
  <si>
    <t>artworktee dying deer o enough one gf few dollars couldnt</t>
  </si>
  <si>
    <t>banditraccoon1 winter_snowfox one chocolate tried amazing btw</t>
  </si>
  <si>
    <t>photo pacanthro gallery up booth here consider getting kofi photos</t>
  </si>
  <si>
    <t>ended up completely selling out skull baby keychains made definitely</t>
  </si>
  <si>
    <t>anyone tell drew friend found headless lounge wanna thank whoever</t>
  </si>
  <si>
    <t>#data become complex normal techniques harnessing fail keeping realizing data</t>
  </si>
  <si>
    <t>analytics 4 #pawcon learning world predictive paw vegas 31 june</t>
  </si>
  <si>
    <t>couple commissions</t>
  </si>
  <si>
    <t>first time started pork flew working out lost over 10lbs</t>
  </si>
  <si>
    <t>photo photos #pawcon images crawl through frames pacanthro booth up</t>
  </si>
  <si>
    <t>#pawcon images through smol pacanthro '19 album now up share</t>
  </si>
  <si>
    <t>#pawcon images crawl through frames</t>
  </si>
  <si>
    <t>learn #pawcon industry 4 0 munich successful data science projects</t>
  </si>
  <si>
    <t>nov um uhr hallo berlin kommt und trefft das team</t>
  </si>
  <si>
    <t>fc don t think doing many cons 2020 post blfc</t>
  </si>
  <si>
    <t>pacanthro up photo photos helloooo furry twitter posted gallery smugmug</t>
  </si>
  <si>
    <t>#fursuitfriday #pawcon2019 gallery up images live see here download share</t>
  </si>
  <si>
    <t>helloooo furry twitter posted pacanthro gallery smugmug anticipation #fursuitfriday coming</t>
  </si>
  <si>
    <t>time super fun first doing convention blast thanks pacanthro staff</t>
  </si>
  <si>
    <t>im getting growing up under privileged cousins friends leftovers treat</t>
  </si>
  <si>
    <t>#pawcon2019 gallery live see here download share photografur credit appreciated</t>
  </si>
  <si>
    <t>share credit #pawcon #pawcon2019 photo gallery here vatralion fc home</t>
  </si>
  <si>
    <t>photos here #pawcon2019 pacanthro photo gallery live see download share</t>
  </si>
  <si>
    <t>#fursuitfriday taken 2019 two awesome roomies</t>
  </si>
  <si>
    <t>late tweet reminder #pawcon2019 photographs up hosted #fursuitfriday entertainment</t>
  </si>
  <si>
    <t>pazuzu enjoying night air fellowship monstas #pawcon #fursuitfriday pics radjinthedragon</t>
  </si>
  <si>
    <t>photo #pawcon 2019 again hosted offical booth view full gallery</t>
  </si>
  <si>
    <t>photo #pawcon 2019 again hosted offical booth 15 view full</t>
  </si>
  <si>
    <t>photo #pawcon 2019 again hosted offical booth 23 view full</t>
  </si>
  <si>
    <t>photo #pawcon getting booth here consider kofi photos 2019 again</t>
  </si>
  <si>
    <t>sie der #dataops statt #datalabs erfahren auf 2019 wie ihren</t>
  </si>
  <si>
    <t>way #berlin talk learn #ml production btelligent first always #coffee</t>
  </si>
  <si>
    <t>smol pacanthro '19 album now up share credit enjoy awoo</t>
  </si>
  <si>
    <t>photo #pawcon 2019 again hosted offical booth 6 view full</t>
  </si>
  <si>
    <t>pacanthro now up photo photos smol '19 album share credit</t>
  </si>
  <si>
    <t>started #pawcon</t>
  </si>
  <si>
    <t>love environment #pawcon #ddb19</t>
  </si>
  <si>
    <t>#pawcon attacks learning respecting data privacy gdpr #dataanalytics model inversion</t>
  </si>
  <si>
    <t>#pawcon berlin #datascience stroll over #knime booth chat pawdeutschland #predictiveanalyticsworld</t>
  </si>
  <si>
    <t>stroll over #knime booth chat #pawcon berlin pawdeutschland #datascience #predictiveanalyticsworld</t>
  </si>
  <si>
    <t>ll s tell forget show remember involve understand cdp watch</t>
  </si>
  <si>
    <t>analytics 4 learning world predictive paw vegas 31 june #pawcon</t>
  </si>
  <si>
    <t>sorry typo last long fixed now</t>
  </si>
  <si>
    <t>cons planning 2020 fc probably day room c mff maybe</t>
  </si>
  <si>
    <t>Top Words in Tweet by Salience</t>
  </si>
  <si>
    <t>photos pacanthro up now find two places large files furtrack</t>
  </si>
  <si>
    <t>photos photo up here helloooo furry twitter posted gallery smugmug</t>
  </si>
  <si>
    <t>photo bit busy #pawcon2019 reason always blurrier average booth up</t>
  </si>
  <si>
    <t>sie hear speak #machinelearning #ai #datascience #predictiveanalytics für das piotr</t>
  </si>
  <si>
    <t>photos photo helloooo furry twitter posted smugmug anticipation #fursuitfriday coming</t>
  </si>
  <si>
    <t>learning paw analytics 4 extended deadline apply nov 27 next</t>
  </si>
  <si>
    <t>photo photos helloooo furry twitter posted gallery smugmug anticipation #fursuitfriday</t>
  </si>
  <si>
    <t>images #pawcon2019 gallery up live see here download share photografur</t>
  </si>
  <si>
    <t>time strike pose 2019 #fursuitfriday #furry #pawcon2019 super fun first</t>
  </si>
  <si>
    <t>getting growing up under privileged cousins friends leftovers treat now</t>
  </si>
  <si>
    <t>photo share credit #pawcon #pawcon2019 gallery here vatralion fc home</t>
  </si>
  <si>
    <t>photo photos gallery live see download share photografur credit appreciated</t>
  </si>
  <si>
    <t>15 23 photo #pawcon 2019 again hosted offical booth view</t>
  </si>
  <si>
    <t>photo 14 15 images crawl through frames 2019 again hosted</t>
  </si>
  <si>
    <t>photo photos booth here consider kofi 2019 again hosted offical</t>
  </si>
  <si>
    <t>photo photos smol '19 album share credit enjoy awoo linky</t>
  </si>
  <si>
    <t>attacks learning respecting data privacy gdpr #dataanalytics model inversion memebership</t>
  </si>
  <si>
    <t>stroll over #knime booth chat pawdeutschland #predictiveanalyticsworld hear phil winters</t>
  </si>
  <si>
    <t>learning paw extended deadline apply nov 27 next wed speak</t>
  </si>
  <si>
    <t>Top Word Pairs in Tweet by Count</t>
  </si>
  <si>
    <t>pacanthro,photo  photo,booth  booth,photos  photos,up  up,now  now,find  find,two  two,places  places,large  large,files</t>
  </si>
  <si>
    <t>photo,booth  photo,consider  consider,getting  getting,kofi  #pawcon,2019  2019,again  again,hosted  hosted,offical  offical,photo  view,full</t>
  </si>
  <si>
    <t>helloooo,furry  furry,twitter  twitter,posted  posted,pacanthro  pacanthro,gallery  gallery,smugmug  smugmug,anticipation  anticipation,#fursuitfriday  #fursuitfriday,coming  coming,up</t>
  </si>
  <si>
    <t>sad,find  find,nsfw  nsfw,party  party,pawcon  pawcon,still  still,fun  fun,con  con,really  really,made  made,amazing</t>
  </si>
  <si>
    <t>2020,convention  convention,lists  lists,hell  hell,yeah  yeah,fc  fc,gsfc  gsfc,blfc  blfc,pawcon  pawcon,mff  mff,now</t>
  </si>
  <si>
    <t>next,post  post,pawcon  pawcon,#maillemonday  #maillemonday,first  first,one  one,double  double,bracelet  bracelet,slytherin  slytherin,colors  colors,paired</t>
  </si>
  <si>
    <t>gunna,try  try,go  go,further  further,confusion  confusion,pawcon  pawcon,2020  2020,memphit  memphit,fur  fur,meet  meet,think</t>
  </si>
  <si>
    <t>squid38,squidhooves  squidhooves,already  already,such  such,pleasure  pleasure,see  see,pawcon  pawcon,such  such,short  short,time  time,passes</t>
  </si>
  <si>
    <t>hear,piotr  piotr,turek  turek,speak  speak,cost  cost,effective  effective,personalisation  personalisation,platform  platform,30m  30m,users  users,ringieraxelspri</t>
  </si>
  <si>
    <t>#pawcon,berlin  berlin,2019  2019,#pawcon  #pawcon,#machinelearning  #machinelearning,#ai  #ai,#datascience  #datascience,#predictiveanalytics  hear,piotr  piotr,turek  turek,speak</t>
  </si>
  <si>
    <t>heads,up  up,#digitalmarketing  #digitalmarketing,#cro  #cro,pros  pros,president  president,martingreif  martingreif,speaking  speaking,data  data,driven  driven,business</t>
  </si>
  <si>
    <t>more,oinking  oinking,around  around,#pawcon  #pawcon,getting  getting,those  those,scritches  scritches,orzel</t>
  </si>
  <si>
    <t>more,oinking  oinking,around  around,#pawcon  #pawcon,getting  getting,those  those,scritches  scritches,orzel  bit,busy  busy,here  here,photos</t>
  </si>
  <si>
    <t>artworktee,dying  dying,deer  deer,o  o,enough  enough,pawcon  pawcon,one  one,gf  gf,few  few,dollars  dollars,couldnt</t>
  </si>
  <si>
    <t>banditraccoon1,winter_snowfox  winter_snowfox,one  one,chocolate  chocolate,tried  tried,pawcon  pawcon,amazing  amazing,btw</t>
  </si>
  <si>
    <t>photo,booth  photo,consider  consider,getting  getting,kofi  helloooo,furry  furry,twitter  twitter,posted  posted,pacanthro  pacanthro,gallery  gallery,smugmug</t>
  </si>
  <si>
    <t>anyone,tell  tell,drew  drew,friend  friend,found  found,headless  headless,lounge  lounge,pawcon  pawcon,wanna  wanna,thank  thank,whoever</t>
  </si>
  <si>
    <t>#data,become  become,complex  complex,normal  normal,techniques  techniques,harnessing  harnessing,fail  fail,keeping  keeping,realizing  realizing,data  data,s</t>
  </si>
  <si>
    <t>predictive,analytics  31,june  june,4  extended,deadline  deadline,apply  apply,nov  nov,27  27,next  next,wed  wed,speak</t>
  </si>
  <si>
    <t>first,time  flew,first  time,started  started,working  working,out  out,lost  lost,over  over,10lbs  10lbs,drink  drink,coffee</t>
  </si>
  <si>
    <t>#pawcon,images  images,crawl  crawl,through  through,frames  pacanthro,photo  photo,booth  booth,photos  photos,up  up,now  now,find</t>
  </si>
  <si>
    <t>#pawcon,images  images,crawl  crawl,through  through,frames</t>
  </si>
  <si>
    <t>learn,#pawcon  #pawcon,industry  industry,4  4,0  0,munich  munich,successful  successful,data  data,science  science,projects  projects,well</t>
  </si>
  <si>
    <t>nov,um  hallo,berlin  berlin,kommt  kommt,und  und,trefft  trefft,das  das,team  team,von  von,#nodexl  #nodexl,montag</t>
  </si>
  <si>
    <t>don,t  t,think  think,doing  doing,many  many,cons  cons,2020  2020,post  post,fc  fc,blfc  blfc,looking</t>
  </si>
  <si>
    <t>#pawcon2019,gallery  gallery,live  live,see  see,here  here,download  download,share  share,photografur  photografur,credit  credit,appreciated  appreciated,#fursuitfriday</t>
  </si>
  <si>
    <t>growing,up  up,under  under,privileged  privileged,getting  getting,cousins  cousins,friends  friends,leftovers  leftovers,treat  treat,now  now,im</t>
  </si>
  <si>
    <t>vatralion,fc  fc,home  home,con  con,denfur  denfur,pawcon  smol,pacanthro  pacanthro,'19  '19,album  album,now  now,up</t>
  </si>
  <si>
    <t>late,tweet  tweet,reminder  reminder,#pawcon2019  #pawcon2019,photographs  photographs,up  up,hosted  hosted,#fursuitfriday  #fursuitfriday,entertainment</t>
  </si>
  <si>
    <t>pazuzu,enjoying  enjoying,night  night,air  air,fellowship  fellowship,monstas  monstas,#pawcon  #pawcon,#fursuitfriday  #fursuitfriday,pics  pics,radjinthedragon</t>
  </si>
  <si>
    <t>#pawcon,2019  2019,again  again,hosted  hosted,offical  offical,photo  photo,booth  view,full  full,gallery  gallery,here  here,photo</t>
  </si>
  <si>
    <t>#pawcon,2019  2019,again  again,hosted  hosted,offical  offical,photo  photo,booth  booth,15  15,view  view,full  full,gallery</t>
  </si>
  <si>
    <t>#pawcon,2019  2019,again  again,hosted  hosted,offical  offical,photo  photo,booth  booth,23  23,view  view,full  full,gallery</t>
  </si>
  <si>
    <t>photo,booth  photo,consider  consider,getting  getting,kofi  #pawcon,2019  2019,again  again,hosted  hosted,offical  offical,photo  booth,15</t>
  </si>
  <si>
    <t>#dataops,statt  statt,#datalabs  #datalabs,erfahren  erfahren,sie  sie,auf  auf,der  der,pawcon  pawcon,2019  2019,wie  wie,sie</t>
  </si>
  <si>
    <t>way,pawcon  pawcon,#berlin  #berlin,talk  talk,learn  learn,#ml  #ml,production  production,btelligent  btelligent,first  first,always  always,#coffee</t>
  </si>
  <si>
    <t>#pawcon,2019  2019,again  again,hosted  hosted,offical  offical,photo  photo,booth  booth,6  6,view  view,full  full,gallery</t>
  </si>
  <si>
    <t>started,#pawcon</t>
  </si>
  <si>
    <t>love,environment  environment,#pawcon  #pawcon,#ddb19</t>
  </si>
  <si>
    <t>learning,respecting  respecting,data  data,privacy  privacy,gdpr  gdpr,#dataanalytics  #dataanalytics,#pawcon  #pawcon,model  model,inversion  inversion,attacks  attacks,memebership</t>
  </si>
  <si>
    <t>#pawcon,berlin  stroll,over  over,#knime  #knime,booth  booth,chat  chat,#pawcon  berlin,pawdeutschland  pawdeutschland,#datascience  #datascience,#predictiveanalyticsworld  hear,phil</t>
  </si>
  <si>
    <t>stroll,over  over,#knime  #knime,booth  booth,chat  chat,#pawcon  #pawcon,berlin  berlin,pawdeutschland  pawdeutschland,#datascience  #datascience,#predictiveanalyticsworld</t>
  </si>
  <si>
    <t>tell,ll  ll,forget  forget,show  show,ll  ll,remember  remember,involve  involve,ll  ll,understand  understand,cdp  cdp,s</t>
  </si>
  <si>
    <t>sorry,typo  typo,pawcon  pawcon,last  last,long  long,fixed  fixed,now</t>
  </si>
  <si>
    <t>cons,planning  planning,2020  2020,fc  fc,probably  probably,day  day,room  room,c  c,mff  mff,maybe  maybe,tff</t>
  </si>
  <si>
    <t>Top Word Pairs in Tweet by Salience</t>
  </si>
  <si>
    <t>pacanthro,photo  booth,photos  photos,up  up,now  now,find  find,two  two,places  places,large  large,files  files,here</t>
  </si>
  <si>
    <t>2019,#pawcon  #pawcon,#machinelearning  #machinelearning,#ai  #ai,#datascience  #datascience,#predictiveanalytics  hear,piotr  piotr,turek  turek,speak  speak,cost  cost,effective</t>
  </si>
  <si>
    <t>extended,deadline  deadline,apply  apply,nov  nov,27  27,next  next,wed  wed,speak  speak,deep  deep,learning  learning,world</t>
  </si>
  <si>
    <t>strike,pose  pose,pawcon  pawcon,2019  2019,#fursuitfriday  #fursuitfriday,#furry  #furry,#pawcon2019  super,fun  fun,time  time,pawcon  pawcon,first</t>
  </si>
  <si>
    <t>booth,15  15,view  booth,23  23,view  #pawcon,2019  2019,again  again,hosted  hosted,offical  offical,photo  photo,booth</t>
  </si>
  <si>
    <t>booth,14  14,view  booth,15  15,view  #pawcon,images  images,crawl  crawl,through  through,frames  #pawcon,2019  2019,again</t>
  </si>
  <si>
    <t>stroll,over  over,#knime  #knime,booth  booth,chat  chat,#pawcon  berlin,pawdeutschland  pawdeutschland,#datascience  #datascience,#predictiveanalyticsworld  hear,phil  phil,winters</t>
  </si>
  <si>
    <t>Word</t>
  </si>
  <si>
    <t>two</t>
  </si>
  <si>
    <t>find</t>
  </si>
  <si>
    <t>again</t>
  </si>
  <si>
    <t>users</t>
  </si>
  <si>
    <t>places</t>
  </si>
  <si>
    <t>large</t>
  </si>
  <si>
    <t>files</t>
  </si>
  <si>
    <t>tag</t>
  </si>
  <si>
    <t>suiters</t>
  </si>
  <si>
    <t>hosted</t>
  </si>
  <si>
    <t>full</t>
  </si>
  <si>
    <t>offical</t>
  </si>
  <si>
    <t>view</t>
  </si>
  <si>
    <t>enjoy</t>
  </si>
  <si>
    <t>more</t>
  </si>
  <si>
    <t>average</t>
  </si>
  <si>
    <t>through</t>
  </si>
  <si>
    <t>time</t>
  </si>
  <si>
    <t>see</t>
  </si>
  <si>
    <t>15</t>
  </si>
  <si>
    <t>oinking</t>
  </si>
  <si>
    <t>around</t>
  </si>
  <si>
    <t>those</t>
  </si>
  <si>
    <t>scritches</t>
  </si>
  <si>
    <t>images</t>
  </si>
  <si>
    <t>coming</t>
  </si>
  <si>
    <t>awoo</t>
  </si>
  <si>
    <t>linky</t>
  </si>
  <si>
    <t>#fursuit</t>
  </si>
  <si>
    <t>many</t>
  </si>
  <si>
    <t>out</t>
  </si>
  <si>
    <t>19</t>
  </si>
  <si>
    <t>30</t>
  </si>
  <si>
    <t>#masconf</t>
  </si>
  <si>
    <t>furry</t>
  </si>
  <si>
    <t>#nlp</t>
  </si>
  <si>
    <t>slides</t>
  </si>
  <si>
    <t>framework</t>
  </si>
  <si>
    <t>crawl</t>
  </si>
  <si>
    <t>frames</t>
  </si>
  <si>
    <t>00</t>
  </si>
  <si>
    <t>dienstag</t>
  </si>
  <si>
    <t>11</t>
  </si>
  <si>
    <t>helloooo</t>
  </si>
  <si>
    <t>twitter</t>
  </si>
  <si>
    <t>posted</t>
  </si>
  <si>
    <t>smugmug</t>
  </si>
  <si>
    <t>anticipation</t>
  </si>
  <si>
    <t>tomorrow</t>
  </si>
  <si>
    <t>week's</t>
  </si>
  <si>
    <t>next</t>
  </si>
  <si>
    <t>one</t>
  </si>
  <si>
    <t>23</t>
  </si>
  <si>
    <t>driven</t>
  </si>
  <si>
    <t>company</t>
  </si>
  <si>
    <t>t</t>
  </si>
  <si>
    <t>live</t>
  </si>
  <si>
    <t>download</t>
  </si>
  <si>
    <t>photografur</t>
  </si>
  <si>
    <t>appreciated</t>
  </si>
  <si>
    <t>planning</t>
  </si>
  <si>
    <t>mff</t>
  </si>
  <si>
    <t>last</t>
  </si>
  <si>
    <t>really</t>
  </si>
  <si>
    <t>pleasure</t>
  </si>
  <si>
    <t>before</t>
  </si>
  <si>
    <t>let's</t>
  </si>
  <si>
    <t>rock</t>
  </si>
  <si>
    <t>stage</t>
  </si>
  <si>
    <t>join</t>
  </si>
  <si>
    <t>10</t>
  </si>
  <si>
    <t>40</t>
  </si>
  <si>
    <t>ready</t>
  </si>
  <si>
    <t>group</t>
  </si>
  <si>
    <t>enabling</t>
  </si>
  <si>
    <t>product</t>
  </si>
  <si>
    <t>tea</t>
  </si>
  <si>
    <t>https</t>
  </si>
  <si>
    <t>co</t>
  </si>
  <si>
    <t>tbcpuij03b</t>
  </si>
  <si>
    <t>opening</t>
  </si>
  <si>
    <t>very</t>
  </si>
  <si>
    <t>maybe</t>
  </si>
  <si>
    <t>industry</t>
  </si>
  <si>
    <t>0</t>
  </si>
  <si>
    <t>part</t>
  </si>
  <si>
    <t>machine</t>
  </si>
  <si>
    <t>3</t>
  </si>
  <si>
    <t>innovations</t>
  </si>
  <si>
    <t>seen</t>
  </si>
  <si>
    <t>business</t>
  </si>
  <si>
    <t>new</t>
  </si>
  <si>
    <t>faces</t>
  </si>
  <si>
    <t>community</t>
  </si>
  <si>
    <t>asked</t>
  </si>
  <si>
    <t>farm</t>
  </si>
  <si>
    <t>ll</t>
  </si>
  <si>
    <t>s</t>
  </si>
  <si>
    <t>over</t>
  </si>
  <si>
    <t>started</t>
  </si>
  <si>
    <t>everyone</t>
  </si>
  <si>
    <t>completely</t>
  </si>
  <si>
    <t>making</t>
  </si>
  <si>
    <t>fun</t>
  </si>
  <si>
    <t>doing</t>
  </si>
  <si>
    <t>convention</t>
  </si>
  <si>
    <t>hope</t>
  </si>
  <si>
    <t>made</t>
  </si>
  <si>
    <t>come</t>
  </si>
  <si>
    <t>hey</t>
  </si>
  <si>
    <t>wrapping</t>
  </si>
  <si>
    <t>general</t>
  </si>
  <si>
    <t>small</t>
  </si>
  <si>
    <t>queue</t>
  </si>
  <si>
    <t>right</t>
  </si>
  <si>
    <t>breezing</t>
  </si>
  <si>
    <t>quickly</t>
  </si>
  <si>
    <t>upcoming</t>
  </si>
  <si>
    <t>weekend</t>
  </si>
  <si>
    <t>commission</t>
  </si>
  <si>
    <t>info</t>
  </si>
  <si>
    <t>form</t>
  </si>
  <si>
    <t>gsfc</t>
  </si>
  <si>
    <t>try</t>
  </si>
  <si>
    <t>extended</t>
  </si>
  <si>
    <t>deadline</t>
  </si>
  <si>
    <t>apply</t>
  </si>
  <si>
    <t>27</t>
  </si>
  <si>
    <t>wed</t>
  </si>
  <si>
    <t>deep</t>
  </si>
  <si>
    <t>worlds</t>
  </si>
  <si>
    <t>healthcare</t>
  </si>
  <si>
    <t>week</t>
  </si>
  <si>
    <t>ensembles</t>
  </si>
  <si>
    <t>target</t>
  </si>
  <si>
    <t>shuffling</t>
  </si>
  <si>
    <t>cognitive</t>
  </si>
  <si>
    <t>biases</t>
  </si>
  <si>
    <t>oh</t>
  </si>
  <si>
    <t>check</t>
  </si>
  <si>
    <t>special</t>
  </si>
  <si>
    <t>plenary</t>
  </si>
  <si>
    <t>session</t>
  </si>
  <si>
    <t>john</t>
  </si>
  <si>
    <t>elder</t>
  </si>
  <si>
    <t>top</t>
  </si>
  <si>
    <t>tell</t>
  </si>
  <si>
    <t>keynote</t>
  </si>
  <si>
    <t>stroll</t>
  </si>
  <si>
    <t>#knime</t>
  </si>
  <si>
    <t>chat</t>
  </si>
  <si>
    <t>#predictiveanalyticsworld</t>
  </si>
  <si>
    <t>phil</t>
  </si>
  <si>
    <t>winters</t>
  </si>
  <si>
    <t>visualizing</t>
  </si>
  <si>
    <t>muggles</t>
  </si>
  <si>
    <t>magicians</t>
  </si>
  <si>
    <t>attacks</t>
  </si>
  <si>
    <t>app</t>
  </si>
  <si>
    <t>love</t>
  </si>
  <si>
    <t>6</t>
  </si>
  <si>
    <t>way</t>
  </si>
  <si>
    <t>#berlin</t>
  </si>
  <si>
    <t>learn</t>
  </si>
  <si>
    <t>können</t>
  </si>
  <si>
    <t>14</t>
  </si>
  <si>
    <t>late</t>
  </si>
  <si>
    <t>tweet</t>
  </si>
  <si>
    <t>reminder</t>
  </si>
  <si>
    <t>photographs</t>
  </si>
  <si>
    <t>entertainment</t>
  </si>
  <si>
    <t>taken</t>
  </si>
  <si>
    <t>awesome</t>
  </si>
  <si>
    <t>roomies</t>
  </si>
  <si>
    <t>thank</t>
  </si>
  <si>
    <t>bought</t>
  </si>
  <si>
    <t>super</t>
  </si>
  <si>
    <t>blast</t>
  </si>
  <si>
    <t>thanks</t>
  </si>
  <si>
    <t>staff</t>
  </si>
  <si>
    <t>took</t>
  </si>
  <si>
    <t>hug</t>
  </si>
  <si>
    <t>squawk</t>
  </si>
  <si>
    <t>chirp</t>
  </si>
  <si>
    <t>birdie</t>
  </si>
  <si>
    <t>until</t>
  </si>
  <si>
    <t>pictured</t>
  </si>
  <si>
    <t>myself</t>
  </si>
  <si>
    <t>short</t>
  </si>
  <si>
    <t>think</t>
  </si>
  <si>
    <t>post</t>
  </si>
  <si>
    <t>well</t>
  </si>
  <si>
    <t>pork</t>
  </si>
  <si>
    <t>ended</t>
  </si>
  <si>
    <t>selling</t>
  </si>
  <si>
    <t>skull</t>
  </si>
  <si>
    <t>baby</t>
  </si>
  <si>
    <t>keychains</t>
  </si>
  <si>
    <t>definitely</t>
  </si>
  <si>
    <t>bring</t>
  </si>
  <si>
    <t>amazing</t>
  </si>
  <si>
    <t>such</t>
  </si>
  <si>
    <t>piotr</t>
  </si>
  <si>
    <t>turek</t>
  </si>
  <si>
    <t>cost</t>
  </si>
  <si>
    <t>effective</t>
  </si>
  <si>
    <t>personalisation</t>
  </si>
  <si>
    <t>platform</t>
  </si>
  <si>
    <t>30m</t>
  </si>
  <si>
    <t>fur</t>
  </si>
  <si>
    <t>turquoise</t>
  </si>
  <si>
    <t>pink</t>
  </si>
  <si>
    <t>blue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</si>
  <si>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</si>
  <si>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</si>
  <si>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</si>
  <si>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</si>
  <si>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</si>
  <si>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</si>
  <si>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</si>
  <si>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</si>
  <si>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</si>
  <si>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</si>
  <si>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</si>
  <si>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</si>
  <si>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</si>
  <si>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</si>
  <si>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</si>
  <si>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</si>
  <si>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</si>
  <si>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</si>
  <si>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</si>
  <si>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</si>
  <si>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</si>
  <si>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</si>
  <si>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</si>
  <si>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</si>
  <si>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</si>
  <si>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</si>
  <si>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</si>
  <si>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</si>
  <si>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</si>
  <si>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</si>
  <si>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</si>
  <si>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</si>
  <si>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</si>
  <si>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</si>
  <si>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</si>
  <si>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</si>
  <si>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</si>
  <si>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</si>
  <si>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</si>
  <si>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</si>
  <si>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</si>
  <si>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</si>
  <si>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</si>
  <si>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</si>
  <si>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</si>
  <si>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</si>
  <si>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</si>
  <si>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</si>
  <si>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</si>
  <si>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</si>
  <si>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</si>
  <si>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</si>
  <si>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</si>
  <si>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</si>
  <si>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</si>
  <si>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</si>
  <si>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</si>
  <si>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</si>
  <si>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</si>
  <si>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</si>
  <si>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53, 102, 0</t>
  </si>
  <si>
    <t>105, 76, 0</t>
  </si>
  <si>
    <t>Red</t>
  </si>
  <si>
    <t>157, 49, 0</t>
  </si>
  <si>
    <t>G1: couple commissions pawcon</t>
  </si>
  <si>
    <t>G2: photo photos here booth consider getting kofi pacanthro up gallery</t>
  </si>
  <si>
    <t>G3: photos pawcon bit busy here #pawcon2019 pacanthro reason always blurrier</t>
  </si>
  <si>
    <t>G4: pawcon #pawcon 2020 fc cons first go blfc now sold</t>
  </si>
  <si>
    <t>G5: #pawcon share credit #pawcon2019 smol pacanthro '19 album now up</t>
  </si>
  <si>
    <t>G6: #pawcon pazuzu enjoying night air fellowship monstas #fursuitfriday pics radjinthedragon</t>
  </si>
  <si>
    <t>G7: nov hallo berlin kommt trefft team #nodexl montag 18 13</t>
  </si>
  <si>
    <t>G8: analytics 4 learning #pawcon world predictive paw vegas 31 june</t>
  </si>
  <si>
    <t>G9: #pawcon berlin #datascience 2019 hear speak #machinelearning #ai #predictiveanalytics sie</t>
  </si>
  <si>
    <t>G10: data looking forward joining first round table discussion monday #pawcon</t>
  </si>
  <si>
    <t>G11: many #nlp slides framework really pleasure speak again #pawcon berlin</t>
  </si>
  <si>
    <t>G12: time pawcon super fun first doing convention blast thanks pacanthro</t>
  </si>
  <si>
    <t>G13: week's #fursuitfriday pics come last #pawcon</t>
  </si>
  <si>
    <t>G14: ll s</t>
  </si>
  <si>
    <t>G15: #fursuitfriday taken pawcon 2019 two awesome roomies</t>
  </si>
  <si>
    <t>G16: ended up completely selling out skull baby keychains made pawcon</t>
  </si>
  <si>
    <t>G19: now hey pawcon wrapping up opening general commissions again small</t>
  </si>
  <si>
    <t>Autofill Workbook Results</t>
  </si>
  <si>
    <t>Edge Weight▓1▓6▓0▓True▓Green▓Red▓▓Edge Weight▓1▓2▓0▓3▓10▓False▓Edge Weight▓1▓6▓0▓32▓6▓False▓▓0▓0▓0▓True▓Black▓Black▓▓Followers▓1▓4488▓0▓162▓1000▓False▓Followers▓1▓20852▓0▓100▓70▓False▓▓0▓0▓0▓0▓0▓False▓▓0▓0▓0▓0▓0▓False</t>
  </si>
  <si>
    <t>Subgraph</t>
  </si>
  <si>
    <t>GraphSource░TwitterSearch▓GraphTerm░PAWCon▓ImportDescription░The graph represents a network of 187 Twitter users whose recent tweets contained "PAWCon", or who were replied to or mentioned in those tweets, taken from a data set limited to a maximum of 18,000 tweets.  The network was obtained from Twitter on Monday, 18 November 2019 at 22:44 UTC.
The tweets in the network were tweeted over the 8-day, 4-hour, 11-minute period from Sunday, 10 November 2019 at 17:20 UTC to Monday, 18 November 2019 at 21:32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</si>
</sst>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785478"/>
        <c:axId val="7851575"/>
      </c:barChart>
      <c:catAx>
        <c:axId val="157854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51575"/>
        <c:crosses val="autoZero"/>
        <c:auto val="1"/>
        <c:lblOffset val="100"/>
        <c:noMultiLvlLbl val="0"/>
      </c:catAx>
      <c:valAx>
        <c:axId val="7851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85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55312"/>
        <c:axId val="31997809"/>
      </c:barChart>
      <c:catAx>
        <c:axId val="35553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97809"/>
        <c:crosses val="autoZero"/>
        <c:auto val="1"/>
        <c:lblOffset val="100"/>
        <c:noMultiLvlLbl val="0"/>
      </c:catAx>
      <c:valAx>
        <c:axId val="31997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5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544826"/>
        <c:axId val="41685707"/>
      </c:barChart>
      <c:catAx>
        <c:axId val="195448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85707"/>
        <c:crosses val="autoZero"/>
        <c:auto val="1"/>
        <c:lblOffset val="100"/>
        <c:noMultiLvlLbl val="0"/>
      </c:catAx>
      <c:valAx>
        <c:axId val="41685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4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627044"/>
        <c:axId val="21099077"/>
      </c:barChart>
      <c:catAx>
        <c:axId val="396270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099077"/>
        <c:crosses val="autoZero"/>
        <c:auto val="1"/>
        <c:lblOffset val="100"/>
        <c:noMultiLvlLbl val="0"/>
      </c:catAx>
      <c:valAx>
        <c:axId val="21099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2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673966"/>
        <c:axId val="31303647"/>
      </c:barChart>
      <c:catAx>
        <c:axId val="55673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303647"/>
        <c:crosses val="autoZero"/>
        <c:auto val="1"/>
        <c:lblOffset val="100"/>
        <c:noMultiLvlLbl val="0"/>
      </c:catAx>
      <c:valAx>
        <c:axId val="31303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73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297368"/>
        <c:axId val="52567449"/>
      </c:barChart>
      <c:catAx>
        <c:axId val="132973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67449"/>
        <c:crosses val="autoZero"/>
        <c:auto val="1"/>
        <c:lblOffset val="100"/>
        <c:noMultiLvlLbl val="0"/>
      </c:catAx>
      <c:valAx>
        <c:axId val="5256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97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44994"/>
        <c:axId val="30104947"/>
      </c:barChart>
      <c:catAx>
        <c:axId val="33449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04947"/>
        <c:crosses val="autoZero"/>
        <c:auto val="1"/>
        <c:lblOffset val="100"/>
        <c:noMultiLvlLbl val="0"/>
      </c:catAx>
      <c:valAx>
        <c:axId val="30104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09068"/>
        <c:axId val="22581613"/>
      </c:barChart>
      <c:catAx>
        <c:axId val="25090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581613"/>
        <c:crosses val="autoZero"/>
        <c:auto val="1"/>
        <c:lblOffset val="100"/>
        <c:noMultiLvlLbl val="0"/>
      </c:catAx>
      <c:valAx>
        <c:axId val="2258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07926"/>
        <c:axId val="17171335"/>
      </c:barChart>
      <c:catAx>
        <c:axId val="1907926"/>
        <c:scaling>
          <c:orientation val="minMax"/>
        </c:scaling>
        <c:axPos val="b"/>
        <c:delete val="1"/>
        <c:majorTickMark val="out"/>
        <c:minorTickMark val="none"/>
        <c:tickLblPos val="none"/>
        <c:crossAx val="17171335"/>
        <c:crosses val="autoZero"/>
        <c:auto val="1"/>
        <c:lblOffset val="100"/>
        <c:noMultiLvlLbl val="0"/>
      </c:catAx>
      <c:valAx>
        <c:axId val="17171335"/>
        <c:scaling>
          <c:orientation val="minMax"/>
        </c:scaling>
        <c:axPos val="l"/>
        <c:delete val="1"/>
        <c:majorTickMark val="out"/>
        <c:minorTickMark val="none"/>
        <c:tickLblPos val="none"/>
        <c:crossAx val="19079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uperbeat5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luehas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furtra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acanth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linkb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eondrakea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zarafagiraff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ekon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eonthewolf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forged_in_fu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fibrekitt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ndrewdelpilar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igbybest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ukkaketig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hiroi_ookami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rrow_fox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2manystrip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wolfpawweav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ailey_foxhear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ecurrentar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fuwusuit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lushgu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nirecas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igiriishaym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huffleskun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orz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auswitchblad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lushi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riggerton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ekurencj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pawdeutschla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ingieraxelspr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itetuner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artingreif"/>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quid3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pup_le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i_hate_furries_"/>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fabulous73507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engal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foryrapto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hoofur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inorin333"/>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noble1777_m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rtworkte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agadeerg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terlingthelio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winter_snowfox"/>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banditraccoon1"/>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ode_atrandom"/>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_oratori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hunkuma_fu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_lususnaturae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random_muffiny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aberbaberkyr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aumurdarre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pawc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horseon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uncommoncritte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torwulf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tazoennlis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loaytonem2"/>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kunkfritt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raggobottweet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omerandomsata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thatgreydrago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wofold_fg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holodro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nixiekna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indpear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renkasaikitsun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cloud9catche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ourmalinecom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oshywoofu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egenerateyee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keirosdrago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fiercetactic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kyrod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conniebarkshar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orezy"/>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doodlegamertj"/>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basilsanguin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bardpedi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frostbite_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etherplaneca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jontalbain2015"/>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onstergill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inycatpisto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qk_durg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bespectacledrex"/>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zig314"/>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ryuushik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xxshakorxx"/>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rhyset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strovernox"/>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unsyd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spectrumfox"/>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loboloc0"/>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highestwind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bailey_thewol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groensko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speedyige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urger_y"/>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pawind4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eldram_a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naomih_origin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nodex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digitalspacelab"/>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hiig_berli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metoscm"/>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fwdrif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connectedactio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aussiedragon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smr_foundatio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komahux"/>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jasminetheder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usbestou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gbaer6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xenonot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shiny_rawrso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ixthdragones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typeabadrag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gluon_gu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_hotdog_wol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lionel_to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av_fox"/>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quinnton117"/>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jaina_manabeas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buaya255"/>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raikandrag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svondi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kohaicomplex"/>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elesinolaleka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thejuliabutte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coachifedolap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flurrabell"/>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wolfylio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raineyangel81"/>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soli_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myrtlesmonster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morrowuff"/>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varekwolf"/>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lostwolf32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negative_fox"/>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bramble_wolf"/>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mazrogal8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scout24"/>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vivianfranco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doubleofoxx"/>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growlcoo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mightypazuzu"/>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radjinthedragon"/>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zukiakula"/>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baphigoa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trinshutup"/>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nemesisinflux"/>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oragon_lv99"/>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ufotekki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michaelskurski1"/>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wxkiel"/>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lets_turn_on"/>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librewulf"/>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felixkruemel"/>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klusekferret"/>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btelligent"/>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timobohm"/>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thatsfurredup"/>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romanotter"/>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ottydu"/>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vatralio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americanwolf76"/>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crosswhitekib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nandy_and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deanab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marquie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knim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dreznik"/>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dethbo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jimstern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draab"/>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homph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deepset_a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malte_pietsch"/>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raiyan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rotfellfox"/>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predictanalytic"/>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furguidewe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roshi_a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20" totalsRowShown="0" headerRowDxfId="433" dataDxfId="432">
  <autoFilter ref="A2:BN320"/>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0" totalsRowShown="0" headerRowDxfId="161" dataDxfId="160">
  <autoFilter ref="A66:V70"/>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158" dataDxfId="157">
  <autoFilter ref="A73:V83"/>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11" dataDxfId="110">
  <autoFilter ref="A86:V96"/>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12" totalsRowShown="0" headerRowDxfId="76" dataDxfId="75">
  <autoFilter ref="A1:G712"/>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9" totalsRowShown="0" headerRowDxfId="378" dataDxfId="377">
  <autoFilter ref="A2:BT189"/>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37" totalsRowShown="0" headerRowDxfId="67" dataDxfId="66">
  <autoFilter ref="A1:L73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23" dataDxfId="22">
  <autoFilter ref="A2:C2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335">
  <autoFilter ref="A2:AO21"/>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8" totalsRowShown="0" headerRowDxfId="332" dataDxfId="331">
  <autoFilter ref="A1:C188"/>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uehasia.smugmug.com/Fursuiters/FUR-CONS/PawCon/2019/Pawcon-Photo-Booth/" TargetMode="External" /><Relationship Id="rId2" Type="http://schemas.openxmlformats.org/officeDocument/2006/relationships/hyperlink" Target="https://bluehasia.smugmug.com/Fursuiters/FUR-CONS/PawCon/2019/Pawcon-Photo-Booth/" TargetMode="External" /><Relationship Id="rId3" Type="http://schemas.openxmlformats.org/officeDocument/2006/relationships/hyperlink" Target="https://bluehasia.smugmug.com/Fursuiters/FUR-CONS/PawCon/2019/Pawcon-Photo-Booth/" TargetMode="External" /><Relationship Id="rId4" Type="http://schemas.openxmlformats.org/officeDocument/2006/relationships/hyperlink" Target="https://bluehasia.smugmug.com/Fursuiters/FUR-CONS/PawCon/2019/Pawcon-Photo-Booth/" TargetMode="External" /><Relationship Id="rId5" Type="http://schemas.openxmlformats.org/officeDocument/2006/relationships/hyperlink" Target="https://bluehasia.smugmug.com/Fursuiters/FUR-CONS/PawCon/2019/Pawcon-Photo-Booth/" TargetMode="External" /><Relationship Id="rId6" Type="http://schemas.openxmlformats.org/officeDocument/2006/relationships/hyperlink" Target="https://bluehasia.smugmug.com/Fursuiters/FUR-CONS/PawCon/2019/Pawcon-Photo-Booth/" TargetMode="External" /><Relationship Id="rId7" Type="http://schemas.openxmlformats.org/officeDocument/2006/relationships/hyperlink" Target="https://bluehasia.smugmug.com/Fursuiters/FUR-CONS/PawCon/2019/Pawcon-Photo-Booth/" TargetMode="External" /><Relationship Id="rId8" Type="http://schemas.openxmlformats.org/officeDocument/2006/relationships/hyperlink" Target="https://bluehasia.smugmug.com/Fursuiters/FUR-CONS/PawCon/2019/Pawcon-Photo-Booth/" TargetMode="External" /><Relationship Id="rId9" Type="http://schemas.openxmlformats.org/officeDocument/2006/relationships/hyperlink" Target="https://bluehasia.smugmug.com/Fursuiters/FUR-CONS/PawCon/2019/Pawcon-Photo-Booth/" TargetMode="External" /><Relationship Id="rId10" Type="http://schemas.openxmlformats.org/officeDocument/2006/relationships/hyperlink" Target="https://bluehasia.smugmug.com/Fursuiters/FUR-CONS/PawCon/2019/Pawcon-Photo-Booth/" TargetMode="External" /><Relationship Id="rId11" Type="http://schemas.openxmlformats.org/officeDocument/2006/relationships/hyperlink" Target="https://bluehasia.smugmug.com/Fursuiters/FUR-CONS/PawCon/2019/Pawcon-Photo-Booth/" TargetMode="External" /><Relationship Id="rId12" Type="http://schemas.openxmlformats.org/officeDocument/2006/relationships/hyperlink" Target="https://bluehasia.smugmug.com/Fursuiters/FUR-CONS/PawCon/2019/Pawcon-Photo-Booth/" TargetMode="External" /><Relationship Id="rId13" Type="http://schemas.openxmlformats.org/officeDocument/2006/relationships/hyperlink" Target="https://bluehasia.smugmug.com/Fursuiters/FUR-CONS/PawCon/2019/Pawcon-Photo-Booth/" TargetMode="External" /><Relationship Id="rId14" Type="http://schemas.openxmlformats.org/officeDocument/2006/relationships/hyperlink" Target="https://bluehasia.smugmug.com/Fursuiters/FUR-CONS/PawCon/2019/Pawcon-Photo-Booth/" TargetMode="External" /><Relationship Id="rId15" Type="http://schemas.openxmlformats.org/officeDocument/2006/relationships/hyperlink" Target="https://bluehasia.smugmug.com/Fursuiters/FUR-CONS/PawCon/2019/Pawcon-Photo-Booth/" TargetMode="External" /><Relationship Id="rId16" Type="http://schemas.openxmlformats.org/officeDocument/2006/relationships/hyperlink" Target="https://bluehasia.smugmug.com/Fursuiters/FUR-CONS/PawCon/2019/Pawcon-Photo-Booth/" TargetMode="External" /><Relationship Id="rId17" Type="http://schemas.openxmlformats.org/officeDocument/2006/relationships/hyperlink" Target="https://bluehasia.smugmug.com/Fursuiters/FUR-CONS/PawCon/2019/Pawcon-Photo-Booth/" TargetMode="External" /><Relationship Id="rId18" Type="http://schemas.openxmlformats.org/officeDocument/2006/relationships/hyperlink" Target="https://bluehasia.smugmug.com/Fursuiters/FUR-CONS/PawCon/2019/Pawcon-Photo-Booth/" TargetMode="External" /><Relationship Id="rId19" Type="http://schemas.openxmlformats.org/officeDocument/2006/relationships/hyperlink" Target="https://bluehasia.smugmug.com/Fursuiters/FUR-CONS/PawCon/2019/Pawcon-Photo-Booth/" TargetMode="External" /><Relationship Id="rId20" Type="http://schemas.openxmlformats.org/officeDocument/2006/relationships/hyperlink" Target="https://bluehasia.smugmug.com/Fursuiters/FUR-CONS/PawCon/2019/Pawcon-Photo-Booth/" TargetMode="External" /><Relationship Id="rId21" Type="http://schemas.openxmlformats.org/officeDocument/2006/relationships/hyperlink" Target="https://bluehasia.smugmug.com/Fursuiters/FUR-CONS/PawCon/2019/Pawcon-Photo-Booth/" TargetMode="External" /><Relationship Id="rId22" Type="http://schemas.openxmlformats.org/officeDocument/2006/relationships/hyperlink" Target="https://bluehasia.smugmug.com/Fursuiters/FUR-CONS/PawCon/2019/Pawcon-Photo-Booth/" TargetMode="External" /><Relationship Id="rId23" Type="http://schemas.openxmlformats.org/officeDocument/2006/relationships/hyperlink" Target="https://bluehasia.smugmug.com/Fursuiters/FUR-CONS/PawCon/2019/Pawcon-Photo-Booth/" TargetMode="External" /><Relationship Id="rId24" Type="http://schemas.openxmlformats.org/officeDocument/2006/relationships/hyperlink" Target="https://bluehasia.smugmug.com/Fursuiters/FUR-CONS/PawCon/2019/Pawcon-Photo-Booth/" TargetMode="External" /><Relationship Id="rId25" Type="http://schemas.openxmlformats.org/officeDocument/2006/relationships/hyperlink" Target="https://bluehasia.smugmug.com/Fursuiters/FUR-CONS/PawCon/2019/Pawcon-Photo-Booth/" TargetMode="External" /><Relationship Id="rId26" Type="http://schemas.openxmlformats.org/officeDocument/2006/relationships/hyperlink" Target="https://bluehasia.smugmug.com/Fursuiters/FUR-CONS/PawCon/2019/Pawcon-Photo-Booth/" TargetMode="External" /><Relationship Id="rId27" Type="http://schemas.openxmlformats.org/officeDocument/2006/relationships/hyperlink" Target="https://bluehasia.smugmug.com/Fursuiters/FUR-CONS/PawCon/2019/Pawcon-Photo-Booth/" TargetMode="External" /><Relationship Id="rId28" Type="http://schemas.openxmlformats.org/officeDocument/2006/relationships/hyperlink" Target="https://bluehasia.smugmug.com/Fursuiters/FUR-CONS/PawCon/2019/Pawcon-Photo-Booth/" TargetMode="External" /><Relationship Id="rId29" Type="http://schemas.openxmlformats.org/officeDocument/2006/relationships/hyperlink" Target="https://bluehasia.smugmug.com/Fursuiters/FUR-CONS/PawCon/2019/Pawcon-Photo-Booth/" TargetMode="External" /><Relationship Id="rId30" Type="http://schemas.openxmlformats.org/officeDocument/2006/relationships/hyperlink" Target="https://bluehasia.smugmug.com/Fursuiters/FUR-CONS/PawCon/2019/Pawcon-Photo-Booth/" TargetMode="External" /><Relationship Id="rId31" Type="http://schemas.openxmlformats.org/officeDocument/2006/relationships/hyperlink" Target="https://bluehasia.smugmug.com/Fursuiters/FUR-CONS/PawCon/2019/Pawcon-Photo-Booth/" TargetMode="External" /><Relationship Id="rId32" Type="http://schemas.openxmlformats.org/officeDocument/2006/relationships/hyperlink" Target="https://bluehasia.smugmug.com/Fursuiters/FUR-CONS/PawCon/2019/Pawcon-Photo-Booth/" TargetMode="External" /><Relationship Id="rId33" Type="http://schemas.openxmlformats.org/officeDocument/2006/relationships/hyperlink" Target="https://bluehasia.smugmug.com/Fursuiters/FUR-CONS/PawCon/2019/Pawcon-Photo-Booth/" TargetMode="External" /><Relationship Id="rId34" Type="http://schemas.openxmlformats.org/officeDocument/2006/relationships/hyperlink" Target="https://bluehasia.smugmug.com/Fursuiters/FUR-CONS/PawCon/2019/Pawcon-Photo-Booth/" TargetMode="External" /><Relationship Id="rId35" Type="http://schemas.openxmlformats.org/officeDocument/2006/relationships/hyperlink" Target="https://bluehasia.smugmug.com/Fursuiters/FUR-CONS/PawCon/2019/Pawcon-Photo-Booth/" TargetMode="External" /><Relationship Id="rId36" Type="http://schemas.openxmlformats.org/officeDocument/2006/relationships/hyperlink" Target="https://bluehasia.smugmug.com/Fursuiters/FUR-CONS/PawCon/2019/Pawcon-Photo-Booth/" TargetMode="External" /><Relationship Id="rId37" Type="http://schemas.openxmlformats.org/officeDocument/2006/relationships/hyperlink" Target="https://www.flickr.com/photos/tastyeagle/albums/72157711744881676" TargetMode="External" /><Relationship Id="rId38" Type="http://schemas.openxmlformats.org/officeDocument/2006/relationships/hyperlink" Target="https://www.flickr.com/photos/tastyeagle/albums/72157711744881676" TargetMode="External" /><Relationship Id="rId39" Type="http://schemas.openxmlformats.org/officeDocument/2006/relationships/hyperlink" Target="https://www.flickr.com/photos/tastyeagle/albums/72157711744881676" TargetMode="External" /><Relationship Id="rId40" Type="http://schemas.openxmlformats.org/officeDocument/2006/relationships/hyperlink" Target="https://www.flickr.com/photos/tastyeagle/albums/72157711744881676" TargetMode="External" /><Relationship Id="rId41" Type="http://schemas.openxmlformats.org/officeDocument/2006/relationships/hyperlink" Target="https://bluehasia.smugmug.com/Fursuiters/FUR-CONS/PawCon/2019/Pawcon-Photo-Booth/" TargetMode="External" /><Relationship Id="rId42" Type="http://schemas.openxmlformats.org/officeDocument/2006/relationships/hyperlink" Target="https://bluehasia.smugmug.com/Fursuiters/FUR-CONS/PawCon/2019/Pawcon-Photo-Booth/" TargetMode="External" /><Relationship Id="rId43" Type="http://schemas.openxmlformats.org/officeDocument/2006/relationships/hyperlink" Target="https://bluehasia.smugmug.com/Fursuiters/FUR-CONS/PawCon/2019/Pawcon-Photo-Booth/" TargetMode="External" /><Relationship Id="rId44" Type="http://schemas.openxmlformats.org/officeDocument/2006/relationships/hyperlink" Target="https://www.flickr.com/photos/tastyeagle/albums/72157711744881676" TargetMode="External" /><Relationship Id="rId45" Type="http://schemas.openxmlformats.org/officeDocument/2006/relationships/hyperlink" Target="https://www.flickr.com/photos/tastyeagle/albums/72157711744881676" TargetMode="External" /><Relationship Id="rId46" Type="http://schemas.openxmlformats.org/officeDocument/2006/relationships/hyperlink" Target="https://www.flickr.com/photos/tastyeagle/albums/72157711744881676" TargetMode="External" /><Relationship Id="rId47" Type="http://schemas.openxmlformats.org/officeDocument/2006/relationships/hyperlink" Target="https://www.flickr.com/photos/tastyeagle/albums/72157711744881676" TargetMode="External" /><Relationship Id="rId48" Type="http://schemas.openxmlformats.org/officeDocument/2006/relationships/hyperlink" Target="https://digitalgrowthunleashed.de/" TargetMode="External" /><Relationship Id="rId49" Type="http://schemas.openxmlformats.org/officeDocument/2006/relationships/hyperlink" Target="https://www.flickr.com/photos/tastyeagle/albums/72157711744881676" TargetMode="External" /><Relationship Id="rId50" Type="http://schemas.openxmlformats.org/officeDocument/2006/relationships/hyperlink" Target="https://www.flickr.com/photos/tastyeagle/albums/72157711744881676" TargetMode="External" /><Relationship Id="rId51" Type="http://schemas.openxmlformats.org/officeDocument/2006/relationships/hyperlink" Target="https://www.flickr.com/photos/tastyeagle/albums/72157711744881676" TargetMode="External" /><Relationship Id="rId52" Type="http://schemas.openxmlformats.org/officeDocument/2006/relationships/hyperlink" Target="https://www.flickr.com/photos/tastyeagle/albums/72157711744881676" TargetMode="External" /><Relationship Id="rId53" Type="http://schemas.openxmlformats.org/officeDocument/2006/relationships/hyperlink" Target="https://www.flickr.com/photos/tastyeagle/albums/72157711744881676" TargetMode="External" /><Relationship Id="rId54" Type="http://schemas.openxmlformats.org/officeDocument/2006/relationships/hyperlink" Target="https://www.flickr.com/photos/tastyeagle/albums/72157711744881676" TargetMode="External" /><Relationship Id="rId55" Type="http://schemas.openxmlformats.org/officeDocument/2006/relationships/hyperlink" Target="https://www.predictiveanalyticsworld.com/patimes/data-lakes-the-future-of-data-warehousing/10600/?hsamp=aZ8WVYYXxEhpv&amp;hsamp_network=TWITTER" TargetMode="External" /><Relationship Id="rId56" Type="http://schemas.openxmlformats.org/officeDocument/2006/relationships/hyperlink" Target="https://bluehasia.smugmug.com/Fursuiters/FUR-CONS/PawCon/2019/Pawcon-Photo-Booth/" TargetMode="External" /><Relationship Id="rId57" Type="http://schemas.openxmlformats.org/officeDocument/2006/relationships/hyperlink" Target="https://bluehasia.smugmug.com/Fursuiters/FUR-CONS/PawCon/2019/Pawcon-Photo-Booth/" TargetMode="External" /><Relationship Id="rId58" Type="http://schemas.openxmlformats.org/officeDocument/2006/relationships/hyperlink" Target="https://bluehasia.smugmug.com/Fursuiters/FUR-CONS/PawCon/2019/Pawcon-Photo-Booth/" TargetMode="External" /><Relationship Id="rId59" Type="http://schemas.openxmlformats.org/officeDocument/2006/relationships/hyperlink" Target="https://1-risingmedia.com/newsletter/1573038381.html?utm_source=post&amp;utm_medium=twitter&amp;utm_campaign=topics" TargetMode="External" /><Relationship Id="rId60" Type="http://schemas.openxmlformats.org/officeDocument/2006/relationships/hyperlink" Target="https://bluehasia.smugmug.com/Fursuiters/FUR-CONS/PawCon/2019/Pawcon-Photo-Booth/" TargetMode="External" /><Relationship Id="rId61" Type="http://schemas.openxmlformats.org/officeDocument/2006/relationships/hyperlink" Target="https://bluehasia.smugmug.com/Fursuiters/FUR-CONS/PawCon/2019/Pawcon-Photo-Booth/" TargetMode="External" /><Relationship Id="rId62" Type="http://schemas.openxmlformats.org/officeDocument/2006/relationships/hyperlink" Target="https://bluehasia.smugmug.com/Fursuiters/FUR-CONS/PawCon/2019/Pawcon-Photo-Booth/" TargetMode="External" /><Relationship Id="rId63" Type="http://schemas.openxmlformats.org/officeDocument/2006/relationships/hyperlink" Target="https://bluehasia.smugmug.com/Fursuiters/FUR-CONS/PawCon/2019/Pawcon-Photo-Booth/" TargetMode="External" /><Relationship Id="rId64" Type="http://schemas.openxmlformats.org/officeDocument/2006/relationships/hyperlink" Target="https://bluehasia.smugmug.com/Fursuiters/FUR-CONS/PawCon/2019/Pawcon-Photo-Booth/" TargetMode="External" /><Relationship Id="rId65" Type="http://schemas.openxmlformats.org/officeDocument/2006/relationships/hyperlink" Target="https://bluehasia.smugmug.com/Fursuiters/FUR-CONS/PawCon/2019/Pawcon-Photo-Booth/" TargetMode="External" /><Relationship Id="rId66" Type="http://schemas.openxmlformats.org/officeDocument/2006/relationships/hyperlink" Target="https://www.flickr.com/photos/tastyeagle/albums/72157711744881676" TargetMode="External" /><Relationship Id="rId67" Type="http://schemas.openxmlformats.org/officeDocument/2006/relationships/hyperlink" Target="https://www.flickr.com/photos/tastyeagle/albums/72157711744881676" TargetMode="External" /><Relationship Id="rId68" Type="http://schemas.openxmlformats.org/officeDocument/2006/relationships/hyperlink" Target="https://www.recurrentart.com/" TargetMode="External" /><Relationship Id="rId69" Type="http://schemas.openxmlformats.org/officeDocument/2006/relationships/hyperlink" Target="https://radjin.net/" TargetMode="External" /><Relationship Id="rId70" Type="http://schemas.openxmlformats.org/officeDocument/2006/relationships/hyperlink" Target="https://varekwolf.smugmug.com/PAWCon-2019/" TargetMode="External" /><Relationship Id="rId71" Type="http://schemas.openxmlformats.org/officeDocument/2006/relationships/hyperlink" Target="https://bluehasia.smugmug.com/Fursuiters/FUR-CONS/PawCon/2019/Pawcon-Photo-Booth/" TargetMode="External" /><Relationship Id="rId72" Type="http://schemas.openxmlformats.org/officeDocument/2006/relationships/hyperlink" Target="https://bluehasia.smugmug.com/Fursuiters/FUR-CONS/PawCon/2019/Pawcon-Photo-Booth/" TargetMode="External" /><Relationship Id="rId73" Type="http://schemas.openxmlformats.org/officeDocument/2006/relationships/hyperlink" Target="https://bluehasia.smugmug.com/Fursuiters/FUR-CONS/PawCon/2019/Pawcon-Photo-Booth/" TargetMode="External" /><Relationship Id="rId74" Type="http://schemas.openxmlformats.org/officeDocument/2006/relationships/hyperlink" Target="https://www.flickr.com/photos/tastyeagle/albums/72157711744881676" TargetMode="External" /><Relationship Id="rId75" Type="http://schemas.openxmlformats.org/officeDocument/2006/relationships/hyperlink" Target="https://www.flickr.com/photos/tastyeagle/albums/72157711744881676" TargetMode="External" /><Relationship Id="rId76" Type="http://schemas.openxmlformats.org/officeDocument/2006/relationships/hyperlink" Target="https://varekwolf.smugmug.com/PAWCon-2019/" TargetMode="External" /><Relationship Id="rId77" Type="http://schemas.openxmlformats.org/officeDocument/2006/relationships/hyperlink" Target="https://varekwolf.smugmug.com/PAWCon-2019/" TargetMode="External" /><Relationship Id="rId78" Type="http://schemas.openxmlformats.org/officeDocument/2006/relationships/hyperlink" Target="https://www.linkedin.com/slink?code=eNB4Rrp" TargetMode="External" /><Relationship Id="rId79" Type="http://schemas.openxmlformats.org/officeDocument/2006/relationships/hyperlink" Target="https://bluehasia.smugmug.com/Fursuiters/FUR-CONS/PawCon/2019/Pawcon-Photo-Booth/" TargetMode="External" /><Relationship Id="rId80" Type="http://schemas.openxmlformats.org/officeDocument/2006/relationships/hyperlink" Target="https://bluehasia.smugmug.com/Fursuiters/FUR-CONS/PawCon/2019/Pawcon-Photo-Booth/" TargetMode="External" /><Relationship Id="rId81" Type="http://schemas.openxmlformats.org/officeDocument/2006/relationships/hyperlink" Target="https://bluehasia.smugmug.com/Fursuiters/FUR-CONS/PawCon/2019/Pawcon-Photo-Booth/" TargetMode="External" /><Relationship Id="rId82" Type="http://schemas.openxmlformats.org/officeDocument/2006/relationships/hyperlink" Target="https://bluehasia.smugmug.com/Fursuiters/FUR-CONS/PawCon/2019/Pawcon-Photo-Booth" TargetMode="External" /><Relationship Id="rId83" Type="http://schemas.openxmlformats.org/officeDocument/2006/relationships/hyperlink" Target="https://tavfox.smugmug.com/PAWCON-2019/" TargetMode="External" /><Relationship Id="rId84" Type="http://schemas.openxmlformats.org/officeDocument/2006/relationships/hyperlink" Target="https://varekwolf.smugmug.com/PAWCon-2019/" TargetMode="External" /><Relationship Id="rId85" Type="http://schemas.openxmlformats.org/officeDocument/2006/relationships/hyperlink" Target="https://tavfox.smugmug.com/PAWCON-2019/" TargetMode="External" /><Relationship Id="rId86" Type="http://schemas.openxmlformats.org/officeDocument/2006/relationships/hyperlink" Target="https://tavfox.smugmug.com/PAWCON-2019/" TargetMode="External" /><Relationship Id="rId87" Type="http://schemas.openxmlformats.org/officeDocument/2006/relationships/hyperlink" Target="https://bluehasia.smugmug.com/Fursuiters/FUR-CONS/PawCon/2019/Pawcon-Photo-Booth" TargetMode="External" /><Relationship Id="rId88" Type="http://schemas.openxmlformats.org/officeDocument/2006/relationships/hyperlink" Target="https://bluehasia.smugmug.com/Fursuiters/FUR-CONS/PawCon/2019/Pawcon-Photo-Booth" TargetMode="External" /><Relationship Id="rId89" Type="http://schemas.openxmlformats.org/officeDocument/2006/relationships/hyperlink" Target="https://bluehasia.smugmug.com/Fursuiters/FUR-CONS/PawCon/2019/Pawcon-Photo-Booth" TargetMode="External" /><Relationship Id="rId90" Type="http://schemas.openxmlformats.org/officeDocument/2006/relationships/hyperlink" Target="https://bluehasia.smugmug.com/Fursuiters/FUR-CONS/PawCon/2019/Pawcon-Photo-Booth" TargetMode="External" /><Relationship Id="rId91" Type="http://schemas.openxmlformats.org/officeDocument/2006/relationships/hyperlink" Target="https://bluehasia.smugmug.com/Fursuiters/FUR-CONS/PawCon/2019/Pawcon-Photo-Booth" TargetMode="External" /><Relationship Id="rId92" Type="http://schemas.openxmlformats.org/officeDocument/2006/relationships/hyperlink" Target="https://bluehasia.smugmug.com/Fursuiters/FUR-CONS/PawCon/2019/Pawcon-Photo-Booth" TargetMode="External" /><Relationship Id="rId93" Type="http://schemas.openxmlformats.org/officeDocument/2006/relationships/hyperlink" Target="https://bluehasia.smugmug.com/Fursuiters/FUR-CONS/PawCon/2019/Pawcon-Photo-Booth" TargetMode="External" /><Relationship Id="rId94" Type="http://schemas.openxmlformats.org/officeDocument/2006/relationships/hyperlink" Target="https://bluehasia.smugmug.com/Fursuiters/FUR-CONS/PawCon/2019/Pawcon-Photo-Booth" TargetMode="External" /><Relationship Id="rId95" Type="http://schemas.openxmlformats.org/officeDocument/2006/relationships/hyperlink" Target="https://www.flickr.com/photos/tastyeagle/albums/72157711744881676" TargetMode="External" /><Relationship Id="rId96" Type="http://schemas.openxmlformats.org/officeDocument/2006/relationships/hyperlink" Target="https://www.flickr.com/photos/tastyeagle/albums/72157711744881676" TargetMode="External" /><Relationship Id="rId97" Type="http://schemas.openxmlformats.org/officeDocument/2006/relationships/hyperlink" Target="https://www.flickr.com/photos/tastyeagle/albums/72157711744881676" TargetMode="External" /><Relationship Id="rId98" Type="http://schemas.openxmlformats.org/officeDocument/2006/relationships/hyperlink" Target="https://www.flickr.com/photos/tastyeagle/albums/72157711744881676" TargetMode="External" /><Relationship Id="rId99" Type="http://schemas.openxmlformats.org/officeDocument/2006/relationships/hyperlink" Target="https://bluehasia.smugmug.com/Fursuiters/FUR-CONS/PawCon/2019/Pawcon-Photo-Booth/" TargetMode="External" /><Relationship Id="rId100" Type="http://schemas.openxmlformats.org/officeDocument/2006/relationships/hyperlink" Target="https://bluehasia.smugmug.com/Fursuiters/FUR-CONS/PawCon/2019/Pawcon-Photo-Booth/" TargetMode="External" /><Relationship Id="rId101" Type="http://schemas.openxmlformats.org/officeDocument/2006/relationships/hyperlink" Target="https://bluehasia.smugmug.com/Fursuiters/FUR-CONS/PawCon/2019/Pawcon-Photo-Booth/" TargetMode="External" /><Relationship Id="rId102" Type="http://schemas.openxmlformats.org/officeDocument/2006/relationships/hyperlink" Target="https://bluehasia.smugmug.com/Fursuiters/FUR-CONS/PawCon/2019/Pawcon-Photo-Booth" TargetMode="External" /><Relationship Id="rId103" Type="http://schemas.openxmlformats.org/officeDocument/2006/relationships/hyperlink" Target="https://bluehasia.smugmug.com/Fursuiters/FUR-CONS/PawCon/2019/Pawcon-Photo-Booth" TargetMode="External" /><Relationship Id="rId104" Type="http://schemas.openxmlformats.org/officeDocument/2006/relationships/hyperlink" Target="https://www.btelligent.com/unternehmen/events/detail/article/predictive-analytics-world-2/?&amp;amp;utm_source=twitter&amp;amp;utm_medium=organic&amp;amp;utm_campaign=eventExtern-PAWBerlin-1910" TargetMode="External" /><Relationship Id="rId105" Type="http://schemas.openxmlformats.org/officeDocument/2006/relationships/hyperlink" Target="https://www.btelligent.com/unternehmen/events/detail/article/predictive-analytics-world-2/?&amp;amp;utm_source=twitter&amp;amp;utm_medium=organic&amp;amp;utm_campaign=eventExtern-PAWBerlin-1910" TargetMode="External" /><Relationship Id="rId106" Type="http://schemas.openxmlformats.org/officeDocument/2006/relationships/hyperlink" Target="https://bluehasia.smugmug.com/Fursuiters/FUR-CONS/PawCon/2019/Pawcon-Photo-Booth" TargetMode="External" /><Relationship Id="rId107" Type="http://schemas.openxmlformats.org/officeDocument/2006/relationships/hyperlink" Target="https://www.flickr.com/short_urls.gne?photoset=aHsmJrNn85" TargetMode="External" /><Relationship Id="rId108" Type="http://schemas.openxmlformats.org/officeDocument/2006/relationships/hyperlink" Target="https://www.flickr.com/short_urls.gne?photoset=aHsmJrNn85" TargetMode="External" /><Relationship Id="rId109" Type="http://schemas.openxmlformats.org/officeDocument/2006/relationships/hyperlink" Target="https://www.flickr.com/short_urls.gne?photoset=aHsmJrNn85" TargetMode="External" /><Relationship Id="rId110" Type="http://schemas.openxmlformats.org/officeDocument/2006/relationships/hyperlink" Target="https://www.flickr.com/short_urls.gne?photoset=aHsmJrNn85" TargetMode="External" /><Relationship Id="rId111" Type="http://schemas.openxmlformats.org/officeDocument/2006/relationships/hyperlink" Target="https://varekwolf.smugmug.com/PAWCon-2019/" TargetMode="External" /><Relationship Id="rId112" Type="http://schemas.openxmlformats.org/officeDocument/2006/relationships/hyperlink" Target="https://bluehasia.smugmug.com/Fursuiters/FUR-CONS/PawCon/2019/Pawcon-Photo-Booth" TargetMode="External" /><Relationship Id="rId113" Type="http://schemas.openxmlformats.org/officeDocument/2006/relationships/hyperlink" Target="https://www.flickr.com/short_urls.gne?photoset=aHsmJrNn85" TargetMode="External" /><Relationship Id="rId114" Type="http://schemas.openxmlformats.org/officeDocument/2006/relationships/hyperlink" Target="https://www.flickr.com/short_urls.gne?photoset=aHsmJrNn85" TargetMode="External" /><Relationship Id="rId115" Type="http://schemas.openxmlformats.org/officeDocument/2006/relationships/hyperlink" Target="https://bluehasia.smugmug.com/Fursuiters/FUR-CONS/PawCon/2019/Pawcon-Photo-Booth" TargetMode="External" /><Relationship Id="rId116" Type="http://schemas.openxmlformats.org/officeDocument/2006/relationships/hyperlink" Target="https://bluehasia.smugmug.com/Fursuiters/FUR-CONS/PawCon/2019/Pawcon-Photo-Booth/" TargetMode="External" /><Relationship Id="rId117" Type="http://schemas.openxmlformats.org/officeDocument/2006/relationships/hyperlink" Target="https://bluehasia.smugmug.com/Fursuiters/FUR-CONS/PawCon/2019/Pawcon-Photo-Booth/" TargetMode="External" /><Relationship Id="rId118" Type="http://schemas.openxmlformats.org/officeDocument/2006/relationships/hyperlink" Target="https://bluehasia.smugmug.com/Fursuiters/FUR-CONS/PawCon/2019/Pawcon-Photo-Booth/" TargetMode="External" /><Relationship Id="rId119" Type="http://schemas.openxmlformats.org/officeDocument/2006/relationships/hyperlink" Target="https://www.flickr.com/short_urls.gne?photoset=aHsmJrNn85" TargetMode="External" /><Relationship Id="rId120" Type="http://schemas.openxmlformats.org/officeDocument/2006/relationships/hyperlink" Target="https://www.flickr.com/short_urls.gne?photoset=aHsmJrNn85" TargetMode="External" /><Relationship Id="rId121" Type="http://schemas.openxmlformats.org/officeDocument/2006/relationships/hyperlink" Target="https://www.linkedin.com/slink?code=gmr_fmg" TargetMode="External" /><Relationship Id="rId122" Type="http://schemas.openxmlformats.org/officeDocument/2006/relationships/hyperlink" Target="https://bluehasia.smugmug.com/Fursuiters/FUR-CONS/PawCon/2019/Pawcon-Photo-Booth/" TargetMode="External" /><Relationship Id="rId123" Type="http://schemas.openxmlformats.org/officeDocument/2006/relationships/hyperlink" Target="https://bluehasia.smugmug.com/Fursuiters/FUR-CONS/PawCon/2019/Pawcon-Photo-Booth/" TargetMode="External" /><Relationship Id="rId124" Type="http://schemas.openxmlformats.org/officeDocument/2006/relationships/hyperlink" Target="https://bluehasia.smugmug.com/Fursuiters/FUR-CONS/PawCon/2019/Pawcon-Photo-Booth/" TargetMode="External" /><Relationship Id="rId125" Type="http://schemas.openxmlformats.org/officeDocument/2006/relationships/hyperlink" Target="https://bluehasia.smugmug.com/Fursuiters/FUR-CONS/PawCon/2019/Pawcon-Photo-Booth/" TargetMode="External" /><Relationship Id="rId126" Type="http://schemas.openxmlformats.org/officeDocument/2006/relationships/hyperlink" Target="https://bluehasia.smugmug.com/Fursuiters/FUR-CONS/PawCon/2019/Pawcon-Photo-Booth/" TargetMode="External" /><Relationship Id="rId127" Type="http://schemas.openxmlformats.org/officeDocument/2006/relationships/hyperlink" Target="https://www.flickr.com/short_urls.gne?photoset=aHsmJrNn85" TargetMode="External" /><Relationship Id="rId128" Type="http://schemas.openxmlformats.org/officeDocument/2006/relationships/hyperlink" Target="https://www.flickr.com/short_urls.gne?photoset=aHsmJrNn85" TargetMode="External" /><Relationship Id="rId129" Type="http://schemas.openxmlformats.org/officeDocument/2006/relationships/hyperlink" Target="https://predictiveanalyticsworld.de/en/agenda/" TargetMode="External" /><Relationship Id="rId130" Type="http://schemas.openxmlformats.org/officeDocument/2006/relationships/hyperlink" Target="https://predictiveanalyticsworld.de/en/agenda/" TargetMode="External" /><Relationship Id="rId131" Type="http://schemas.openxmlformats.org/officeDocument/2006/relationships/hyperlink" Target="https://predictiveanalyticsworld.de/programm/" TargetMode="External" /><Relationship Id="rId132" Type="http://schemas.openxmlformats.org/officeDocument/2006/relationships/hyperlink" Target="https://www.flickr.com/short_urls.gne?photoset=aHsmJrNn85" TargetMode="External" /><Relationship Id="rId133" Type="http://schemas.openxmlformats.org/officeDocument/2006/relationships/hyperlink" Target="https://www.flickr.com/short_urls.gne?photoset=aHsmJrNn85" TargetMode="External" /><Relationship Id="rId134" Type="http://schemas.openxmlformats.org/officeDocument/2006/relationships/hyperlink" Target="https://www.flickr.com/short_urls.gne?photoset=aHsmJrNn85" TargetMode="External" /><Relationship Id="rId135" Type="http://schemas.openxmlformats.org/officeDocument/2006/relationships/hyperlink" Target="https://www.flickr.com/short_urls.gne?photoset=aHsmJrNn85" TargetMode="External" /><Relationship Id="rId136" Type="http://schemas.openxmlformats.org/officeDocument/2006/relationships/hyperlink" Target="https://www.flickr.com/short_urls.gne?photoset=aHsmJrNn85" TargetMode="External" /><Relationship Id="rId137" Type="http://schemas.openxmlformats.org/officeDocument/2006/relationships/hyperlink" Target="https://1-risingmedia.com/newsletter/1572659715.html" TargetMode="External" /><Relationship Id="rId138" Type="http://schemas.openxmlformats.org/officeDocument/2006/relationships/hyperlink" Target="https://1-risingmedia.com/newsletter/1572659715.html?utm_source=post&amp;utm_medium=twitter&amp;utm_campaign=johnelder" TargetMode="External" /><Relationship Id="rId139" Type="http://schemas.openxmlformats.org/officeDocument/2006/relationships/hyperlink" Target="https://1-risingmedia.com/newsletter/1573741347.html" TargetMode="External" /><Relationship Id="rId140" Type="http://schemas.openxmlformats.org/officeDocument/2006/relationships/hyperlink" Target="https://pbs.twimg.com/media/EJGntaqUEAAw7Rp.jpg" TargetMode="External" /><Relationship Id="rId141" Type="http://schemas.openxmlformats.org/officeDocument/2006/relationships/hyperlink" Target="https://pbs.twimg.com/media/EI57S1XUwAE8-BC.jpg" TargetMode="External" /><Relationship Id="rId142" Type="http://schemas.openxmlformats.org/officeDocument/2006/relationships/hyperlink" Target="https://pbs.twimg.com/media/EI57S1XUwAE8-BC.jpg" TargetMode="External" /><Relationship Id="rId143" Type="http://schemas.openxmlformats.org/officeDocument/2006/relationships/hyperlink" Target="https://pbs.twimg.com/media/EI57S1XUwAE8-BC.jpg" TargetMode="External" /><Relationship Id="rId144" Type="http://schemas.openxmlformats.org/officeDocument/2006/relationships/hyperlink" Target="https://pbs.twimg.com/media/EJM4oPVU8AAzicR.jpg" TargetMode="External" /><Relationship Id="rId145" Type="http://schemas.openxmlformats.org/officeDocument/2006/relationships/hyperlink" Target="https://pbs.twimg.com/media/EJM4oPVU8AAzicR.jpg" TargetMode="External" /><Relationship Id="rId146" Type="http://schemas.openxmlformats.org/officeDocument/2006/relationships/hyperlink" Target="https://pbs.twimg.com/media/EJM4oPVU8AAzicR.jpg" TargetMode="External" /><Relationship Id="rId147" Type="http://schemas.openxmlformats.org/officeDocument/2006/relationships/hyperlink" Target="https://pbs.twimg.com/media/EJM4oPVU8AAzicR.jpg" TargetMode="External" /><Relationship Id="rId148" Type="http://schemas.openxmlformats.org/officeDocument/2006/relationships/hyperlink" Target="https://pbs.twimg.com/media/EJM4oPVU8AAzicR.jpg" TargetMode="External" /><Relationship Id="rId149" Type="http://schemas.openxmlformats.org/officeDocument/2006/relationships/hyperlink" Target="https://pbs.twimg.com/media/EJM4oPVU8AAzicR.jpg" TargetMode="External" /><Relationship Id="rId150" Type="http://schemas.openxmlformats.org/officeDocument/2006/relationships/hyperlink" Target="https://pbs.twimg.com/media/EJM4oPVU8AAzicR.jpg" TargetMode="External" /><Relationship Id="rId151" Type="http://schemas.openxmlformats.org/officeDocument/2006/relationships/hyperlink" Target="https://pbs.twimg.com/media/EJM4oPVU8AAzicR.jpg" TargetMode="External" /><Relationship Id="rId152" Type="http://schemas.openxmlformats.org/officeDocument/2006/relationships/hyperlink" Target="https://pbs.twimg.com/media/EJM4oPVU8AAzicR.jpg" TargetMode="External" /><Relationship Id="rId153" Type="http://schemas.openxmlformats.org/officeDocument/2006/relationships/hyperlink" Target="https://pbs.twimg.com/media/EJM4oPVU8AAzicR.jpg" TargetMode="External" /><Relationship Id="rId154" Type="http://schemas.openxmlformats.org/officeDocument/2006/relationships/hyperlink" Target="https://pbs.twimg.com/media/EJM4oPVU8AAzicR.jpg" TargetMode="External" /><Relationship Id="rId155" Type="http://schemas.openxmlformats.org/officeDocument/2006/relationships/hyperlink" Target="https://pbs.twimg.com/media/EJM4oPVU8AAzicR.jpg" TargetMode="External" /><Relationship Id="rId156" Type="http://schemas.openxmlformats.org/officeDocument/2006/relationships/hyperlink" Target="https://pbs.twimg.com/media/EJM4oPVU8AAzicR.jpg" TargetMode="External" /><Relationship Id="rId157" Type="http://schemas.openxmlformats.org/officeDocument/2006/relationships/hyperlink" Target="https://pbs.twimg.com/media/EJM4oPVU8AAzicR.jpg" TargetMode="External" /><Relationship Id="rId158" Type="http://schemas.openxmlformats.org/officeDocument/2006/relationships/hyperlink" Target="https://pbs.twimg.com/media/EIoe3ahWwAAeq2N.jpg" TargetMode="External" /><Relationship Id="rId159" Type="http://schemas.openxmlformats.org/officeDocument/2006/relationships/hyperlink" Target="https://pbs.twimg.com/media/EJRykq_VUAAyyGI.jpg" TargetMode="External" /><Relationship Id="rId160" Type="http://schemas.openxmlformats.org/officeDocument/2006/relationships/hyperlink" Target="https://pbs.twimg.com/media/EJR_3W3X0AA7r7i.png" TargetMode="External" /><Relationship Id="rId161" Type="http://schemas.openxmlformats.org/officeDocument/2006/relationships/hyperlink" Target="https://pbs.twimg.com/media/EJSnHtuUcAAx1l9.jpg" TargetMode="External" /><Relationship Id="rId162" Type="http://schemas.openxmlformats.org/officeDocument/2006/relationships/hyperlink" Target="https://pbs.twimg.com/media/EJSnHtuUcAAx1l9.jpg" TargetMode="External" /><Relationship Id="rId163" Type="http://schemas.openxmlformats.org/officeDocument/2006/relationships/hyperlink" Target="https://pbs.twimg.com/media/EJSnHtuUcAAx1l9.jpg" TargetMode="External" /><Relationship Id="rId164" Type="http://schemas.openxmlformats.org/officeDocument/2006/relationships/hyperlink" Target="https://pbs.twimg.com/media/EJSnHtuUcAAx1l9.jpg" TargetMode="External" /><Relationship Id="rId165" Type="http://schemas.openxmlformats.org/officeDocument/2006/relationships/hyperlink" Target="https://pbs.twimg.com/media/EJSnHtuUcAAx1l9.jpg" TargetMode="External" /><Relationship Id="rId166" Type="http://schemas.openxmlformats.org/officeDocument/2006/relationships/hyperlink" Target="https://pbs.twimg.com/media/EJSnHtuUcAAx1l9.jpg" TargetMode="External" /><Relationship Id="rId167" Type="http://schemas.openxmlformats.org/officeDocument/2006/relationships/hyperlink" Target="https://pbs.twimg.com/media/EJSnHtuUcAAx1l9.jpg" TargetMode="External" /><Relationship Id="rId168" Type="http://schemas.openxmlformats.org/officeDocument/2006/relationships/hyperlink" Target="https://pbs.twimg.com/media/EJSnHtuUcAAx1l9.jpg" TargetMode="External" /><Relationship Id="rId169" Type="http://schemas.openxmlformats.org/officeDocument/2006/relationships/hyperlink" Target="https://pbs.twimg.com/media/EJSnHtuUcAAx1l9.jpg" TargetMode="External" /><Relationship Id="rId170" Type="http://schemas.openxmlformats.org/officeDocument/2006/relationships/hyperlink" Target="https://pbs.twimg.com/media/EJSnHtuUcAAx1l9.jpg" TargetMode="External" /><Relationship Id="rId171" Type="http://schemas.openxmlformats.org/officeDocument/2006/relationships/hyperlink" Target="https://pbs.twimg.com/media/EJSnHtuUcAAx1l9.jpg" TargetMode="External" /><Relationship Id="rId172" Type="http://schemas.openxmlformats.org/officeDocument/2006/relationships/hyperlink" Target="https://pbs.twimg.com/media/EJSnHtuUcAAx1l9.jpg" TargetMode="External" /><Relationship Id="rId173" Type="http://schemas.openxmlformats.org/officeDocument/2006/relationships/hyperlink" Target="https://pbs.twimg.com/media/EJSnHtuUcAAx1l9.jpg" TargetMode="External" /><Relationship Id="rId174" Type="http://schemas.openxmlformats.org/officeDocument/2006/relationships/hyperlink" Target="https://pbs.twimg.com/media/EJSnHtuUcAAx1l9.jpg" TargetMode="External" /><Relationship Id="rId175" Type="http://schemas.openxmlformats.org/officeDocument/2006/relationships/hyperlink" Target="https://pbs.twimg.com/media/EJSnHtuUcAAx1l9.jpg" TargetMode="External" /><Relationship Id="rId176" Type="http://schemas.openxmlformats.org/officeDocument/2006/relationships/hyperlink" Target="https://pbs.twimg.com/media/EJSnHtuUcAAx1l9.jpg" TargetMode="External" /><Relationship Id="rId177" Type="http://schemas.openxmlformats.org/officeDocument/2006/relationships/hyperlink" Target="https://pbs.twimg.com/media/EJSnHtuUcAAx1l9.jpg" TargetMode="External" /><Relationship Id="rId178" Type="http://schemas.openxmlformats.org/officeDocument/2006/relationships/hyperlink" Target="https://pbs.twimg.com/media/EJSnHtuUcAAx1l9.jpg" TargetMode="External" /><Relationship Id="rId179" Type="http://schemas.openxmlformats.org/officeDocument/2006/relationships/hyperlink" Target="https://pbs.twimg.com/media/EJSnHtuUcAAx1l9.jpg" TargetMode="External" /><Relationship Id="rId180" Type="http://schemas.openxmlformats.org/officeDocument/2006/relationships/hyperlink" Target="https://pbs.twimg.com/media/EJSnHtuUcAAx1l9.jpg" TargetMode="External" /><Relationship Id="rId181" Type="http://schemas.openxmlformats.org/officeDocument/2006/relationships/hyperlink" Target="https://pbs.twimg.com/media/EJSnHtuUcAAx1l9.jpg" TargetMode="External" /><Relationship Id="rId182" Type="http://schemas.openxmlformats.org/officeDocument/2006/relationships/hyperlink" Target="https://pbs.twimg.com/media/EJSnHtuUcAAx1l9.jpg" TargetMode="External" /><Relationship Id="rId183" Type="http://schemas.openxmlformats.org/officeDocument/2006/relationships/hyperlink" Target="https://pbs.twimg.com/media/EJSnHtuUcAAx1l9.jpg" TargetMode="External" /><Relationship Id="rId184" Type="http://schemas.openxmlformats.org/officeDocument/2006/relationships/hyperlink" Target="https://pbs.twimg.com/media/EJSnHtuUcAAx1l9.jpg" TargetMode="External" /><Relationship Id="rId185" Type="http://schemas.openxmlformats.org/officeDocument/2006/relationships/hyperlink" Target="https://pbs.twimg.com/media/EJSnHtuUcAAx1l9.jpg" TargetMode="External" /><Relationship Id="rId186" Type="http://schemas.openxmlformats.org/officeDocument/2006/relationships/hyperlink" Target="https://pbs.twimg.com/media/EJSnHtuUcAAx1l9.jpg" TargetMode="External" /><Relationship Id="rId187" Type="http://schemas.openxmlformats.org/officeDocument/2006/relationships/hyperlink" Target="https://pbs.twimg.com/media/EJSnHtuUcAAx1l9.jpg" TargetMode="External" /><Relationship Id="rId188" Type="http://schemas.openxmlformats.org/officeDocument/2006/relationships/hyperlink" Target="https://pbs.twimg.com/media/EJSnHtuUcAAx1l9.jpg" TargetMode="External" /><Relationship Id="rId189" Type="http://schemas.openxmlformats.org/officeDocument/2006/relationships/hyperlink" Target="https://pbs.twimg.com/media/EJSnHtuUcAAx1l9.jpg" TargetMode="External" /><Relationship Id="rId190" Type="http://schemas.openxmlformats.org/officeDocument/2006/relationships/hyperlink" Target="https://pbs.twimg.com/media/EJSnHtuUcAAx1l9.jpg" TargetMode="External" /><Relationship Id="rId191" Type="http://schemas.openxmlformats.org/officeDocument/2006/relationships/hyperlink" Target="https://pbs.twimg.com/media/EJSnHtuUcAAx1l9.jpg" TargetMode="External" /><Relationship Id="rId192" Type="http://schemas.openxmlformats.org/officeDocument/2006/relationships/hyperlink" Target="https://pbs.twimg.com/media/EJSnHtuUcAAx1l9.jpg" TargetMode="External" /><Relationship Id="rId193" Type="http://schemas.openxmlformats.org/officeDocument/2006/relationships/hyperlink" Target="https://pbs.twimg.com/media/EJSnHtuUcAAx1l9.jpg" TargetMode="External" /><Relationship Id="rId194" Type="http://schemas.openxmlformats.org/officeDocument/2006/relationships/hyperlink" Target="https://pbs.twimg.com/media/EJSnHtuUcAAx1l9.jpg" TargetMode="External" /><Relationship Id="rId195" Type="http://schemas.openxmlformats.org/officeDocument/2006/relationships/hyperlink" Target="https://pbs.twimg.com/media/EJSnHtuUcAAx1l9.jpg" TargetMode="External" /><Relationship Id="rId196" Type="http://schemas.openxmlformats.org/officeDocument/2006/relationships/hyperlink" Target="https://pbs.twimg.com/media/EJSnHtuUcAAx1l9.jpg" TargetMode="External" /><Relationship Id="rId197" Type="http://schemas.openxmlformats.org/officeDocument/2006/relationships/hyperlink" Target="https://pbs.twimg.com/media/EJSnHtuUcAAx1l9.jpg" TargetMode="External" /><Relationship Id="rId198" Type="http://schemas.openxmlformats.org/officeDocument/2006/relationships/hyperlink" Target="https://pbs.twimg.com/media/EJTX3EvU0AAKI2w.jpg" TargetMode="External" /><Relationship Id="rId199" Type="http://schemas.openxmlformats.org/officeDocument/2006/relationships/hyperlink" Target="https://pbs.twimg.com/media/EJTX3EvU0AAKI2w.jpg" TargetMode="External" /><Relationship Id="rId200" Type="http://schemas.openxmlformats.org/officeDocument/2006/relationships/hyperlink" Target="https://pbs.twimg.com/media/EJSnHtuUcAAx1l9.jpg" TargetMode="External" /><Relationship Id="rId201" Type="http://schemas.openxmlformats.org/officeDocument/2006/relationships/hyperlink" Target="https://pbs.twimg.com/media/EJSnHtuUcAAx1l9.jpg" TargetMode="External" /><Relationship Id="rId202" Type="http://schemas.openxmlformats.org/officeDocument/2006/relationships/hyperlink" Target="https://pbs.twimg.com/media/EJSnHtuUcAAx1l9.jpg" TargetMode="External" /><Relationship Id="rId203" Type="http://schemas.openxmlformats.org/officeDocument/2006/relationships/hyperlink" Target="https://pbs.twimg.com/media/EJSnHtuUcAAx1l9.jpg" TargetMode="External" /><Relationship Id="rId204" Type="http://schemas.openxmlformats.org/officeDocument/2006/relationships/hyperlink" Target="https://pbs.twimg.com/media/EJUtbFRWoAAYiFL.jpg" TargetMode="External" /><Relationship Id="rId205" Type="http://schemas.openxmlformats.org/officeDocument/2006/relationships/hyperlink" Target="https://pbs.twimg.com/media/EJSnHtuUcAAx1l9.jpg" TargetMode="External" /><Relationship Id="rId206" Type="http://schemas.openxmlformats.org/officeDocument/2006/relationships/hyperlink" Target="https://pbs.twimg.com/media/EJSnHtuUcAAx1l9.jpg" TargetMode="External" /><Relationship Id="rId207" Type="http://schemas.openxmlformats.org/officeDocument/2006/relationships/hyperlink" Target="https://pbs.twimg.com/media/EJSnHtuUcAAx1l9.jpg" TargetMode="External" /><Relationship Id="rId208" Type="http://schemas.openxmlformats.org/officeDocument/2006/relationships/hyperlink" Target="https://pbs.twimg.com/media/EJSnHtuUcAAx1l9.jpg" TargetMode="External" /><Relationship Id="rId209" Type="http://schemas.openxmlformats.org/officeDocument/2006/relationships/hyperlink" Target="https://pbs.twimg.com/media/EJTX3EvU0AAKI2w.jpg" TargetMode="External" /><Relationship Id="rId210" Type="http://schemas.openxmlformats.org/officeDocument/2006/relationships/hyperlink" Target="https://pbs.twimg.com/media/EJSnHtuUcAAx1l9.jpg" TargetMode="External" /><Relationship Id="rId211" Type="http://schemas.openxmlformats.org/officeDocument/2006/relationships/hyperlink" Target="https://pbs.twimg.com/media/EJSnHtuUcAAx1l9.jpg" TargetMode="External" /><Relationship Id="rId212" Type="http://schemas.openxmlformats.org/officeDocument/2006/relationships/hyperlink" Target="https://pbs.twimg.com/media/EJSnHtuUcAAx1l9.jpg" TargetMode="External" /><Relationship Id="rId213" Type="http://schemas.openxmlformats.org/officeDocument/2006/relationships/hyperlink" Target="https://pbs.twimg.com/media/EJSnHtuUcAAx1l9.jpg" TargetMode="External" /><Relationship Id="rId214" Type="http://schemas.openxmlformats.org/officeDocument/2006/relationships/hyperlink" Target="https://pbs.twimg.com/media/EJSnHtuUcAAx1l9.jpg" TargetMode="External" /><Relationship Id="rId215" Type="http://schemas.openxmlformats.org/officeDocument/2006/relationships/hyperlink" Target="https://pbs.twimg.com/media/EJSnHtuUcAAx1l9.jpg" TargetMode="External" /><Relationship Id="rId216" Type="http://schemas.openxmlformats.org/officeDocument/2006/relationships/hyperlink" Target="https://pbs.twimg.com/media/EJSnHtuUcAAx1l9.jpg" TargetMode="External" /><Relationship Id="rId217" Type="http://schemas.openxmlformats.org/officeDocument/2006/relationships/hyperlink" Target="https://pbs.twimg.com/media/EJSnHtuUcAAx1l9.jpg" TargetMode="External" /><Relationship Id="rId218" Type="http://schemas.openxmlformats.org/officeDocument/2006/relationships/hyperlink" Target="https://pbs.twimg.com/media/EJSnHtuUcAAx1l9.jpg" TargetMode="External" /><Relationship Id="rId219" Type="http://schemas.openxmlformats.org/officeDocument/2006/relationships/hyperlink" Target="https://pbs.twimg.com/media/EJSnHtuUcAAx1l9.jpg" TargetMode="External" /><Relationship Id="rId220" Type="http://schemas.openxmlformats.org/officeDocument/2006/relationships/hyperlink" Target="https://pbs.twimg.com/media/EJSnHtuUcAAx1l9.jpg" TargetMode="External" /><Relationship Id="rId221" Type="http://schemas.openxmlformats.org/officeDocument/2006/relationships/hyperlink" Target="https://pbs.twimg.com/media/EJSnHtuUcAAx1l9.jpg" TargetMode="External" /><Relationship Id="rId222" Type="http://schemas.openxmlformats.org/officeDocument/2006/relationships/hyperlink" Target="https://pbs.twimg.com/tweet_video_thumb/EId9VweU4AAHc4S.jpg" TargetMode="External" /><Relationship Id="rId223" Type="http://schemas.openxmlformats.org/officeDocument/2006/relationships/hyperlink" Target="https://pbs.twimg.com/media/EIeeyJ6U0AERyCM.jpg" TargetMode="External" /><Relationship Id="rId224" Type="http://schemas.openxmlformats.org/officeDocument/2006/relationships/hyperlink" Target="https://pbs.twimg.com/media/EIeeyJ6U0AERyCM.jpg" TargetMode="External" /><Relationship Id="rId225" Type="http://schemas.openxmlformats.org/officeDocument/2006/relationships/hyperlink" Target="https://pbs.twimg.com/media/EIeeyJ6U0AERyCM.jpg" TargetMode="External" /><Relationship Id="rId226" Type="http://schemas.openxmlformats.org/officeDocument/2006/relationships/hyperlink" Target="https://pbs.twimg.com/media/EJc8J9fUcAA_4mi.jpg" TargetMode="External" /><Relationship Id="rId227" Type="http://schemas.openxmlformats.org/officeDocument/2006/relationships/hyperlink" Target="https://pbs.twimg.com/media/EJSnHtuUcAAx1l9.jpg" TargetMode="External" /><Relationship Id="rId228" Type="http://schemas.openxmlformats.org/officeDocument/2006/relationships/hyperlink" Target="https://pbs.twimg.com/media/EJSnHtuUcAAx1l9.jpg" TargetMode="External" /><Relationship Id="rId229" Type="http://schemas.openxmlformats.org/officeDocument/2006/relationships/hyperlink" Target="https://pbs.twimg.com/media/EJCz9EDUUAA3iK4.jpg" TargetMode="External" /><Relationship Id="rId230" Type="http://schemas.openxmlformats.org/officeDocument/2006/relationships/hyperlink" Target="https://pbs.twimg.com/media/EJdCOrsVUAEYN9Z.jpg" TargetMode="External" /><Relationship Id="rId231" Type="http://schemas.openxmlformats.org/officeDocument/2006/relationships/hyperlink" Target="https://pbs.twimg.com/media/EJdCOrsVUAEYN9Z.jpg" TargetMode="External" /><Relationship Id="rId232" Type="http://schemas.openxmlformats.org/officeDocument/2006/relationships/hyperlink" Target="https://pbs.twimg.com/media/EJTX3EvU0AAKI2w.jpg" TargetMode="External" /><Relationship Id="rId233" Type="http://schemas.openxmlformats.org/officeDocument/2006/relationships/hyperlink" Target="https://pbs.twimg.com/media/EJM4oPVU8AAzicR.jpg" TargetMode="External" /><Relationship Id="rId234" Type="http://schemas.openxmlformats.org/officeDocument/2006/relationships/hyperlink" Target="https://pbs.twimg.com/media/EJM4oPVU8AAzicR.jpg" TargetMode="External" /><Relationship Id="rId235" Type="http://schemas.openxmlformats.org/officeDocument/2006/relationships/hyperlink" Target="https://pbs.twimg.com/media/EJM4oPVU8AAzicR.jpg" TargetMode="External" /><Relationship Id="rId236" Type="http://schemas.openxmlformats.org/officeDocument/2006/relationships/hyperlink" Target="https://pbs.twimg.com/media/EJhHNlcWoAAoKs3.jpg" TargetMode="External" /><Relationship Id="rId237" Type="http://schemas.openxmlformats.org/officeDocument/2006/relationships/hyperlink" Target="https://pbs.twimg.com/media/EJKGerUWwAEc2D7.jpg" TargetMode="External" /><Relationship Id="rId238" Type="http://schemas.openxmlformats.org/officeDocument/2006/relationships/hyperlink" Target="https://pbs.twimg.com/media/EJKGerUWwAEc2D7.jpg" TargetMode="External" /><Relationship Id="rId239" Type="http://schemas.openxmlformats.org/officeDocument/2006/relationships/hyperlink" Target="https://pbs.twimg.com/media/EJpA8QsXsAEXjbY.jpg" TargetMode="External" /><Relationship Id="rId240" Type="http://schemas.openxmlformats.org/officeDocument/2006/relationships/hyperlink" Target="https://pbs.twimg.com/media/EJCLpEvUYAAZDZH.jpg" TargetMode="External" /><Relationship Id="rId241" Type="http://schemas.openxmlformats.org/officeDocument/2006/relationships/hyperlink" Target="https://pbs.twimg.com/media/EJCLpEvUYAAZDZH.jpg" TargetMode="External" /><Relationship Id="rId242" Type="http://schemas.openxmlformats.org/officeDocument/2006/relationships/hyperlink" Target="https://pbs.twimg.com/media/EJflqh1XYAAfTpS.jpg" TargetMode="External" /><Relationship Id="rId243" Type="http://schemas.openxmlformats.org/officeDocument/2006/relationships/hyperlink" Target="https://pbs.twimg.com/media/EJg4Ca6WwAE2aBR.jpg" TargetMode="External" /><Relationship Id="rId244" Type="http://schemas.openxmlformats.org/officeDocument/2006/relationships/hyperlink" Target="https://pbs.twimg.com/media/EJiKcZkWoAEcwha.jpg" TargetMode="External" /><Relationship Id="rId245" Type="http://schemas.openxmlformats.org/officeDocument/2006/relationships/hyperlink" Target="https://pbs.twimg.com/media/EJjMmeMX0AAK9QI.jpg" TargetMode="External" /><Relationship Id="rId246" Type="http://schemas.openxmlformats.org/officeDocument/2006/relationships/hyperlink" Target="https://pbs.twimg.com/media/EJoWL1FXUAAmlNj.jpg" TargetMode="External" /><Relationship Id="rId247" Type="http://schemas.openxmlformats.org/officeDocument/2006/relationships/hyperlink" Target="https://pbs.twimg.com/media/EJp42KpWwAA-csT.jpg" TargetMode="External" /><Relationship Id="rId248" Type="http://schemas.openxmlformats.org/officeDocument/2006/relationships/hyperlink" Target="https://pbs.twimg.com/media/EJp1nSdXUAAWByx.jpg" TargetMode="External" /><Relationship Id="rId249" Type="http://schemas.openxmlformats.org/officeDocument/2006/relationships/hyperlink" Target="https://pbs.twimg.com/media/EJqEA1bXkAALHPj.jpg" TargetMode="External" /><Relationship Id="rId250" Type="http://schemas.openxmlformats.org/officeDocument/2006/relationships/hyperlink" Target="https://pbs.twimg.com/media/EFIemTNX4AIdQXO.jpg" TargetMode="External" /><Relationship Id="rId251" Type="http://schemas.openxmlformats.org/officeDocument/2006/relationships/hyperlink" Target="https://pbs.twimg.com/media/EFNoMF1XoAAAIR7.jpg" TargetMode="External" /><Relationship Id="rId252" Type="http://schemas.openxmlformats.org/officeDocument/2006/relationships/hyperlink" Target="https://pbs.twimg.com/media/EJow2W7W4AAppyf.jpg" TargetMode="External" /><Relationship Id="rId253" Type="http://schemas.openxmlformats.org/officeDocument/2006/relationships/hyperlink" Target="https://pbs.twimg.com/media/EJo8H6KXYAAFRu7.jpg" TargetMode="External" /><Relationship Id="rId254" Type="http://schemas.openxmlformats.org/officeDocument/2006/relationships/hyperlink" Target="https://pbs.twimg.com/media/EJqZ-VUWwAAHPQt.jpg" TargetMode="External" /><Relationship Id="rId255" Type="http://schemas.openxmlformats.org/officeDocument/2006/relationships/hyperlink" Target="https://pbs.twimg.com/media/EJTX3EvU0AAKI2w.jpg" TargetMode="External" /><Relationship Id="rId256" Type="http://schemas.openxmlformats.org/officeDocument/2006/relationships/hyperlink" Target="https://pbs.twimg.com/media/EJTX3EvU0AAKI2w.jpg" TargetMode="External" /><Relationship Id="rId257" Type="http://schemas.openxmlformats.org/officeDocument/2006/relationships/hyperlink" Target="https://pbs.twimg.com/media/EJobzSyUcAA3sF-.jpg" TargetMode="External" /><Relationship Id="rId258" Type="http://schemas.openxmlformats.org/officeDocument/2006/relationships/hyperlink" Target="https://pbs.twimg.com/media/EJGlgiKWoAkboQj.jpg" TargetMode="External" /><Relationship Id="rId259" Type="http://schemas.openxmlformats.org/officeDocument/2006/relationships/hyperlink" Target="https://pbs.twimg.com/media/EJrjRSUWwAAnNA2.png" TargetMode="External" /><Relationship Id="rId260" Type="http://schemas.openxmlformats.org/officeDocument/2006/relationships/hyperlink" Target="http://pbs.twimg.com/profile_images/1128799647236075521/pPoZ90Yo_normal.jpg" TargetMode="External" /><Relationship Id="rId261" Type="http://schemas.openxmlformats.org/officeDocument/2006/relationships/hyperlink" Target="http://pbs.twimg.com/profile_images/1128799647236075521/pPoZ90Yo_normal.jpg" TargetMode="External" /><Relationship Id="rId262" Type="http://schemas.openxmlformats.org/officeDocument/2006/relationships/hyperlink" Target="http://pbs.twimg.com/profile_images/1128799647236075521/pPoZ90Yo_normal.jpg" TargetMode="External" /><Relationship Id="rId263" Type="http://schemas.openxmlformats.org/officeDocument/2006/relationships/hyperlink" Target="http://pbs.twimg.com/profile_images/1171540488303726592/4zVH2HDf_normal.jpg" TargetMode="External" /><Relationship Id="rId264" Type="http://schemas.openxmlformats.org/officeDocument/2006/relationships/hyperlink" Target="http://pbs.twimg.com/profile_images/1171540488303726592/4zVH2HDf_normal.jpg" TargetMode="External" /><Relationship Id="rId265" Type="http://schemas.openxmlformats.org/officeDocument/2006/relationships/hyperlink" Target="http://pbs.twimg.com/profile_images/1171540488303726592/4zVH2HDf_normal.jpg" TargetMode="External" /><Relationship Id="rId266" Type="http://schemas.openxmlformats.org/officeDocument/2006/relationships/hyperlink" Target="http://pbs.twimg.com/profile_images/1194762567509565440/xTYzXHDx_normal.jpg" TargetMode="External" /><Relationship Id="rId267" Type="http://schemas.openxmlformats.org/officeDocument/2006/relationships/hyperlink" Target="http://pbs.twimg.com/profile_images/1194762567509565440/xTYzXHDx_normal.jpg" TargetMode="External" /><Relationship Id="rId268" Type="http://schemas.openxmlformats.org/officeDocument/2006/relationships/hyperlink" Target="http://pbs.twimg.com/profile_images/1194762567509565440/xTYzXHDx_normal.jpg" TargetMode="External" /><Relationship Id="rId269" Type="http://schemas.openxmlformats.org/officeDocument/2006/relationships/hyperlink" Target="http://pbs.twimg.com/profile_images/3119586210/ff4195e1c0928e70cda72490a3609dff_normal.jpeg" TargetMode="External" /><Relationship Id="rId270" Type="http://schemas.openxmlformats.org/officeDocument/2006/relationships/hyperlink" Target="http://pbs.twimg.com/profile_images/3119586210/ff4195e1c0928e70cda72490a3609dff_normal.jpeg" TargetMode="External" /><Relationship Id="rId271" Type="http://schemas.openxmlformats.org/officeDocument/2006/relationships/hyperlink" Target="http://pbs.twimg.com/profile_images/3119586210/ff4195e1c0928e70cda72490a3609dff_normal.jpeg" TargetMode="External" /><Relationship Id="rId272" Type="http://schemas.openxmlformats.org/officeDocument/2006/relationships/hyperlink" Target="http://pbs.twimg.com/profile_images/1142674008107700224/XwC_bSLi_normal.jpg" TargetMode="External" /><Relationship Id="rId273" Type="http://schemas.openxmlformats.org/officeDocument/2006/relationships/hyperlink" Target="http://pbs.twimg.com/profile_images/1142674008107700224/XwC_bSLi_normal.jpg" TargetMode="External" /><Relationship Id="rId274" Type="http://schemas.openxmlformats.org/officeDocument/2006/relationships/hyperlink" Target="http://pbs.twimg.com/profile_images/1142674008107700224/XwC_bSLi_normal.jpg" TargetMode="External" /><Relationship Id="rId275" Type="http://schemas.openxmlformats.org/officeDocument/2006/relationships/hyperlink" Target="http://pbs.twimg.com/profile_images/1157544842643140608/5dsQHISS_normal.jpg" TargetMode="External" /><Relationship Id="rId276" Type="http://schemas.openxmlformats.org/officeDocument/2006/relationships/hyperlink" Target="http://pbs.twimg.com/profile_images/1157544842643140608/5dsQHISS_normal.jpg" TargetMode="External" /><Relationship Id="rId277" Type="http://schemas.openxmlformats.org/officeDocument/2006/relationships/hyperlink" Target="http://pbs.twimg.com/profile_images/1157544842643140608/5dsQHISS_normal.jpg" TargetMode="External" /><Relationship Id="rId278" Type="http://schemas.openxmlformats.org/officeDocument/2006/relationships/hyperlink" Target="http://pbs.twimg.com/profile_images/1183230247610699776/FfJq0-77_normal.jpg" TargetMode="External" /><Relationship Id="rId279" Type="http://schemas.openxmlformats.org/officeDocument/2006/relationships/hyperlink" Target="http://pbs.twimg.com/profile_images/1183230247610699776/FfJq0-77_normal.jpg" TargetMode="External" /><Relationship Id="rId280" Type="http://schemas.openxmlformats.org/officeDocument/2006/relationships/hyperlink" Target="http://pbs.twimg.com/profile_images/1183230247610699776/FfJq0-77_normal.jpg" TargetMode="External" /><Relationship Id="rId281" Type="http://schemas.openxmlformats.org/officeDocument/2006/relationships/hyperlink" Target="http://pbs.twimg.com/profile_images/1115212482371555328/prO_mMIT_normal.jpg" TargetMode="External" /><Relationship Id="rId282" Type="http://schemas.openxmlformats.org/officeDocument/2006/relationships/hyperlink" Target="http://pbs.twimg.com/profile_images/1115212482371555328/prO_mMIT_normal.jpg" TargetMode="External" /><Relationship Id="rId283" Type="http://schemas.openxmlformats.org/officeDocument/2006/relationships/hyperlink" Target="http://pbs.twimg.com/profile_images/1115212482371555328/prO_mMIT_normal.jpg" TargetMode="External" /><Relationship Id="rId284" Type="http://schemas.openxmlformats.org/officeDocument/2006/relationships/hyperlink" Target="http://pbs.twimg.com/profile_images/1189926711313518594/Z9fTphe7_normal.jpg" TargetMode="External" /><Relationship Id="rId285" Type="http://schemas.openxmlformats.org/officeDocument/2006/relationships/hyperlink" Target="http://pbs.twimg.com/profile_images/1189926711313518594/Z9fTphe7_normal.jpg" TargetMode="External" /><Relationship Id="rId286" Type="http://schemas.openxmlformats.org/officeDocument/2006/relationships/hyperlink" Target="http://pbs.twimg.com/profile_images/1189926711313518594/Z9fTphe7_normal.jpg" TargetMode="External" /><Relationship Id="rId287" Type="http://schemas.openxmlformats.org/officeDocument/2006/relationships/hyperlink" Target="http://pbs.twimg.com/profile_images/486961588352454656/CYMxjyXb_normal.png" TargetMode="External" /><Relationship Id="rId288" Type="http://schemas.openxmlformats.org/officeDocument/2006/relationships/hyperlink" Target="http://pbs.twimg.com/profile_images/486961588352454656/CYMxjyXb_normal.png" TargetMode="External" /><Relationship Id="rId289" Type="http://schemas.openxmlformats.org/officeDocument/2006/relationships/hyperlink" Target="http://pbs.twimg.com/profile_images/486961588352454656/CYMxjyXb_normal.png" TargetMode="External" /><Relationship Id="rId290" Type="http://schemas.openxmlformats.org/officeDocument/2006/relationships/hyperlink" Target="http://pbs.twimg.com/profile_images/1177846682513330177/c5oSxJMc_normal.jpg" TargetMode="External" /><Relationship Id="rId291" Type="http://schemas.openxmlformats.org/officeDocument/2006/relationships/hyperlink" Target="http://pbs.twimg.com/profile_images/1186010175557095424/rkRUCRCZ_normal.jpg" TargetMode="External" /><Relationship Id="rId292" Type="http://schemas.openxmlformats.org/officeDocument/2006/relationships/hyperlink" Target="http://pbs.twimg.com/profile_images/1186010175557095424/rkRUCRCZ_normal.jpg" TargetMode="External" /><Relationship Id="rId293" Type="http://schemas.openxmlformats.org/officeDocument/2006/relationships/hyperlink" Target="http://pbs.twimg.com/profile_images/1186010175557095424/rkRUCRCZ_normal.jpg" TargetMode="External" /><Relationship Id="rId294" Type="http://schemas.openxmlformats.org/officeDocument/2006/relationships/hyperlink" Target="http://pbs.twimg.com/profile_images/1177209906774126592/TQM0twSS_normal.jpg" TargetMode="External" /><Relationship Id="rId295" Type="http://schemas.openxmlformats.org/officeDocument/2006/relationships/hyperlink" Target="http://pbs.twimg.com/profile_images/1177209906774126592/TQM0twSS_normal.jpg" TargetMode="External" /><Relationship Id="rId296" Type="http://schemas.openxmlformats.org/officeDocument/2006/relationships/hyperlink" Target="http://pbs.twimg.com/profile_images/1177209906774126592/TQM0twSS_normal.jpg" TargetMode="External" /><Relationship Id="rId297" Type="http://schemas.openxmlformats.org/officeDocument/2006/relationships/hyperlink" Target="http://pbs.twimg.com/profile_images/1171163134146408449/Tz4BRDcu_normal.jpg" TargetMode="External" /><Relationship Id="rId298" Type="http://schemas.openxmlformats.org/officeDocument/2006/relationships/hyperlink" Target="https://pbs.twimg.com/media/EJGntaqUEAAw7Rp.jpg" TargetMode="External" /><Relationship Id="rId299" Type="http://schemas.openxmlformats.org/officeDocument/2006/relationships/hyperlink" Target="http://pbs.twimg.com/profile_images/698734737423265792/UgczJL9e_normal.jpg" TargetMode="External" /><Relationship Id="rId300" Type="http://schemas.openxmlformats.org/officeDocument/2006/relationships/hyperlink" Target="https://pbs.twimg.com/media/EI57S1XUwAE8-BC.jpg" TargetMode="External" /><Relationship Id="rId301" Type="http://schemas.openxmlformats.org/officeDocument/2006/relationships/hyperlink" Target="https://pbs.twimg.com/media/EI57S1XUwAE8-BC.jpg" TargetMode="External" /><Relationship Id="rId302" Type="http://schemas.openxmlformats.org/officeDocument/2006/relationships/hyperlink" Target="https://pbs.twimg.com/media/EI57S1XUwAE8-BC.jpg" TargetMode="External" /><Relationship Id="rId303" Type="http://schemas.openxmlformats.org/officeDocument/2006/relationships/hyperlink" Target="http://pbs.twimg.com/profile_images/1113245165135622144/D62QGSeQ_normal.png" TargetMode="External" /><Relationship Id="rId304" Type="http://schemas.openxmlformats.org/officeDocument/2006/relationships/hyperlink" Target="http://pbs.twimg.com/profile_images/1191890762537033729/fTAu_VhJ_normal.jpg" TargetMode="External" /><Relationship Id="rId305" Type="http://schemas.openxmlformats.org/officeDocument/2006/relationships/hyperlink" Target="http://pbs.twimg.com/profile_images/1191890762537033729/fTAu_VhJ_normal.jpg" TargetMode="External" /><Relationship Id="rId306" Type="http://schemas.openxmlformats.org/officeDocument/2006/relationships/hyperlink" Target="http://pbs.twimg.com/profile_images/3125306267/1c79061d2452c7c6e5abd2429c70ca6f_normal.jpeg" TargetMode="External" /><Relationship Id="rId307" Type="http://schemas.openxmlformats.org/officeDocument/2006/relationships/hyperlink" Target="http://pbs.twimg.com/profile_images/3125306267/1c79061d2452c7c6e5abd2429c70ca6f_normal.jpeg" TargetMode="External" /><Relationship Id="rId308" Type="http://schemas.openxmlformats.org/officeDocument/2006/relationships/hyperlink" Target="http://pbs.twimg.com/profile_images/1193614845549010944/HuINTAfI_normal.jpg" TargetMode="External" /><Relationship Id="rId309" Type="http://schemas.openxmlformats.org/officeDocument/2006/relationships/hyperlink" Target="http://pbs.twimg.com/profile_images/1193614845549010944/HuINTAfI_normal.jpg" TargetMode="External" /><Relationship Id="rId310" Type="http://schemas.openxmlformats.org/officeDocument/2006/relationships/hyperlink" Target="http://pbs.twimg.com/profile_images/1193614845549010944/HuINTAfI_normal.jpg" TargetMode="External" /><Relationship Id="rId311" Type="http://schemas.openxmlformats.org/officeDocument/2006/relationships/hyperlink" Target="http://pbs.twimg.com/profile_images/1193614845549010944/HuINTAfI_normal.jpg" TargetMode="External" /><Relationship Id="rId312" Type="http://schemas.openxmlformats.org/officeDocument/2006/relationships/hyperlink" Target="http://pbs.twimg.com/profile_images/1193614845549010944/HuINTAfI_normal.jpg" TargetMode="External" /><Relationship Id="rId313" Type="http://schemas.openxmlformats.org/officeDocument/2006/relationships/hyperlink" Target="http://pbs.twimg.com/profile_images/1180130302837977088/a4WrKo9d_normal.jpg" TargetMode="External" /><Relationship Id="rId314" Type="http://schemas.openxmlformats.org/officeDocument/2006/relationships/hyperlink" Target="http://pbs.twimg.com/profile_images/1180130302837977088/a4WrKo9d_normal.jpg" TargetMode="External" /><Relationship Id="rId315" Type="http://schemas.openxmlformats.org/officeDocument/2006/relationships/hyperlink" Target="http://pbs.twimg.com/profile_images/551155645504684033/fsvUiczA_normal.jpeg" TargetMode="External" /><Relationship Id="rId316" Type="http://schemas.openxmlformats.org/officeDocument/2006/relationships/hyperlink" Target="http://pbs.twimg.com/profile_images/551155645504684033/fsvUiczA_normal.jpeg" TargetMode="External" /><Relationship Id="rId317" Type="http://schemas.openxmlformats.org/officeDocument/2006/relationships/hyperlink" Target="http://pbs.twimg.com/profile_images/1006482283061284864/JPuGHHQ3_normal.jpg" TargetMode="External" /><Relationship Id="rId318" Type="http://schemas.openxmlformats.org/officeDocument/2006/relationships/hyperlink" Target="http://pbs.twimg.com/profile_images/746031867699224577/SShZQ_jW_normal.jpg" TargetMode="External" /><Relationship Id="rId319" Type="http://schemas.openxmlformats.org/officeDocument/2006/relationships/hyperlink" Target="http://pbs.twimg.com/profile_images/863103400077950976/g8mpopQv_normal.jpg" TargetMode="External" /><Relationship Id="rId320" Type="http://schemas.openxmlformats.org/officeDocument/2006/relationships/hyperlink" Target="http://pbs.twimg.com/profile_images/863103400077950976/g8mpopQv_normal.jpg" TargetMode="External" /><Relationship Id="rId321" Type="http://schemas.openxmlformats.org/officeDocument/2006/relationships/hyperlink" Target="http://pbs.twimg.com/profile_images/1179969066007552001/KWjwXBzE_normal.jpg" TargetMode="External" /><Relationship Id="rId322" Type="http://schemas.openxmlformats.org/officeDocument/2006/relationships/hyperlink" Target="http://pbs.twimg.com/profile_images/1179969066007552001/KWjwXBzE_normal.jpg" TargetMode="External" /><Relationship Id="rId323" Type="http://schemas.openxmlformats.org/officeDocument/2006/relationships/hyperlink" Target="https://pbs.twimg.com/media/EJM4oPVU8AAzicR.jpg" TargetMode="External" /><Relationship Id="rId324" Type="http://schemas.openxmlformats.org/officeDocument/2006/relationships/hyperlink" Target="https://pbs.twimg.com/media/EJM4oPVU8AAzicR.jpg" TargetMode="External" /><Relationship Id="rId325" Type="http://schemas.openxmlformats.org/officeDocument/2006/relationships/hyperlink" Target="http://pbs.twimg.com/profile_images/1191587028921507842/CFMaulBN_normal.jpg" TargetMode="External" /><Relationship Id="rId326" Type="http://schemas.openxmlformats.org/officeDocument/2006/relationships/hyperlink" Target="http://pbs.twimg.com/profile_images/1191587028921507842/CFMaulBN_normal.jpg" TargetMode="External" /><Relationship Id="rId327" Type="http://schemas.openxmlformats.org/officeDocument/2006/relationships/hyperlink" Target="https://pbs.twimg.com/media/EJM4oPVU8AAzicR.jpg" TargetMode="External" /><Relationship Id="rId328" Type="http://schemas.openxmlformats.org/officeDocument/2006/relationships/hyperlink" Target="https://pbs.twimg.com/media/EJM4oPVU8AAzicR.jpg" TargetMode="External" /><Relationship Id="rId329" Type="http://schemas.openxmlformats.org/officeDocument/2006/relationships/hyperlink" Target="https://pbs.twimg.com/media/EJM4oPVU8AAzicR.jpg" TargetMode="External" /><Relationship Id="rId330" Type="http://schemas.openxmlformats.org/officeDocument/2006/relationships/hyperlink" Target="https://pbs.twimg.com/media/EJM4oPVU8AAzicR.jpg" TargetMode="External" /><Relationship Id="rId331" Type="http://schemas.openxmlformats.org/officeDocument/2006/relationships/hyperlink" Target="http://pbs.twimg.com/profile_images/1069710664879370240/QCVqYHa5_normal.jpg" TargetMode="External" /><Relationship Id="rId332" Type="http://schemas.openxmlformats.org/officeDocument/2006/relationships/hyperlink" Target="https://pbs.twimg.com/media/EJM4oPVU8AAzicR.jpg" TargetMode="External" /><Relationship Id="rId333" Type="http://schemas.openxmlformats.org/officeDocument/2006/relationships/hyperlink" Target="https://pbs.twimg.com/media/EJM4oPVU8AAzicR.jpg" TargetMode="External" /><Relationship Id="rId334" Type="http://schemas.openxmlformats.org/officeDocument/2006/relationships/hyperlink" Target="http://pbs.twimg.com/profile_images/1194275105792131072/rr-pL7Je_normal.jpg" TargetMode="External" /><Relationship Id="rId335" Type="http://schemas.openxmlformats.org/officeDocument/2006/relationships/hyperlink" Target="http://pbs.twimg.com/profile_images/1194275105792131072/rr-pL7Je_normal.jpg" TargetMode="External" /><Relationship Id="rId336" Type="http://schemas.openxmlformats.org/officeDocument/2006/relationships/hyperlink" Target="https://pbs.twimg.com/media/EJM4oPVU8AAzicR.jpg" TargetMode="External" /><Relationship Id="rId337" Type="http://schemas.openxmlformats.org/officeDocument/2006/relationships/hyperlink" Target="https://pbs.twimg.com/media/EJM4oPVU8AAzicR.jpg" TargetMode="External" /><Relationship Id="rId338" Type="http://schemas.openxmlformats.org/officeDocument/2006/relationships/hyperlink" Target="https://pbs.twimg.com/media/EJM4oPVU8AAzicR.jpg" TargetMode="External" /><Relationship Id="rId339" Type="http://schemas.openxmlformats.org/officeDocument/2006/relationships/hyperlink" Target="https://pbs.twimg.com/media/EJM4oPVU8AAzicR.jpg" TargetMode="External" /><Relationship Id="rId340" Type="http://schemas.openxmlformats.org/officeDocument/2006/relationships/hyperlink" Target="https://pbs.twimg.com/media/EJM4oPVU8AAzicR.jpg" TargetMode="External" /><Relationship Id="rId341" Type="http://schemas.openxmlformats.org/officeDocument/2006/relationships/hyperlink" Target="https://pbs.twimg.com/media/EJM4oPVU8AAzicR.jpg" TargetMode="External" /><Relationship Id="rId342" Type="http://schemas.openxmlformats.org/officeDocument/2006/relationships/hyperlink" Target="https://pbs.twimg.com/media/EIoe3ahWwAAeq2N.jpg" TargetMode="External" /><Relationship Id="rId343" Type="http://schemas.openxmlformats.org/officeDocument/2006/relationships/hyperlink" Target="http://pbs.twimg.com/profile_images/986506005256142848/dhMRmhum_normal.jpg" TargetMode="External" /><Relationship Id="rId344" Type="http://schemas.openxmlformats.org/officeDocument/2006/relationships/hyperlink" Target="https://pbs.twimg.com/media/EJRykq_VUAAyyGI.jpg" TargetMode="External" /><Relationship Id="rId345" Type="http://schemas.openxmlformats.org/officeDocument/2006/relationships/hyperlink" Target="https://pbs.twimg.com/media/EJR_3W3X0AA7r7i.png" TargetMode="External" /><Relationship Id="rId346" Type="http://schemas.openxmlformats.org/officeDocument/2006/relationships/hyperlink" Target="https://pbs.twimg.com/media/EJSnHtuUcAAx1l9.jpg" TargetMode="External" /><Relationship Id="rId347" Type="http://schemas.openxmlformats.org/officeDocument/2006/relationships/hyperlink" Target="https://pbs.twimg.com/media/EJSnHtuUcAAx1l9.jpg" TargetMode="External" /><Relationship Id="rId348" Type="http://schemas.openxmlformats.org/officeDocument/2006/relationships/hyperlink" Target="https://pbs.twimg.com/media/EJSnHtuUcAAx1l9.jpg" TargetMode="External" /><Relationship Id="rId349" Type="http://schemas.openxmlformats.org/officeDocument/2006/relationships/hyperlink" Target="https://pbs.twimg.com/media/EJSnHtuUcAAx1l9.jpg" TargetMode="External" /><Relationship Id="rId350" Type="http://schemas.openxmlformats.org/officeDocument/2006/relationships/hyperlink" Target="https://pbs.twimg.com/media/EJSnHtuUcAAx1l9.jpg" TargetMode="External" /><Relationship Id="rId351" Type="http://schemas.openxmlformats.org/officeDocument/2006/relationships/hyperlink" Target="https://pbs.twimg.com/media/EJSnHtuUcAAx1l9.jpg" TargetMode="External" /><Relationship Id="rId352" Type="http://schemas.openxmlformats.org/officeDocument/2006/relationships/hyperlink" Target="https://pbs.twimg.com/media/EJSnHtuUcAAx1l9.jpg" TargetMode="External" /><Relationship Id="rId353" Type="http://schemas.openxmlformats.org/officeDocument/2006/relationships/hyperlink" Target="https://pbs.twimg.com/media/EJSnHtuUcAAx1l9.jpg" TargetMode="External" /><Relationship Id="rId354" Type="http://schemas.openxmlformats.org/officeDocument/2006/relationships/hyperlink" Target="https://pbs.twimg.com/media/EJSnHtuUcAAx1l9.jpg" TargetMode="External" /><Relationship Id="rId355" Type="http://schemas.openxmlformats.org/officeDocument/2006/relationships/hyperlink" Target="https://pbs.twimg.com/media/EJSnHtuUcAAx1l9.jpg" TargetMode="External" /><Relationship Id="rId356" Type="http://schemas.openxmlformats.org/officeDocument/2006/relationships/hyperlink" Target="http://pbs.twimg.com/profile_images/1177740779332100096/qJkCPM1D_normal.jpg" TargetMode="External" /><Relationship Id="rId357" Type="http://schemas.openxmlformats.org/officeDocument/2006/relationships/hyperlink" Target="https://pbs.twimg.com/media/EJSnHtuUcAAx1l9.jpg" TargetMode="External" /><Relationship Id="rId358" Type="http://schemas.openxmlformats.org/officeDocument/2006/relationships/hyperlink" Target="https://pbs.twimg.com/media/EJSnHtuUcAAx1l9.jpg" TargetMode="External" /><Relationship Id="rId359" Type="http://schemas.openxmlformats.org/officeDocument/2006/relationships/hyperlink" Target="https://pbs.twimg.com/media/EJSnHtuUcAAx1l9.jpg" TargetMode="External" /><Relationship Id="rId360" Type="http://schemas.openxmlformats.org/officeDocument/2006/relationships/hyperlink" Target="https://pbs.twimg.com/media/EJSnHtuUcAAx1l9.jpg" TargetMode="External" /><Relationship Id="rId361" Type="http://schemas.openxmlformats.org/officeDocument/2006/relationships/hyperlink" Target="https://pbs.twimg.com/media/EJSnHtuUcAAx1l9.jpg" TargetMode="External" /><Relationship Id="rId362" Type="http://schemas.openxmlformats.org/officeDocument/2006/relationships/hyperlink" Target="https://pbs.twimg.com/media/EJSnHtuUcAAx1l9.jpg" TargetMode="External" /><Relationship Id="rId363" Type="http://schemas.openxmlformats.org/officeDocument/2006/relationships/hyperlink" Target="https://pbs.twimg.com/media/EJSnHtuUcAAx1l9.jpg" TargetMode="External" /><Relationship Id="rId364" Type="http://schemas.openxmlformats.org/officeDocument/2006/relationships/hyperlink" Target="https://pbs.twimg.com/media/EJSnHtuUcAAx1l9.jpg" TargetMode="External" /><Relationship Id="rId365" Type="http://schemas.openxmlformats.org/officeDocument/2006/relationships/hyperlink" Target="https://pbs.twimg.com/media/EJSnHtuUcAAx1l9.jpg" TargetMode="External" /><Relationship Id="rId366" Type="http://schemas.openxmlformats.org/officeDocument/2006/relationships/hyperlink" Target="https://pbs.twimg.com/media/EJSnHtuUcAAx1l9.jpg" TargetMode="External" /><Relationship Id="rId367" Type="http://schemas.openxmlformats.org/officeDocument/2006/relationships/hyperlink" Target="https://pbs.twimg.com/media/EJSnHtuUcAAx1l9.jpg" TargetMode="External" /><Relationship Id="rId368" Type="http://schemas.openxmlformats.org/officeDocument/2006/relationships/hyperlink" Target="https://pbs.twimg.com/media/EJSnHtuUcAAx1l9.jpg" TargetMode="External" /><Relationship Id="rId369" Type="http://schemas.openxmlformats.org/officeDocument/2006/relationships/hyperlink" Target="https://pbs.twimg.com/media/EJSnHtuUcAAx1l9.jpg" TargetMode="External" /><Relationship Id="rId370" Type="http://schemas.openxmlformats.org/officeDocument/2006/relationships/hyperlink" Target="https://pbs.twimg.com/media/EJSnHtuUcAAx1l9.jpg" TargetMode="External" /><Relationship Id="rId371" Type="http://schemas.openxmlformats.org/officeDocument/2006/relationships/hyperlink" Target="https://pbs.twimg.com/media/EJSnHtuUcAAx1l9.jpg" TargetMode="External" /><Relationship Id="rId372" Type="http://schemas.openxmlformats.org/officeDocument/2006/relationships/hyperlink" Target="https://pbs.twimg.com/media/EJSnHtuUcAAx1l9.jpg" TargetMode="External" /><Relationship Id="rId373" Type="http://schemas.openxmlformats.org/officeDocument/2006/relationships/hyperlink" Target="https://pbs.twimg.com/media/EJSnHtuUcAAx1l9.jpg" TargetMode="External" /><Relationship Id="rId374" Type="http://schemas.openxmlformats.org/officeDocument/2006/relationships/hyperlink" Target="https://pbs.twimg.com/media/EJSnHtuUcAAx1l9.jpg" TargetMode="External" /><Relationship Id="rId375" Type="http://schemas.openxmlformats.org/officeDocument/2006/relationships/hyperlink" Target="https://pbs.twimg.com/media/EJSnHtuUcAAx1l9.jpg" TargetMode="External" /><Relationship Id="rId376" Type="http://schemas.openxmlformats.org/officeDocument/2006/relationships/hyperlink" Target="https://pbs.twimg.com/media/EJSnHtuUcAAx1l9.jpg" TargetMode="External" /><Relationship Id="rId377" Type="http://schemas.openxmlformats.org/officeDocument/2006/relationships/hyperlink" Target="https://pbs.twimg.com/media/EJSnHtuUcAAx1l9.jpg" TargetMode="External" /><Relationship Id="rId378" Type="http://schemas.openxmlformats.org/officeDocument/2006/relationships/hyperlink" Target="https://pbs.twimg.com/media/EJSnHtuUcAAx1l9.jpg" TargetMode="External" /><Relationship Id="rId379" Type="http://schemas.openxmlformats.org/officeDocument/2006/relationships/hyperlink" Target="https://pbs.twimg.com/media/EJSnHtuUcAAx1l9.jpg" TargetMode="External" /><Relationship Id="rId380" Type="http://schemas.openxmlformats.org/officeDocument/2006/relationships/hyperlink" Target="https://pbs.twimg.com/media/EJSnHtuUcAAx1l9.jpg" TargetMode="External" /><Relationship Id="rId381" Type="http://schemas.openxmlformats.org/officeDocument/2006/relationships/hyperlink" Target="https://pbs.twimg.com/media/EJSnHtuUcAAx1l9.jpg" TargetMode="External" /><Relationship Id="rId382" Type="http://schemas.openxmlformats.org/officeDocument/2006/relationships/hyperlink" Target="https://pbs.twimg.com/media/EJSnHtuUcAAx1l9.jpg" TargetMode="External" /><Relationship Id="rId383" Type="http://schemas.openxmlformats.org/officeDocument/2006/relationships/hyperlink" Target="https://pbs.twimg.com/media/EJSnHtuUcAAx1l9.jpg" TargetMode="External" /><Relationship Id="rId384" Type="http://schemas.openxmlformats.org/officeDocument/2006/relationships/hyperlink" Target="http://pbs.twimg.com/profile_images/689554074136477696/xSxd_U8Y_normal.jpg" TargetMode="External" /><Relationship Id="rId385" Type="http://schemas.openxmlformats.org/officeDocument/2006/relationships/hyperlink" Target="http://pbs.twimg.com/profile_images/689554074136477696/xSxd_U8Y_normal.jpg" TargetMode="External" /><Relationship Id="rId386" Type="http://schemas.openxmlformats.org/officeDocument/2006/relationships/hyperlink" Target="http://pbs.twimg.com/profile_images/689554074136477696/xSxd_U8Y_normal.jpg" TargetMode="External" /><Relationship Id="rId387" Type="http://schemas.openxmlformats.org/officeDocument/2006/relationships/hyperlink" Target="https://pbs.twimg.com/media/EJTX3EvU0AAKI2w.jpg" TargetMode="External" /><Relationship Id="rId388" Type="http://schemas.openxmlformats.org/officeDocument/2006/relationships/hyperlink" Target="https://pbs.twimg.com/media/EJTX3EvU0AAKI2w.jpg" TargetMode="External" /><Relationship Id="rId389" Type="http://schemas.openxmlformats.org/officeDocument/2006/relationships/hyperlink" Target="https://pbs.twimg.com/media/EJSnHtuUcAAx1l9.jpg" TargetMode="External" /><Relationship Id="rId390" Type="http://schemas.openxmlformats.org/officeDocument/2006/relationships/hyperlink" Target="https://pbs.twimg.com/media/EJSnHtuUcAAx1l9.jpg" TargetMode="External" /><Relationship Id="rId391" Type="http://schemas.openxmlformats.org/officeDocument/2006/relationships/hyperlink" Target="https://pbs.twimg.com/media/EJSnHtuUcAAx1l9.jpg" TargetMode="External" /><Relationship Id="rId392" Type="http://schemas.openxmlformats.org/officeDocument/2006/relationships/hyperlink" Target="https://pbs.twimg.com/media/EJSnHtuUcAAx1l9.jpg" TargetMode="External" /><Relationship Id="rId393" Type="http://schemas.openxmlformats.org/officeDocument/2006/relationships/hyperlink" Target="https://pbs.twimg.com/media/EJUtbFRWoAAYiFL.jpg" TargetMode="External" /><Relationship Id="rId394" Type="http://schemas.openxmlformats.org/officeDocument/2006/relationships/hyperlink" Target="https://pbs.twimg.com/media/EJSnHtuUcAAx1l9.jpg" TargetMode="External" /><Relationship Id="rId395" Type="http://schemas.openxmlformats.org/officeDocument/2006/relationships/hyperlink" Target="https://pbs.twimg.com/media/EJSnHtuUcAAx1l9.jpg" TargetMode="External" /><Relationship Id="rId396" Type="http://schemas.openxmlformats.org/officeDocument/2006/relationships/hyperlink" Target="http://pbs.twimg.com/profile_images/849132774661308416/pa2Uplq1_normal.jpg" TargetMode="External" /><Relationship Id="rId397" Type="http://schemas.openxmlformats.org/officeDocument/2006/relationships/hyperlink" Target="http://pbs.twimg.com/profile_images/849132774661308416/pa2Uplq1_normal.jpg" TargetMode="External" /><Relationship Id="rId398" Type="http://schemas.openxmlformats.org/officeDocument/2006/relationships/hyperlink" Target="http://pbs.twimg.com/profile_images/558650482902573058/h9CkaT2R_normal.jpeg" TargetMode="External" /><Relationship Id="rId399" Type="http://schemas.openxmlformats.org/officeDocument/2006/relationships/hyperlink" Target="http://pbs.twimg.com/profile_images/558650482902573058/h9CkaT2R_normal.jpeg" TargetMode="External" /><Relationship Id="rId400" Type="http://schemas.openxmlformats.org/officeDocument/2006/relationships/hyperlink" Target="https://pbs.twimg.com/media/EJSnHtuUcAAx1l9.jpg" TargetMode="External" /><Relationship Id="rId401" Type="http://schemas.openxmlformats.org/officeDocument/2006/relationships/hyperlink" Target="http://pbs.twimg.com/profile_images/1058449535112867841/JP-rVYlW_normal.jpg" TargetMode="External" /><Relationship Id="rId402" Type="http://schemas.openxmlformats.org/officeDocument/2006/relationships/hyperlink" Target="http://pbs.twimg.com/profile_images/1058449535112867841/JP-rVYlW_normal.jpg" TargetMode="External" /><Relationship Id="rId403" Type="http://schemas.openxmlformats.org/officeDocument/2006/relationships/hyperlink" Target="https://pbs.twimg.com/media/EJSnHtuUcAAx1l9.jpg" TargetMode="External" /><Relationship Id="rId404" Type="http://schemas.openxmlformats.org/officeDocument/2006/relationships/hyperlink" Target="http://pbs.twimg.com/profile_images/849133030237061120/6hUrNP0a_normal.jpg" TargetMode="External" /><Relationship Id="rId405" Type="http://schemas.openxmlformats.org/officeDocument/2006/relationships/hyperlink" Target="http://pbs.twimg.com/profile_images/849133030237061120/6hUrNP0a_normal.jpg" TargetMode="External" /><Relationship Id="rId406" Type="http://schemas.openxmlformats.org/officeDocument/2006/relationships/hyperlink" Target="https://pbs.twimg.com/media/EJTX3EvU0AAKI2w.jpg" TargetMode="External" /><Relationship Id="rId407" Type="http://schemas.openxmlformats.org/officeDocument/2006/relationships/hyperlink" Target="https://pbs.twimg.com/media/EJSnHtuUcAAx1l9.jpg" TargetMode="External" /><Relationship Id="rId408" Type="http://schemas.openxmlformats.org/officeDocument/2006/relationships/hyperlink" Target="https://pbs.twimg.com/media/EJSnHtuUcAAx1l9.jpg" TargetMode="External" /><Relationship Id="rId409" Type="http://schemas.openxmlformats.org/officeDocument/2006/relationships/hyperlink" Target="https://pbs.twimg.com/media/EJSnHtuUcAAx1l9.jpg" TargetMode="External" /><Relationship Id="rId410" Type="http://schemas.openxmlformats.org/officeDocument/2006/relationships/hyperlink" Target="http://pbs.twimg.com/profile_images/1192918467483037701/41brxYe9_normal.jpg" TargetMode="External" /><Relationship Id="rId411" Type="http://schemas.openxmlformats.org/officeDocument/2006/relationships/hyperlink" Target="https://pbs.twimg.com/media/EJSnHtuUcAAx1l9.jpg" TargetMode="External" /><Relationship Id="rId412" Type="http://schemas.openxmlformats.org/officeDocument/2006/relationships/hyperlink" Target="https://pbs.twimg.com/media/EJSnHtuUcAAx1l9.jpg" TargetMode="External" /><Relationship Id="rId413" Type="http://schemas.openxmlformats.org/officeDocument/2006/relationships/hyperlink" Target="https://pbs.twimg.com/media/EJSnHtuUcAAx1l9.jpg" TargetMode="External" /><Relationship Id="rId414" Type="http://schemas.openxmlformats.org/officeDocument/2006/relationships/hyperlink" Target="https://pbs.twimg.com/media/EJSnHtuUcAAx1l9.jpg" TargetMode="External" /><Relationship Id="rId415" Type="http://schemas.openxmlformats.org/officeDocument/2006/relationships/hyperlink" Target="https://pbs.twimg.com/media/EJSnHtuUcAAx1l9.jpg" TargetMode="External" /><Relationship Id="rId416" Type="http://schemas.openxmlformats.org/officeDocument/2006/relationships/hyperlink" Target="http://pbs.twimg.com/profile_images/1194393882135416832/WCSDYbnU_normal.jpg" TargetMode="External" /><Relationship Id="rId417" Type="http://schemas.openxmlformats.org/officeDocument/2006/relationships/hyperlink" Target="http://pbs.twimg.com/profile_images/1194393882135416832/WCSDYbnU_normal.jpg" TargetMode="External" /><Relationship Id="rId418" Type="http://schemas.openxmlformats.org/officeDocument/2006/relationships/hyperlink" Target="http://pbs.twimg.com/profile_images/1194393882135416832/WCSDYbnU_normal.jpg" TargetMode="External" /><Relationship Id="rId419" Type="http://schemas.openxmlformats.org/officeDocument/2006/relationships/hyperlink" Target="http://pbs.twimg.com/profile_images/1194393882135416832/WCSDYbnU_normal.jpg" TargetMode="External" /><Relationship Id="rId420" Type="http://schemas.openxmlformats.org/officeDocument/2006/relationships/hyperlink" Target="http://pbs.twimg.com/profile_images/1194393882135416832/WCSDYbnU_normal.jpg" TargetMode="External" /><Relationship Id="rId421" Type="http://schemas.openxmlformats.org/officeDocument/2006/relationships/hyperlink" Target="http://pbs.twimg.com/profile_images/1195602040468062208/TNmWgbdb_normal.png" TargetMode="External" /><Relationship Id="rId422" Type="http://schemas.openxmlformats.org/officeDocument/2006/relationships/hyperlink" Target="http://pbs.twimg.com/profile_images/1195602040468062208/TNmWgbdb_normal.png" TargetMode="External" /><Relationship Id="rId423" Type="http://schemas.openxmlformats.org/officeDocument/2006/relationships/hyperlink" Target="https://pbs.twimg.com/media/EJSnHtuUcAAx1l9.jpg" TargetMode="External" /><Relationship Id="rId424" Type="http://schemas.openxmlformats.org/officeDocument/2006/relationships/hyperlink" Target="http://pbs.twimg.com/profile_images/947225034136813568/92_2N20Z_normal.jpg" TargetMode="External" /><Relationship Id="rId425" Type="http://schemas.openxmlformats.org/officeDocument/2006/relationships/hyperlink" Target="http://pbs.twimg.com/profile_images/947225034136813568/92_2N20Z_normal.jpg" TargetMode="External" /><Relationship Id="rId426" Type="http://schemas.openxmlformats.org/officeDocument/2006/relationships/hyperlink" Target="http://pbs.twimg.com/profile_images/947225034136813568/92_2N20Z_normal.jpg" TargetMode="External" /><Relationship Id="rId427" Type="http://schemas.openxmlformats.org/officeDocument/2006/relationships/hyperlink" Target="http://pbs.twimg.com/profile_images/947225034136813568/92_2N20Z_normal.jpg" TargetMode="External" /><Relationship Id="rId428" Type="http://schemas.openxmlformats.org/officeDocument/2006/relationships/hyperlink" Target="http://pbs.twimg.com/profile_images/947225034136813568/92_2N20Z_normal.jpg" TargetMode="External" /><Relationship Id="rId429" Type="http://schemas.openxmlformats.org/officeDocument/2006/relationships/hyperlink" Target="http://pbs.twimg.com/profile_images/947225034136813568/92_2N20Z_normal.jpg" TargetMode="External" /><Relationship Id="rId430" Type="http://schemas.openxmlformats.org/officeDocument/2006/relationships/hyperlink" Target="http://pbs.twimg.com/profile_images/947225034136813568/92_2N20Z_normal.jpg" TargetMode="External" /><Relationship Id="rId431" Type="http://schemas.openxmlformats.org/officeDocument/2006/relationships/hyperlink" Target="https://pbs.twimg.com/media/EJSnHtuUcAAx1l9.jpg" TargetMode="External" /><Relationship Id="rId432" Type="http://schemas.openxmlformats.org/officeDocument/2006/relationships/hyperlink" Target="https://pbs.twimg.com/media/EJSnHtuUcAAx1l9.jpg" TargetMode="External" /><Relationship Id="rId433" Type="http://schemas.openxmlformats.org/officeDocument/2006/relationships/hyperlink" Target="https://pbs.twimg.com/media/EJSnHtuUcAAx1l9.jpg" TargetMode="External" /><Relationship Id="rId434" Type="http://schemas.openxmlformats.org/officeDocument/2006/relationships/hyperlink" Target="http://pbs.twimg.com/profile_images/994124555336781824/dYdTbR_p_normal.jpg" TargetMode="External" /><Relationship Id="rId435" Type="http://schemas.openxmlformats.org/officeDocument/2006/relationships/hyperlink" Target="http://pbs.twimg.com/profile_images/998170866545389568/WioZB36V_normal.jpg" TargetMode="External" /><Relationship Id="rId436" Type="http://schemas.openxmlformats.org/officeDocument/2006/relationships/hyperlink" Target="https://pbs.twimg.com/tweet_video_thumb/EId9VweU4AAHc4S.jpg" TargetMode="External" /><Relationship Id="rId437" Type="http://schemas.openxmlformats.org/officeDocument/2006/relationships/hyperlink" Target="http://pbs.twimg.com/profile_images/1159697596903936000/Vw5XTOXY_normal.jpg" TargetMode="External" /><Relationship Id="rId438" Type="http://schemas.openxmlformats.org/officeDocument/2006/relationships/hyperlink" Target="https://pbs.twimg.com/media/EIeeyJ6U0AERyCM.jpg" TargetMode="External" /><Relationship Id="rId439" Type="http://schemas.openxmlformats.org/officeDocument/2006/relationships/hyperlink" Target="http://pbs.twimg.com/profile_images/1172352486599843841/kc__G9z7_normal.jpg" TargetMode="External" /><Relationship Id="rId440" Type="http://schemas.openxmlformats.org/officeDocument/2006/relationships/hyperlink" Target="https://pbs.twimg.com/media/EIeeyJ6U0AERyCM.jpg" TargetMode="External" /><Relationship Id="rId441" Type="http://schemas.openxmlformats.org/officeDocument/2006/relationships/hyperlink" Target="http://pbs.twimg.com/profile_images/1172352486599843841/kc__G9z7_normal.jpg" TargetMode="External" /><Relationship Id="rId442" Type="http://schemas.openxmlformats.org/officeDocument/2006/relationships/hyperlink" Target="https://pbs.twimg.com/media/EIeeyJ6U0AERyCM.jpg" TargetMode="External" /><Relationship Id="rId443" Type="http://schemas.openxmlformats.org/officeDocument/2006/relationships/hyperlink" Target="http://pbs.twimg.com/profile_images/1172352486599843841/kc__G9z7_normal.jpg" TargetMode="External" /><Relationship Id="rId444" Type="http://schemas.openxmlformats.org/officeDocument/2006/relationships/hyperlink" Target="http://pbs.twimg.com/profile_images/1172352486599843841/kc__G9z7_normal.jpg" TargetMode="External" /><Relationship Id="rId445" Type="http://schemas.openxmlformats.org/officeDocument/2006/relationships/hyperlink" Target="https://pbs.twimg.com/media/EJc8J9fUcAA_4mi.jpg" TargetMode="External" /><Relationship Id="rId446" Type="http://schemas.openxmlformats.org/officeDocument/2006/relationships/hyperlink" Target="https://pbs.twimg.com/media/EJSnHtuUcAAx1l9.jpg" TargetMode="External" /><Relationship Id="rId447" Type="http://schemas.openxmlformats.org/officeDocument/2006/relationships/hyperlink" Target="https://pbs.twimg.com/media/EJSnHtuUcAAx1l9.jpg" TargetMode="External" /><Relationship Id="rId448" Type="http://schemas.openxmlformats.org/officeDocument/2006/relationships/hyperlink" Target="https://pbs.twimg.com/media/EJCz9EDUUAA3iK4.jpg" TargetMode="External" /><Relationship Id="rId449" Type="http://schemas.openxmlformats.org/officeDocument/2006/relationships/hyperlink" Target="http://pbs.twimg.com/profile_images/1194008504513650688/aQru6vEu_normal.jpg" TargetMode="External" /><Relationship Id="rId450" Type="http://schemas.openxmlformats.org/officeDocument/2006/relationships/hyperlink" Target="http://pbs.twimg.com/profile_images/1189034263066267649/4pKNXAjw_normal.jpg" TargetMode="External" /><Relationship Id="rId451" Type="http://schemas.openxmlformats.org/officeDocument/2006/relationships/hyperlink" Target="http://pbs.twimg.com/profile_images/1114329152507666432/aGuYmfer_normal.png" TargetMode="External" /><Relationship Id="rId452" Type="http://schemas.openxmlformats.org/officeDocument/2006/relationships/hyperlink" Target="http://pbs.twimg.com/profile_images/1114329152507666432/aGuYmfer_normal.png" TargetMode="External" /><Relationship Id="rId453" Type="http://schemas.openxmlformats.org/officeDocument/2006/relationships/hyperlink" Target="http://pbs.twimg.com/profile_images/1114329152507666432/aGuYmfer_normal.png" TargetMode="External" /><Relationship Id="rId454" Type="http://schemas.openxmlformats.org/officeDocument/2006/relationships/hyperlink" Target="http://pbs.twimg.com/profile_images/1114329152507666432/aGuYmfer_normal.png" TargetMode="External" /><Relationship Id="rId455" Type="http://schemas.openxmlformats.org/officeDocument/2006/relationships/hyperlink" Target="http://pbs.twimg.com/profile_images/1114329152507666432/aGuYmfer_normal.png" TargetMode="External" /><Relationship Id="rId456" Type="http://schemas.openxmlformats.org/officeDocument/2006/relationships/hyperlink" Target="http://pbs.twimg.com/profile_images/1114329152507666432/aGuYmfer_normal.png" TargetMode="External" /><Relationship Id="rId457" Type="http://schemas.openxmlformats.org/officeDocument/2006/relationships/hyperlink" Target="http://pbs.twimg.com/profile_images/1190262453487259649/zNf8E7Iz_normal.jpg" TargetMode="External" /><Relationship Id="rId458" Type="http://schemas.openxmlformats.org/officeDocument/2006/relationships/hyperlink" Target="https://pbs.twimg.com/media/EJdCOrsVUAEYN9Z.jpg" TargetMode="External" /><Relationship Id="rId459" Type="http://schemas.openxmlformats.org/officeDocument/2006/relationships/hyperlink" Target="https://pbs.twimg.com/media/EJdCOrsVUAEYN9Z.jpg" TargetMode="External" /><Relationship Id="rId460" Type="http://schemas.openxmlformats.org/officeDocument/2006/relationships/hyperlink" Target="http://pbs.twimg.com/profile_images/953010373266952193/WykTE6_2_normal.jpg" TargetMode="External" /><Relationship Id="rId461" Type="http://schemas.openxmlformats.org/officeDocument/2006/relationships/hyperlink" Target="http://pbs.twimg.com/profile_images/875680430263070722/8SYqrMIm_normal.jpg" TargetMode="External" /><Relationship Id="rId462" Type="http://schemas.openxmlformats.org/officeDocument/2006/relationships/hyperlink" Target="http://pbs.twimg.com/profile_images/690218859895373824/JEdDRzpE_normal.jpg" TargetMode="External" /><Relationship Id="rId463" Type="http://schemas.openxmlformats.org/officeDocument/2006/relationships/hyperlink" Target="http://pbs.twimg.com/profile_images/1184702192336490499/xiuYhert_normal.jpg" TargetMode="External" /><Relationship Id="rId464" Type="http://schemas.openxmlformats.org/officeDocument/2006/relationships/hyperlink" Target="http://pbs.twimg.com/profile_images/1184702192336490499/xiuYhert_normal.jpg" TargetMode="External" /><Relationship Id="rId465" Type="http://schemas.openxmlformats.org/officeDocument/2006/relationships/hyperlink" Target="http://pbs.twimg.com/profile_images/1191366673820864512/5TB41SAj_normal.jpg" TargetMode="External" /><Relationship Id="rId466" Type="http://schemas.openxmlformats.org/officeDocument/2006/relationships/hyperlink" Target="http://pbs.twimg.com/profile_images/1191366673820864512/5TB41SAj_normal.jpg" TargetMode="External" /><Relationship Id="rId467" Type="http://schemas.openxmlformats.org/officeDocument/2006/relationships/hyperlink" Target="http://pbs.twimg.com/profile_images/1191366673820864512/5TB41SAj_normal.jpg" TargetMode="External" /><Relationship Id="rId468" Type="http://schemas.openxmlformats.org/officeDocument/2006/relationships/hyperlink" Target="http://pbs.twimg.com/profile_images/1191366673820864512/5TB41SAj_normal.jpg" TargetMode="External" /><Relationship Id="rId469" Type="http://schemas.openxmlformats.org/officeDocument/2006/relationships/hyperlink" Target="http://pbs.twimg.com/profile_images/1191366673820864512/5TB41SAj_normal.jpg" TargetMode="External" /><Relationship Id="rId470" Type="http://schemas.openxmlformats.org/officeDocument/2006/relationships/hyperlink" Target="http://pbs.twimg.com/profile_images/1191366673820864512/5TB41SAj_normal.jpg" TargetMode="External" /><Relationship Id="rId471" Type="http://schemas.openxmlformats.org/officeDocument/2006/relationships/hyperlink" Target="http://pbs.twimg.com/profile_images/1115428794213359617/WUtMJH2-_normal.png" TargetMode="External" /><Relationship Id="rId472" Type="http://schemas.openxmlformats.org/officeDocument/2006/relationships/hyperlink" Target="http://pbs.twimg.com/profile_images/1184666446955040770/uSvScv2H_normal.jpg" TargetMode="External" /><Relationship Id="rId473" Type="http://schemas.openxmlformats.org/officeDocument/2006/relationships/hyperlink" Target="http://pbs.twimg.com/profile_images/1184666446955040770/uSvScv2H_normal.jpg" TargetMode="External" /><Relationship Id="rId474" Type="http://schemas.openxmlformats.org/officeDocument/2006/relationships/hyperlink" Target="http://pbs.twimg.com/profile_images/1184666446955040770/uSvScv2H_normal.jpg" TargetMode="External" /><Relationship Id="rId475" Type="http://schemas.openxmlformats.org/officeDocument/2006/relationships/hyperlink" Target="http://pbs.twimg.com/profile_images/1184666446955040770/uSvScv2H_normal.jpg" TargetMode="External" /><Relationship Id="rId476" Type="http://schemas.openxmlformats.org/officeDocument/2006/relationships/hyperlink" Target="http://pbs.twimg.com/profile_images/733133245903032320/JbLlgCpD_normal.jpg" TargetMode="External" /><Relationship Id="rId477" Type="http://schemas.openxmlformats.org/officeDocument/2006/relationships/hyperlink" Target="http://pbs.twimg.com/profile_images/978668004236967936/yfQzRJUz_normal.jpg" TargetMode="External" /><Relationship Id="rId478" Type="http://schemas.openxmlformats.org/officeDocument/2006/relationships/hyperlink" Target="http://pbs.twimg.com/profile_images/978668004236967936/yfQzRJUz_normal.jpg" TargetMode="External" /><Relationship Id="rId479" Type="http://schemas.openxmlformats.org/officeDocument/2006/relationships/hyperlink" Target="http://pbs.twimg.com/profile_images/1190889919234920448/x461UD1k_normal.jpg" TargetMode="External" /><Relationship Id="rId480" Type="http://schemas.openxmlformats.org/officeDocument/2006/relationships/hyperlink" Target="http://pbs.twimg.com/profile_images/1190889919234920448/x461UD1k_normal.jpg" TargetMode="External" /><Relationship Id="rId481" Type="http://schemas.openxmlformats.org/officeDocument/2006/relationships/hyperlink" Target="http://pbs.twimg.com/profile_images/906683239334416384/f7x2xOJU_normal.jpg" TargetMode="External" /><Relationship Id="rId482" Type="http://schemas.openxmlformats.org/officeDocument/2006/relationships/hyperlink" Target="http://pbs.twimg.com/profile_images/906683239334416384/f7x2xOJU_normal.jpg" TargetMode="External" /><Relationship Id="rId483" Type="http://schemas.openxmlformats.org/officeDocument/2006/relationships/hyperlink" Target="http://pbs.twimg.com/profile_images/1190307425091510272/6GmL-yO__normal.jpg" TargetMode="External" /><Relationship Id="rId484" Type="http://schemas.openxmlformats.org/officeDocument/2006/relationships/hyperlink" Target="http://pbs.twimg.com/profile_images/1190307425091510272/6GmL-yO__normal.jpg" TargetMode="External" /><Relationship Id="rId485" Type="http://schemas.openxmlformats.org/officeDocument/2006/relationships/hyperlink" Target="http://pbs.twimg.com/profile_images/929881109365747712/rsTHRRKu_normal.jpg" TargetMode="External" /><Relationship Id="rId486" Type="http://schemas.openxmlformats.org/officeDocument/2006/relationships/hyperlink" Target="http://pbs.twimg.com/profile_images/929881109365747712/rsTHRRKu_normal.jpg" TargetMode="External" /><Relationship Id="rId487" Type="http://schemas.openxmlformats.org/officeDocument/2006/relationships/hyperlink" Target="http://pbs.twimg.com/profile_images/1190635522496053250/bmEpF3dA_normal.jpg" TargetMode="External" /><Relationship Id="rId488" Type="http://schemas.openxmlformats.org/officeDocument/2006/relationships/hyperlink" Target="http://pbs.twimg.com/profile_images/1190635522496053250/bmEpF3dA_normal.jpg" TargetMode="External" /><Relationship Id="rId489" Type="http://schemas.openxmlformats.org/officeDocument/2006/relationships/hyperlink" Target="http://pbs.twimg.com/profile_images/1193797825869430784/LettFq5q_normal.jpg" TargetMode="External" /><Relationship Id="rId490" Type="http://schemas.openxmlformats.org/officeDocument/2006/relationships/hyperlink" Target="http://pbs.twimg.com/profile_images/1160428268790722560/SZJY96Hu_normal.jpg" TargetMode="External" /><Relationship Id="rId491" Type="http://schemas.openxmlformats.org/officeDocument/2006/relationships/hyperlink" Target="https://pbs.twimg.com/media/EJTX3EvU0AAKI2w.jpg" TargetMode="External" /><Relationship Id="rId492" Type="http://schemas.openxmlformats.org/officeDocument/2006/relationships/hyperlink" Target="http://pbs.twimg.com/profile_images/1194235198713421827/_fSzNNVa_normal.jpg" TargetMode="External" /><Relationship Id="rId493" Type="http://schemas.openxmlformats.org/officeDocument/2006/relationships/hyperlink" Target="http://pbs.twimg.com/profile_images/1194235198713421827/_fSzNNVa_normal.jpg" TargetMode="External" /><Relationship Id="rId494" Type="http://schemas.openxmlformats.org/officeDocument/2006/relationships/hyperlink" Target="http://pbs.twimg.com/profile_images/1149551210673758209/ryjTAXyf_normal.png" TargetMode="External" /><Relationship Id="rId495" Type="http://schemas.openxmlformats.org/officeDocument/2006/relationships/hyperlink" Target="http://pbs.twimg.com/profile_images/1190423432879583233/AqlS58aJ_normal.jpg" TargetMode="External" /><Relationship Id="rId496" Type="http://schemas.openxmlformats.org/officeDocument/2006/relationships/hyperlink" Target="http://pbs.twimg.com/profile_images/713178093263818752/TozAUYFR_normal.jpg" TargetMode="External" /><Relationship Id="rId497" Type="http://schemas.openxmlformats.org/officeDocument/2006/relationships/hyperlink" Target="http://pbs.twimg.com/profile_images/713178093263818752/TozAUYFR_normal.jpg" TargetMode="External" /><Relationship Id="rId498" Type="http://schemas.openxmlformats.org/officeDocument/2006/relationships/hyperlink" Target="https://pbs.twimg.com/media/EJM4oPVU8AAzicR.jpg" TargetMode="External" /><Relationship Id="rId499" Type="http://schemas.openxmlformats.org/officeDocument/2006/relationships/hyperlink" Target="https://pbs.twimg.com/media/EJM4oPVU8AAzicR.jpg" TargetMode="External" /><Relationship Id="rId500" Type="http://schemas.openxmlformats.org/officeDocument/2006/relationships/hyperlink" Target="http://pbs.twimg.com/profile_images/746031867699224577/SShZQ_jW_normal.jpg" TargetMode="External" /><Relationship Id="rId501" Type="http://schemas.openxmlformats.org/officeDocument/2006/relationships/hyperlink" Target="http://pbs.twimg.com/profile_images/1115428794213359617/WUtMJH2-_normal.png" TargetMode="External" /><Relationship Id="rId502" Type="http://schemas.openxmlformats.org/officeDocument/2006/relationships/hyperlink" Target="https://pbs.twimg.com/media/EJM4oPVU8AAzicR.jpg" TargetMode="External" /><Relationship Id="rId503" Type="http://schemas.openxmlformats.org/officeDocument/2006/relationships/hyperlink" Target="https://pbs.twimg.com/media/EJhHNlcWoAAoKs3.jpg" TargetMode="External" /><Relationship Id="rId504" Type="http://schemas.openxmlformats.org/officeDocument/2006/relationships/hyperlink" Target="http://pbs.twimg.com/profile_images/793118303724142593/dGWscqjD_normal.jpg" TargetMode="External" /><Relationship Id="rId505" Type="http://schemas.openxmlformats.org/officeDocument/2006/relationships/hyperlink" Target="http://pbs.twimg.com/profile_images/793118303724142593/dGWscqjD_normal.jpg" TargetMode="External" /><Relationship Id="rId506" Type="http://schemas.openxmlformats.org/officeDocument/2006/relationships/hyperlink" Target="http://pbs.twimg.com/profile_images/793118303724142593/dGWscqjD_normal.jpg" TargetMode="External" /><Relationship Id="rId507" Type="http://schemas.openxmlformats.org/officeDocument/2006/relationships/hyperlink" Target="http://pbs.twimg.com/profile_images/793118303724142593/dGWscqjD_normal.jpg" TargetMode="External" /><Relationship Id="rId508" Type="http://schemas.openxmlformats.org/officeDocument/2006/relationships/hyperlink" Target="http://pbs.twimg.com/profile_images/793118303724142593/dGWscqjD_normal.jpg" TargetMode="External" /><Relationship Id="rId509" Type="http://schemas.openxmlformats.org/officeDocument/2006/relationships/hyperlink" Target="http://pbs.twimg.com/profile_images/793118303724142593/dGWscqjD_normal.jpg" TargetMode="External" /><Relationship Id="rId510" Type="http://schemas.openxmlformats.org/officeDocument/2006/relationships/hyperlink" Target="http://pbs.twimg.com/profile_images/1166749727733342208/MJ4fPxuX_normal.jpg" TargetMode="External" /><Relationship Id="rId511" Type="http://schemas.openxmlformats.org/officeDocument/2006/relationships/hyperlink" Target="https://pbs.twimg.com/media/EJKGerUWwAEc2D7.jpg" TargetMode="External" /><Relationship Id="rId512" Type="http://schemas.openxmlformats.org/officeDocument/2006/relationships/hyperlink" Target="https://pbs.twimg.com/media/EJKGerUWwAEc2D7.jpg" TargetMode="External" /><Relationship Id="rId513" Type="http://schemas.openxmlformats.org/officeDocument/2006/relationships/hyperlink" Target="http://pbs.twimg.com/profile_images/1158605451975626752/Nd5TI8ZU_normal.jpg" TargetMode="External" /><Relationship Id="rId514" Type="http://schemas.openxmlformats.org/officeDocument/2006/relationships/hyperlink" Target="http://pbs.twimg.com/profile_images/1158605451975626752/Nd5TI8ZU_normal.jpg" TargetMode="External" /><Relationship Id="rId515" Type="http://schemas.openxmlformats.org/officeDocument/2006/relationships/hyperlink" Target="http://pbs.twimg.com/profile_images/1170153294368530432/0vVhS_Ac_normal.jpg" TargetMode="External" /><Relationship Id="rId516" Type="http://schemas.openxmlformats.org/officeDocument/2006/relationships/hyperlink" Target="http://pbs.twimg.com/profile_images/1190163310441881601/YS6cYqfJ_normal.jpg" TargetMode="External" /><Relationship Id="rId517" Type="http://schemas.openxmlformats.org/officeDocument/2006/relationships/hyperlink" Target="http://pbs.twimg.com/profile_images/1190163310441881601/YS6cYqfJ_normal.jpg" TargetMode="External" /><Relationship Id="rId518" Type="http://schemas.openxmlformats.org/officeDocument/2006/relationships/hyperlink" Target="http://pbs.twimg.com/profile_images/1149719375252873216/ajR93oHT_normal.jpg" TargetMode="External" /><Relationship Id="rId519" Type="http://schemas.openxmlformats.org/officeDocument/2006/relationships/hyperlink" Target="http://pbs.twimg.com/profile_images/1149719375252873216/ajR93oHT_normal.jpg" TargetMode="External" /><Relationship Id="rId520" Type="http://schemas.openxmlformats.org/officeDocument/2006/relationships/hyperlink" Target="http://pbs.twimg.com/profile_images/1189033739277332480/yAAnabN9_normal.jpg" TargetMode="External" /><Relationship Id="rId521" Type="http://schemas.openxmlformats.org/officeDocument/2006/relationships/hyperlink" Target="http://pbs.twimg.com/profile_images/1189033739277332480/yAAnabN9_normal.jpg" TargetMode="External" /><Relationship Id="rId522" Type="http://schemas.openxmlformats.org/officeDocument/2006/relationships/hyperlink" Target="http://pbs.twimg.com/profile_images/1189033739277332480/yAAnabN9_normal.jpg" TargetMode="External" /><Relationship Id="rId523" Type="http://schemas.openxmlformats.org/officeDocument/2006/relationships/hyperlink" Target="http://pbs.twimg.com/profile_images/1189033739277332480/yAAnabN9_normal.jpg" TargetMode="External" /><Relationship Id="rId524" Type="http://schemas.openxmlformats.org/officeDocument/2006/relationships/hyperlink" Target="http://pbs.twimg.com/profile_images/1189033739277332480/yAAnabN9_normal.jpg" TargetMode="External" /><Relationship Id="rId525" Type="http://schemas.openxmlformats.org/officeDocument/2006/relationships/hyperlink" Target="http://pbs.twimg.com/profile_images/1120554650556665857/fUPGQHj9_normal.jpg" TargetMode="External" /><Relationship Id="rId526" Type="http://schemas.openxmlformats.org/officeDocument/2006/relationships/hyperlink" Target="http://pbs.twimg.com/profile_images/1177989126731124737/YMVuxWRG_normal.jpg" TargetMode="External" /><Relationship Id="rId527" Type="http://schemas.openxmlformats.org/officeDocument/2006/relationships/hyperlink" Target="http://pbs.twimg.com/profile_images/1177989126731124737/YMVuxWRG_normal.jpg" TargetMode="External" /><Relationship Id="rId528" Type="http://schemas.openxmlformats.org/officeDocument/2006/relationships/hyperlink" Target="http://pbs.twimg.com/profile_images/1177989126731124737/YMVuxWRG_normal.jpg" TargetMode="External" /><Relationship Id="rId529" Type="http://schemas.openxmlformats.org/officeDocument/2006/relationships/hyperlink" Target="http://pbs.twimg.com/profile_images/1177989126731124737/YMVuxWRG_normal.jpg" TargetMode="External" /><Relationship Id="rId530" Type="http://schemas.openxmlformats.org/officeDocument/2006/relationships/hyperlink" Target="http://pbs.twimg.com/profile_images/1177989126731124737/YMVuxWRG_normal.jpg" TargetMode="External" /><Relationship Id="rId531" Type="http://schemas.openxmlformats.org/officeDocument/2006/relationships/hyperlink" Target="https://pbs.twimg.com/media/EJpA8QsXsAEXjbY.jpg" TargetMode="External" /><Relationship Id="rId532" Type="http://schemas.openxmlformats.org/officeDocument/2006/relationships/hyperlink" Target="http://pbs.twimg.com/profile_images/573000010591166464/-GEuAmBe_normal.jpeg" TargetMode="External" /><Relationship Id="rId533" Type="http://schemas.openxmlformats.org/officeDocument/2006/relationships/hyperlink" Target="http://pbs.twimg.com/profile_images/1179792864722731008/K1mj4MVu_normal.jpg" TargetMode="External" /><Relationship Id="rId534" Type="http://schemas.openxmlformats.org/officeDocument/2006/relationships/hyperlink" Target="http://pbs.twimg.com/profile_images/1179792864722731008/K1mj4MVu_normal.jpg" TargetMode="External" /><Relationship Id="rId535" Type="http://schemas.openxmlformats.org/officeDocument/2006/relationships/hyperlink" Target="http://pbs.twimg.com/profile_images/1115428794213359617/WUtMJH2-_normal.png" TargetMode="External" /><Relationship Id="rId536" Type="http://schemas.openxmlformats.org/officeDocument/2006/relationships/hyperlink" Target="https://pbs.twimg.com/media/EJCLpEvUYAAZDZH.jpg" TargetMode="External" /><Relationship Id="rId537" Type="http://schemas.openxmlformats.org/officeDocument/2006/relationships/hyperlink" Target="http://pbs.twimg.com/profile_images/1195035417545822210/CWGYAIOp_normal.jpg" TargetMode="External" /><Relationship Id="rId538" Type="http://schemas.openxmlformats.org/officeDocument/2006/relationships/hyperlink" Target="http://pbs.twimg.com/profile_images/1115428794213359617/WUtMJH2-_normal.png" TargetMode="External" /><Relationship Id="rId539" Type="http://schemas.openxmlformats.org/officeDocument/2006/relationships/hyperlink" Target="https://pbs.twimg.com/media/EJCLpEvUYAAZDZH.jpg" TargetMode="External" /><Relationship Id="rId540" Type="http://schemas.openxmlformats.org/officeDocument/2006/relationships/hyperlink" Target="http://pbs.twimg.com/profile_images/1195035417545822210/CWGYAIOp_normal.jpg" TargetMode="External" /><Relationship Id="rId541" Type="http://schemas.openxmlformats.org/officeDocument/2006/relationships/hyperlink" Target="http://pbs.twimg.com/profile_images/1195035417545822210/CWGYAIOp_normal.jpg" TargetMode="External" /><Relationship Id="rId542" Type="http://schemas.openxmlformats.org/officeDocument/2006/relationships/hyperlink" Target="https://pbs.twimg.com/media/EJflqh1XYAAfTpS.jpg" TargetMode="External" /><Relationship Id="rId543" Type="http://schemas.openxmlformats.org/officeDocument/2006/relationships/hyperlink" Target="https://pbs.twimg.com/media/EJg4Ca6WwAE2aBR.jpg" TargetMode="External" /><Relationship Id="rId544" Type="http://schemas.openxmlformats.org/officeDocument/2006/relationships/hyperlink" Target="https://pbs.twimg.com/media/EJiKcZkWoAEcwha.jpg" TargetMode="External" /><Relationship Id="rId545" Type="http://schemas.openxmlformats.org/officeDocument/2006/relationships/hyperlink" Target="https://pbs.twimg.com/media/EJjMmeMX0AAK9QI.jpg" TargetMode="External" /><Relationship Id="rId546" Type="http://schemas.openxmlformats.org/officeDocument/2006/relationships/hyperlink" Target="https://pbs.twimg.com/media/EJoWL1FXUAAmlNj.jpg" TargetMode="External" /><Relationship Id="rId547" Type="http://schemas.openxmlformats.org/officeDocument/2006/relationships/hyperlink" Target="https://pbs.twimg.com/media/EJp42KpWwAA-csT.jpg" TargetMode="External" /><Relationship Id="rId548" Type="http://schemas.openxmlformats.org/officeDocument/2006/relationships/hyperlink" Target="http://pbs.twimg.com/profile_images/940902877270290432/3_92FwKS_normal.jpg" TargetMode="External" /><Relationship Id="rId549" Type="http://schemas.openxmlformats.org/officeDocument/2006/relationships/hyperlink" Target="https://pbs.twimg.com/media/EJp1nSdXUAAWByx.jpg" TargetMode="External" /><Relationship Id="rId550" Type="http://schemas.openxmlformats.org/officeDocument/2006/relationships/hyperlink" Target="http://pbs.twimg.com/profile_images/986601773858263040/HiBHr-gt_normal.jpg" TargetMode="External" /><Relationship Id="rId551" Type="http://schemas.openxmlformats.org/officeDocument/2006/relationships/hyperlink" Target="http://pbs.twimg.com/profile_images/986601773858263040/HiBHr-gt_normal.jpg" TargetMode="External" /><Relationship Id="rId552" Type="http://schemas.openxmlformats.org/officeDocument/2006/relationships/hyperlink" Target="http://pbs.twimg.com/profile_images/1192168625555300352/kH4xYxA8_normal.jpg" TargetMode="External" /><Relationship Id="rId553" Type="http://schemas.openxmlformats.org/officeDocument/2006/relationships/hyperlink" Target="http://pbs.twimg.com/profile_images/1192168625555300352/kH4xYxA8_normal.jpg" TargetMode="External" /><Relationship Id="rId554" Type="http://schemas.openxmlformats.org/officeDocument/2006/relationships/hyperlink" Target="https://pbs.twimg.com/media/EJqEA1bXkAALHPj.jpg" TargetMode="External" /><Relationship Id="rId555" Type="http://schemas.openxmlformats.org/officeDocument/2006/relationships/hyperlink" Target="https://pbs.twimg.com/media/EFIemTNX4AIdQXO.jpg" TargetMode="External" /><Relationship Id="rId556" Type="http://schemas.openxmlformats.org/officeDocument/2006/relationships/hyperlink" Target="https://pbs.twimg.com/media/EFNoMF1XoAAAIR7.jpg" TargetMode="External" /><Relationship Id="rId557" Type="http://schemas.openxmlformats.org/officeDocument/2006/relationships/hyperlink" Target="https://pbs.twimg.com/media/EJow2W7W4AAppyf.jpg" TargetMode="External" /><Relationship Id="rId558" Type="http://schemas.openxmlformats.org/officeDocument/2006/relationships/hyperlink" Target="https://pbs.twimg.com/media/EJo8H6KXYAAFRu7.jpg" TargetMode="External" /><Relationship Id="rId559" Type="http://schemas.openxmlformats.org/officeDocument/2006/relationships/hyperlink" Target="https://pbs.twimg.com/media/EJqZ-VUWwAAHPQt.jpg" TargetMode="External" /><Relationship Id="rId560" Type="http://schemas.openxmlformats.org/officeDocument/2006/relationships/hyperlink" Target="http://pbs.twimg.com/profile_images/1186693013143216128/lYsrb42J_normal.jpg" TargetMode="External" /><Relationship Id="rId561" Type="http://schemas.openxmlformats.org/officeDocument/2006/relationships/hyperlink" Target="http://pbs.twimg.com/profile_images/1186693013143216128/lYsrb42J_normal.jpg" TargetMode="External" /><Relationship Id="rId562" Type="http://schemas.openxmlformats.org/officeDocument/2006/relationships/hyperlink" Target="http://pbs.twimg.com/profile_images/976069872349253632/Tz3-a31H_normal.jpg" TargetMode="External" /><Relationship Id="rId563" Type="http://schemas.openxmlformats.org/officeDocument/2006/relationships/hyperlink" Target="http://pbs.twimg.com/profile_images/767290388747018240/8Jas-04J_normal.jpg" TargetMode="External" /><Relationship Id="rId564" Type="http://schemas.openxmlformats.org/officeDocument/2006/relationships/hyperlink" Target="http://pbs.twimg.com/profile_images/301289318/green_5946_samir_mugshot_normal.JPG" TargetMode="External" /><Relationship Id="rId565" Type="http://schemas.openxmlformats.org/officeDocument/2006/relationships/hyperlink" Target="https://pbs.twimg.com/media/EJTX3EvU0AAKI2w.jpg" TargetMode="External" /><Relationship Id="rId566" Type="http://schemas.openxmlformats.org/officeDocument/2006/relationships/hyperlink" Target="http://pbs.twimg.com/profile_images/1023083775025012737/HiSIlhr4_normal.jpg" TargetMode="External" /><Relationship Id="rId567" Type="http://schemas.openxmlformats.org/officeDocument/2006/relationships/hyperlink" Target="https://pbs.twimg.com/media/EJTX3EvU0AAKI2w.jpg" TargetMode="External" /><Relationship Id="rId568" Type="http://schemas.openxmlformats.org/officeDocument/2006/relationships/hyperlink" Target="https://pbs.twimg.com/media/EJobzSyUcAA3sF-.jpg" TargetMode="External" /><Relationship Id="rId569" Type="http://schemas.openxmlformats.org/officeDocument/2006/relationships/hyperlink" Target="http://pbs.twimg.com/profile_images/1083382809446830082/-bq2aFko_normal.jpg" TargetMode="External" /><Relationship Id="rId570" Type="http://schemas.openxmlformats.org/officeDocument/2006/relationships/hyperlink" Target="http://pbs.twimg.com/profile_images/1083382809446830082/-bq2aFko_normal.jpg" TargetMode="External" /><Relationship Id="rId571" Type="http://schemas.openxmlformats.org/officeDocument/2006/relationships/hyperlink" Target="http://pbs.twimg.com/profile_images/1082557217398812673/4Nf9OfpG_normal.jpg" TargetMode="External" /><Relationship Id="rId572" Type="http://schemas.openxmlformats.org/officeDocument/2006/relationships/hyperlink" Target="https://pbs.twimg.com/media/EJGlgiKWoAkboQj.jpg" TargetMode="External" /><Relationship Id="rId573" Type="http://schemas.openxmlformats.org/officeDocument/2006/relationships/hyperlink" Target="http://pbs.twimg.com/profile_images/1082557217398812673/4Nf9OfpG_normal.jpg" TargetMode="External" /><Relationship Id="rId574" Type="http://schemas.openxmlformats.org/officeDocument/2006/relationships/hyperlink" Target="http://pbs.twimg.com/profile_images/813751051559968768/Y4nn8q1X_normal.jpg" TargetMode="External" /><Relationship Id="rId575" Type="http://schemas.openxmlformats.org/officeDocument/2006/relationships/hyperlink" Target="http://pbs.twimg.com/profile_images/813751051559968768/Y4nn8q1X_normal.jpg" TargetMode="External" /><Relationship Id="rId576" Type="http://schemas.openxmlformats.org/officeDocument/2006/relationships/hyperlink" Target="https://pbs.twimg.com/media/EJrjRSUWwAAnNA2.png" TargetMode="External" /><Relationship Id="rId577" Type="http://schemas.openxmlformats.org/officeDocument/2006/relationships/hyperlink" Target="http://pbs.twimg.com/profile_images/1164022800232804352/SwM17dFw_normal.jpg" TargetMode="External" /><Relationship Id="rId578" Type="http://schemas.openxmlformats.org/officeDocument/2006/relationships/hyperlink" Target="https://twitter.com/superbeat54/status/1193607642066903042" TargetMode="External" /><Relationship Id="rId579" Type="http://schemas.openxmlformats.org/officeDocument/2006/relationships/hyperlink" Target="https://twitter.com/superbeat54/status/1193607642066903042" TargetMode="External" /><Relationship Id="rId580" Type="http://schemas.openxmlformats.org/officeDocument/2006/relationships/hyperlink" Target="https://twitter.com/superbeat54/status/1193607642066903042" TargetMode="External" /><Relationship Id="rId581" Type="http://schemas.openxmlformats.org/officeDocument/2006/relationships/hyperlink" Target="https://twitter.com/flinkbg/status/1193615188794257408" TargetMode="External" /><Relationship Id="rId582" Type="http://schemas.openxmlformats.org/officeDocument/2006/relationships/hyperlink" Target="https://twitter.com/flinkbg/status/1193615188794257408" TargetMode="External" /><Relationship Id="rId583" Type="http://schemas.openxmlformats.org/officeDocument/2006/relationships/hyperlink" Target="https://twitter.com/flinkbg/status/1193615188794257408" TargetMode="External" /><Relationship Id="rId584" Type="http://schemas.openxmlformats.org/officeDocument/2006/relationships/hyperlink" Target="https://twitter.com/neondrakeart/status/1193617364715220992" TargetMode="External" /><Relationship Id="rId585" Type="http://schemas.openxmlformats.org/officeDocument/2006/relationships/hyperlink" Target="https://twitter.com/neondrakeart/status/1193617364715220992" TargetMode="External" /><Relationship Id="rId586" Type="http://schemas.openxmlformats.org/officeDocument/2006/relationships/hyperlink" Target="https://twitter.com/neondrakeart/status/1193617364715220992" TargetMode="External" /><Relationship Id="rId587" Type="http://schemas.openxmlformats.org/officeDocument/2006/relationships/hyperlink" Target="https://twitter.com/zarafagiraffe/status/1193621821687361536" TargetMode="External" /><Relationship Id="rId588" Type="http://schemas.openxmlformats.org/officeDocument/2006/relationships/hyperlink" Target="https://twitter.com/zarafagiraffe/status/1193621821687361536" TargetMode="External" /><Relationship Id="rId589" Type="http://schemas.openxmlformats.org/officeDocument/2006/relationships/hyperlink" Target="https://twitter.com/zarafagiraffe/status/1193621821687361536" TargetMode="External" /><Relationship Id="rId590" Type="http://schemas.openxmlformats.org/officeDocument/2006/relationships/hyperlink" Target="https://twitter.com/nekona/status/1193623154716860416" TargetMode="External" /><Relationship Id="rId591" Type="http://schemas.openxmlformats.org/officeDocument/2006/relationships/hyperlink" Target="https://twitter.com/nekona/status/1193623154716860416" TargetMode="External" /><Relationship Id="rId592" Type="http://schemas.openxmlformats.org/officeDocument/2006/relationships/hyperlink" Target="https://twitter.com/nekona/status/1193623154716860416" TargetMode="External" /><Relationship Id="rId593" Type="http://schemas.openxmlformats.org/officeDocument/2006/relationships/hyperlink" Target="https://twitter.com/neonthewolf_/status/1193638360994107392" TargetMode="External" /><Relationship Id="rId594" Type="http://schemas.openxmlformats.org/officeDocument/2006/relationships/hyperlink" Target="https://twitter.com/neonthewolf_/status/1193638360994107392" TargetMode="External" /><Relationship Id="rId595" Type="http://schemas.openxmlformats.org/officeDocument/2006/relationships/hyperlink" Target="https://twitter.com/neonthewolf_/status/1193638360994107392" TargetMode="External" /><Relationship Id="rId596" Type="http://schemas.openxmlformats.org/officeDocument/2006/relationships/hyperlink" Target="https://twitter.com/forged_in_fur/status/1193639857211334656" TargetMode="External" /><Relationship Id="rId597" Type="http://schemas.openxmlformats.org/officeDocument/2006/relationships/hyperlink" Target="https://twitter.com/forged_in_fur/status/1193639857211334656" TargetMode="External" /><Relationship Id="rId598" Type="http://schemas.openxmlformats.org/officeDocument/2006/relationships/hyperlink" Target="https://twitter.com/forged_in_fur/status/1193639857211334656" TargetMode="External" /><Relationship Id="rId599" Type="http://schemas.openxmlformats.org/officeDocument/2006/relationships/hyperlink" Target="https://twitter.com/fibrekitty/status/1193689965013557248" TargetMode="External" /><Relationship Id="rId600" Type="http://schemas.openxmlformats.org/officeDocument/2006/relationships/hyperlink" Target="https://twitter.com/fibrekitty/status/1193689965013557248" TargetMode="External" /><Relationship Id="rId601" Type="http://schemas.openxmlformats.org/officeDocument/2006/relationships/hyperlink" Target="https://twitter.com/fibrekitty/status/1193689965013557248" TargetMode="External" /><Relationship Id="rId602" Type="http://schemas.openxmlformats.org/officeDocument/2006/relationships/hyperlink" Target="https://twitter.com/andrewdelpilar3/status/1193690851320500224" TargetMode="External" /><Relationship Id="rId603" Type="http://schemas.openxmlformats.org/officeDocument/2006/relationships/hyperlink" Target="https://twitter.com/andrewdelpilar3/status/1193690851320500224" TargetMode="External" /><Relationship Id="rId604" Type="http://schemas.openxmlformats.org/officeDocument/2006/relationships/hyperlink" Target="https://twitter.com/andrewdelpilar3/status/1193690851320500224" TargetMode="External" /><Relationship Id="rId605" Type="http://schemas.openxmlformats.org/officeDocument/2006/relationships/hyperlink" Target="https://twitter.com/rigbybestie/status/1193700294447771648" TargetMode="External" /><Relationship Id="rId606" Type="http://schemas.openxmlformats.org/officeDocument/2006/relationships/hyperlink" Target="https://twitter.com/rigbybestie/status/1193700294447771648" TargetMode="External" /><Relationship Id="rId607" Type="http://schemas.openxmlformats.org/officeDocument/2006/relationships/hyperlink" Target="https://twitter.com/rigbybestie/status/1193700294447771648" TargetMode="External" /><Relationship Id="rId608" Type="http://schemas.openxmlformats.org/officeDocument/2006/relationships/hyperlink" Target="https://twitter.com/bukkaketiger/status/1193719499159027713" TargetMode="External" /><Relationship Id="rId609" Type="http://schemas.openxmlformats.org/officeDocument/2006/relationships/hyperlink" Target="https://twitter.com/shiroi_ookami1/status/1193738815174631425" TargetMode="External" /><Relationship Id="rId610" Type="http://schemas.openxmlformats.org/officeDocument/2006/relationships/hyperlink" Target="https://twitter.com/shiroi_ookami1/status/1193738815174631425" TargetMode="External" /><Relationship Id="rId611" Type="http://schemas.openxmlformats.org/officeDocument/2006/relationships/hyperlink" Target="https://twitter.com/shiroi_ookami1/status/1193738815174631425" TargetMode="External" /><Relationship Id="rId612" Type="http://schemas.openxmlformats.org/officeDocument/2006/relationships/hyperlink" Target="https://twitter.com/arrow_fox1/status/1193836345115992066" TargetMode="External" /><Relationship Id="rId613" Type="http://schemas.openxmlformats.org/officeDocument/2006/relationships/hyperlink" Target="https://twitter.com/arrow_fox1/status/1193836345115992066" TargetMode="External" /><Relationship Id="rId614" Type="http://schemas.openxmlformats.org/officeDocument/2006/relationships/hyperlink" Target="https://twitter.com/arrow_fox1/status/1193836345115992066" TargetMode="External" /><Relationship Id="rId615" Type="http://schemas.openxmlformats.org/officeDocument/2006/relationships/hyperlink" Target="https://twitter.com/2manystripes/status/1193911606939287552" TargetMode="External" /><Relationship Id="rId616" Type="http://schemas.openxmlformats.org/officeDocument/2006/relationships/hyperlink" Target="https://twitter.com/wolfpawweave/status/1193919779825782784" TargetMode="External" /><Relationship Id="rId617" Type="http://schemas.openxmlformats.org/officeDocument/2006/relationships/hyperlink" Target="https://twitter.com/bailey_foxheart/status/1193963882647298048" TargetMode="External" /><Relationship Id="rId618" Type="http://schemas.openxmlformats.org/officeDocument/2006/relationships/hyperlink" Target="https://twitter.com/fuwusuits/status/1194033816559423488" TargetMode="External" /><Relationship Id="rId619" Type="http://schemas.openxmlformats.org/officeDocument/2006/relationships/hyperlink" Target="https://twitter.com/plushgut/status/1193026569045856256" TargetMode="External" /><Relationship Id="rId620" Type="http://schemas.openxmlformats.org/officeDocument/2006/relationships/hyperlink" Target="https://twitter.com/anirecast/status/1194054589680500736" TargetMode="External" /><Relationship Id="rId621" Type="http://schemas.openxmlformats.org/officeDocument/2006/relationships/hyperlink" Target="https://twitter.com/nigiriishaymin/status/1194056944698281984" TargetMode="External" /><Relationship Id="rId622" Type="http://schemas.openxmlformats.org/officeDocument/2006/relationships/hyperlink" Target="https://twitter.com/chuffleskunk/status/1194135858837778432" TargetMode="External" /><Relationship Id="rId623" Type="http://schemas.openxmlformats.org/officeDocument/2006/relationships/hyperlink" Target="https://twitter.com/chuffleskunk/status/1194135858837778432" TargetMode="External" /><Relationship Id="rId624" Type="http://schemas.openxmlformats.org/officeDocument/2006/relationships/hyperlink" Target="https://twitter.com/tauswitchblade/status/1194137242798682114" TargetMode="External" /><Relationship Id="rId625" Type="http://schemas.openxmlformats.org/officeDocument/2006/relationships/hyperlink" Target="https://twitter.com/tauswitchblade/status/1194137242798682114" TargetMode="External" /><Relationship Id="rId626" Type="http://schemas.openxmlformats.org/officeDocument/2006/relationships/hyperlink" Target="https://twitter.com/slushi3/status/1193640027093209088" TargetMode="External" /><Relationship Id="rId627" Type="http://schemas.openxmlformats.org/officeDocument/2006/relationships/hyperlink" Target="https://twitter.com/slushi3/status/1193640027093209088" TargetMode="External" /><Relationship Id="rId628" Type="http://schemas.openxmlformats.org/officeDocument/2006/relationships/hyperlink" Target="https://twitter.com/slushi3/status/1193640027093209088" TargetMode="External" /><Relationship Id="rId629" Type="http://schemas.openxmlformats.org/officeDocument/2006/relationships/hyperlink" Target="https://twitter.com/slushi3/status/1194138764202823681" TargetMode="External" /><Relationship Id="rId630" Type="http://schemas.openxmlformats.org/officeDocument/2006/relationships/hyperlink" Target="https://twitter.com/slushi3/status/1194138764202823681" TargetMode="External" /><Relationship Id="rId631" Type="http://schemas.openxmlformats.org/officeDocument/2006/relationships/hyperlink" Target="https://twitter.com/triggertonic/status/1194139011415044097" TargetMode="External" /><Relationship Id="rId632" Type="http://schemas.openxmlformats.org/officeDocument/2006/relationships/hyperlink" Target="https://twitter.com/triggertonic/status/1194139011415044097" TargetMode="External" /><Relationship Id="rId633" Type="http://schemas.openxmlformats.org/officeDocument/2006/relationships/hyperlink" Target="https://twitter.com/rekurencja/status/1194186225386754048" TargetMode="External" /><Relationship Id="rId634" Type="http://schemas.openxmlformats.org/officeDocument/2006/relationships/hyperlink" Target="https://twitter.com/rekurencja/status/1194186225386754048" TargetMode="External" /><Relationship Id="rId635" Type="http://schemas.openxmlformats.org/officeDocument/2006/relationships/hyperlink" Target="https://twitter.com/sitetuners/status/1194306366392979459" TargetMode="External" /><Relationship Id="rId636" Type="http://schemas.openxmlformats.org/officeDocument/2006/relationships/hyperlink" Target="https://twitter.com/orzel/status/1194338405837991936" TargetMode="External" /><Relationship Id="rId637" Type="http://schemas.openxmlformats.org/officeDocument/2006/relationships/hyperlink" Target="https://twitter.com/pup_leo/status/1194358953510989824" TargetMode="External" /><Relationship Id="rId638" Type="http://schemas.openxmlformats.org/officeDocument/2006/relationships/hyperlink" Target="https://twitter.com/pup_leo/status/1194358953510989824" TargetMode="External" /><Relationship Id="rId639" Type="http://schemas.openxmlformats.org/officeDocument/2006/relationships/hyperlink" Target="https://twitter.com/i_hate_furries_/status/1194359399168409600" TargetMode="External" /><Relationship Id="rId640" Type="http://schemas.openxmlformats.org/officeDocument/2006/relationships/hyperlink" Target="https://twitter.com/i_hate_furries_/status/1194359399168409600" TargetMode="External" /><Relationship Id="rId641" Type="http://schemas.openxmlformats.org/officeDocument/2006/relationships/hyperlink" Target="https://twitter.com/fabulous7350784/status/1194368318381137921" TargetMode="External" /><Relationship Id="rId642" Type="http://schemas.openxmlformats.org/officeDocument/2006/relationships/hyperlink" Target="https://twitter.com/fabulous7350784/status/1194368318381137921" TargetMode="External" /><Relationship Id="rId643" Type="http://schemas.openxmlformats.org/officeDocument/2006/relationships/hyperlink" Target="https://twitter.com/foryraptor/status/1194386966562799616" TargetMode="External" /><Relationship Id="rId644" Type="http://schemas.openxmlformats.org/officeDocument/2006/relationships/hyperlink" Target="https://twitter.com/foryraptor/status/1194386966562799616" TargetMode="External" /><Relationship Id="rId645" Type="http://schemas.openxmlformats.org/officeDocument/2006/relationships/hyperlink" Target="https://twitter.com/hoofurs/status/1194392761954258944" TargetMode="External" /><Relationship Id="rId646" Type="http://schemas.openxmlformats.org/officeDocument/2006/relationships/hyperlink" Target="https://twitter.com/hoofurs/status/1194392761954258944" TargetMode="External" /><Relationship Id="rId647" Type="http://schemas.openxmlformats.org/officeDocument/2006/relationships/hyperlink" Target="https://twitter.com/inorin333/status/1194393487208148995" TargetMode="External" /><Relationship Id="rId648" Type="http://schemas.openxmlformats.org/officeDocument/2006/relationships/hyperlink" Target="https://twitter.com/inorin333/status/1194393487208148995" TargetMode="External" /><Relationship Id="rId649" Type="http://schemas.openxmlformats.org/officeDocument/2006/relationships/hyperlink" Target="https://twitter.com/noble1777_me/status/1194394392506716162" TargetMode="External" /><Relationship Id="rId650" Type="http://schemas.openxmlformats.org/officeDocument/2006/relationships/hyperlink" Target="https://twitter.com/magadeergon/status/1194421798370103296" TargetMode="External" /><Relationship Id="rId651" Type="http://schemas.openxmlformats.org/officeDocument/2006/relationships/hyperlink" Target="https://twitter.com/magadeergon/status/1194421798370103296" TargetMode="External" /><Relationship Id="rId652" Type="http://schemas.openxmlformats.org/officeDocument/2006/relationships/hyperlink" Target="https://twitter.com/sterlingthelion/status/1194447907111370755" TargetMode="External" /><Relationship Id="rId653" Type="http://schemas.openxmlformats.org/officeDocument/2006/relationships/hyperlink" Target="https://twitter.com/sterlingthelion/status/1194447907111370755" TargetMode="External" /><Relationship Id="rId654" Type="http://schemas.openxmlformats.org/officeDocument/2006/relationships/hyperlink" Target="https://twitter.com/code_atrandom/status/1194465095587205121" TargetMode="External" /><Relationship Id="rId655" Type="http://schemas.openxmlformats.org/officeDocument/2006/relationships/hyperlink" Target="https://twitter.com/code_atrandom/status/1194465095587205121" TargetMode="External" /><Relationship Id="rId656" Type="http://schemas.openxmlformats.org/officeDocument/2006/relationships/hyperlink" Target="https://twitter.com/a_oratoria/status/1194517521933557760" TargetMode="External" /><Relationship Id="rId657" Type="http://schemas.openxmlformats.org/officeDocument/2006/relationships/hyperlink" Target="https://twitter.com/a_oratoria/status/1194517521933557760" TargetMode="External" /><Relationship Id="rId658" Type="http://schemas.openxmlformats.org/officeDocument/2006/relationships/hyperlink" Target="https://twitter.com/hunkuma_fur/status/1194634650976546822" TargetMode="External" /><Relationship Id="rId659" Type="http://schemas.openxmlformats.org/officeDocument/2006/relationships/hyperlink" Target="https://twitter.com/hunkuma_fur/status/1194634650976546822" TargetMode="External" /><Relationship Id="rId660" Type="http://schemas.openxmlformats.org/officeDocument/2006/relationships/hyperlink" Target="https://twitter.com/_lususnaturae_/status/1191799003735711744" TargetMode="External" /><Relationship Id="rId661" Type="http://schemas.openxmlformats.org/officeDocument/2006/relationships/hyperlink" Target="https://twitter.com/random_muffinyt/status/1194693114172071936" TargetMode="External" /><Relationship Id="rId662" Type="http://schemas.openxmlformats.org/officeDocument/2006/relationships/hyperlink" Target="https://twitter.com/saberbaberkyra/status/1194705785269280768" TargetMode="External" /><Relationship Id="rId663" Type="http://schemas.openxmlformats.org/officeDocument/2006/relationships/hyperlink" Target="https://twitter.com/saumurdarren/status/1194720391429861376" TargetMode="External" /><Relationship Id="rId664" Type="http://schemas.openxmlformats.org/officeDocument/2006/relationships/hyperlink" Target="https://twitter.com/horseona/status/1194763745123160064" TargetMode="External" /><Relationship Id="rId665" Type="http://schemas.openxmlformats.org/officeDocument/2006/relationships/hyperlink" Target="https://twitter.com/atorwulfu/status/1194763813758877697" TargetMode="External" /><Relationship Id="rId666" Type="http://schemas.openxmlformats.org/officeDocument/2006/relationships/hyperlink" Target="https://twitter.com/tazoennlish/status/1194763878950789121" TargetMode="External" /><Relationship Id="rId667" Type="http://schemas.openxmlformats.org/officeDocument/2006/relationships/hyperlink" Target="https://twitter.com/cloaytonem2/status/1194763941995515904" TargetMode="External" /><Relationship Id="rId668" Type="http://schemas.openxmlformats.org/officeDocument/2006/relationships/hyperlink" Target="https://twitter.com/skunkfritter/status/1194764065308119046" TargetMode="External" /><Relationship Id="rId669" Type="http://schemas.openxmlformats.org/officeDocument/2006/relationships/hyperlink" Target="https://twitter.com/draggobottweets/status/1194764181708451840" TargetMode="External" /><Relationship Id="rId670" Type="http://schemas.openxmlformats.org/officeDocument/2006/relationships/hyperlink" Target="https://twitter.com/somerandomsatan/status/1194764315464585216" TargetMode="External" /><Relationship Id="rId671" Type="http://schemas.openxmlformats.org/officeDocument/2006/relationships/hyperlink" Target="https://twitter.com/thatgreydragon/status/1194764377183965184" TargetMode="External" /><Relationship Id="rId672" Type="http://schemas.openxmlformats.org/officeDocument/2006/relationships/hyperlink" Target="https://twitter.com/twofold_fgc/status/1194764393847898118" TargetMode="External" /><Relationship Id="rId673" Type="http://schemas.openxmlformats.org/officeDocument/2006/relationships/hyperlink" Target="https://twitter.com/holodrom/status/1194764489788252165" TargetMode="External" /><Relationship Id="rId674" Type="http://schemas.openxmlformats.org/officeDocument/2006/relationships/hyperlink" Target="https://twitter.com/nixieknax/status/1194765101162586112" TargetMode="External" /><Relationship Id="rId675" Type="http://schemas.openxmlformats.org/officeDocument/2006/relationships/hyperlink" Target="https://twitter.com/sindpearl/status/1194765287746228226" TargetMode="External" /><Relationship Id="rId676" Type="http://schemas.openxmlformats.org/officeDocument/2006/relationships/hyperlink" Target="https://twitter.com/renkasaikitsune/status/1194765295610667008" TargetMode="External" /><Relationship Id="rId677" Type="http://schemas.openxmlformats.org/officeDocument/2006/relationships/hyperlink" Target="https://twitter.com/cloud9catcher/status/1194765486531104768" TargetMode="External" /><Relationship Id="rId678" Type="http://schemas.openxmlformats.org/officeDocument/2006/relationships/hyperlink" Target="https://twitter.com/tourmalinecomet/status/1194765664533307393" TargetMode="External" /><Relationship Id="rId679" Type="http://schemas.openxmlformats.org/officeDocument/2006/relationships/hyperlink" Target="https://twitter.com/joshywooful/status/1194765886684585985" TargetMode="External" /><Relationship Id="rId680" Type="http://schemas.openxmlformats.org/officeDocument/2006/relationships/hyperlink" Target="https://twitter.com/degenerateyeen/status/1194766008348741633" TargetMode="External" /><Relationship Id="rId681" Type="http://schemas.openxmlformats.org/officeDocument/2006/relationships/hyperlink" Target="https://twitter.com/keirosdragon/status/1194766404865495042" TargetMode="External" /><Relationship Id="rId682" Type="http://schemas.openxmlformats.org/officeDocument/2006/relationships/hyperlink" Target="https://twitter.com/fiercetactics/status/1194767120799846404" TargetMode="External" /><Relationship Id="rId683" Type="http://schemas.openxmlformats.org/officeDocument/2006/relationships/hyperlink" Target="https://twitter.com/kyrodo/status/1194767420746956805" TargetMode="External" /><Relationship Id="rId684" Type="http://schemas.openxmlformats.org/officeDocument/2006/relationships/hyperlink" Target="https://twitter.com/conniebarkshark/status/1194767504163450880" TargetMode="External" /><Relationship Id="rId685" Type="http://schemas.openxmlformats.org/officeDocument/2006/relationships/hyperlink" Target="https://twitter.com/corezy/status/1194768034591719424" TargetMode="External" /><Relationship Id="rId686" Type="http://schemas.openxmlformats.org/officeDocument/2006/relationships/hyperlink" Target="https://twitter.com/doodlegamertj/status/1194768422824902656" TargetMode="External" /><Relationship Id="rId687" Type="http://schemas.openxmlformats.org/officeDocument/2006/relationships/hyperlink" Target="https://twitter.com/basilsanguine/status/1194769250898059267" TargetMode="External" /><Relationship Id="rId688" Type="http://schemas.openxmlformats.org/officeDocument/2006/relationships/hyperlink" Target="https://twitter.com/bardpedia/status/1194769791397093377" TargetMode="External" /><Relationship Id="rId689" Type="http://schemas.openxmlformats.org/officeDocument/2006/relationships/hyperlink" Target="https://twitter.com/frostbite_t/status/1194773374095904769" TargetMode="External" /><Relationship Id="rId690" Type="http://schemas.openxmlformats.org/officeDocument/2006/relationships/hyperlink" Target="https://twitter.com/etherplanecat/status/1194773992051290113" TargetMode="External" /><Relationship Id="rId691" Type="http://schemas.openxmlformats.org/officeDocument/2006/relationships/hyperlink" Target="https://twitter.com/jontalbain2015/status/1194776212440338435" TargetMode="External" /><Relationship Id="rId692" Type="http://schemas.openxmlformats.org/officeDocument/2006/relationships/hyperlink" Target="https://twitter.com/monstergills/status/1194782519763165184" TargetMode="External" /><Relationship Id="rId693" Type="http://schemas.openxmlformats.org/officeDocument/2006/relationships/hyperlink" Target="https://twitter.com/tinycatpistol/status/1194784297942704128" TargetMode="External" /><Relationship Id="rId694" Type="http://schemas.openxmlformats.org/officeDocument/2006/relationships/hyperlink" Target="https://twitter.com/sqk_durgen/status/1194791855067525120" TargetMode="External" /><Relationship Id="rId695" Type="http://schemas.openxmlformats.org/officeDocument/2006/relationships/hyperlink" Target="https://twitter.com/bespectacledrex/status/1194792829186379776" TargetMode="External" /><Relationship Id="rId696" Type="http://schemas.openxmlformats.org/officeDocument/2006/relationships/hyperlink" Target="https://twitter.com/zig314/status/1194794558401515520" TargetMode="External" /><Relationship Id="rId697" Type="http://schemas.openxmlformats.org/officeDocument/2006/relationships/hyperlink" Target="https://twitter.com/ryuushikon/status/1194803453530427392" TargetMode="External" /><Relationship Id="rId698" Type="http://schemas.openxmlformats.org/officeDocument/2006/relationships/hyperlink" Target="https://twitter.com/xxshakorxx/status/1194808561110528006" TargetMode="External" /><Relationship Id="rId699" Type="http://schemas.openxmlformats.org/officeDocument/2006/relationships/hyperlink" Target="https://twitter.com/rhyset_/status/1194814098036461570" TargetMode="External" /><Relationship Id="rId700" Type="http://schemas.openxmlformats.org/officeDocument/2006/relationships/hyperlink" Target="https://twitter.com/astrovernox/status/1194816267456110593" TargetMode="External" /><Relationship Id="rId701" Type="http://schemas.openxmlformats.org/officeDocument/2006/relationships/hyperlink" Target="https://twitter.com/unsyde/status/1194816517872898048" TargetMode="External" /><Relationship Id="rId702" Type="http://schemas.openxmlformats.org/officeDocument/2006/relationships/hyperlink" Target="https://twitter.com/spectrumfox/status/1193641641053057025" TargetMode="External" /><Relationship Id="rId703" Type="http://schemas.openxmlformats.org/officeDocument/2006/relationships/hyperlink" Target="https://twitter.com/spectrumfox/status/1193641641053057025" TargetMode="External" /><Relationship Id="rId704" Type="http://schemas.openxmlformats.org/officeDocument/2006/relationships/hyperlink" Target="https://twitter.com/spectrumfox/status/1193641641053057025" TargetMode="External" /><Relationship Id="rId705" Type="http://schemas.openxmlformats.org/officeDocument/2006/relationships/hyperlink" Target="https://twitter.com/spectrumfox/status/1194818632544473093" TargetMode="External" /><Relationship Id="rId706" Type="http://schemas.openxmlformats.org/officeDocument/2006/relationships/hyperlink" Target="https://twitter.com/highestwinds/status/1194820326183452673" TargetMode="External" /><Relationship Id="rId707" Type="http://schemas.openxmlformats.org/officeDocument/2006/relationships/hyperlink" Target="https://twitter.com/bailey_thewolf/status/1194820406198194176" TargetMode="External" /><Relationship Id="rId708" Type="http://schemas.openxmlformats.org/officeDocument/2006/relationships/hyperlink" Target="https://twitter.com/groenskov/status/1194855542398865408" TargetMode="External" /><Relationship Id="rId709" Type="http://schemas.openxmlformats.org/officeDocument/2006/relationships/hyperlink" Target="https://twitter.com/speedyigee/status/1194880883200688130" TargetMode="External" /><Relationship Id="rId710" Type="http://schemas.openxmlformats.org/officeDocument/2006/relationships/hyperlink" Target="https://twitter.com/surger_y/status/1194909328542584832" TargetMode="External" /><Relationship Id="rId711" Type="http://schemas.openxmlformats.org/officeDocument/2006/relationships/hyperlink" Target="https://twitter.com/pawind40/status/1194911220823973889" TargetMode="External" /><Relationship Id="rId712" Type="http://schemas.openxmlformats.org/officeDocument/2006/relationships/hyperlink" Target="https://twitter.com/eldram_ad/status/1194940877933809665" TargetMode="External" /><Relationship Id="rId713" Type="http://schemas.openxmlformats.org/officeDocument/2006/relationships/hyperlink" Target="https://twitter.com/naomih_origins/status/1194955285787533312" TargetMode="External" /><Relationship Id="rId714" Type="http://schemas.openxmlformats.org/officeDocument/2006/relationships/hyperlink" Target="https://twitter.com/nodexl/status/1194957647151345665" TargetMode="External" /><Relationship Id="rId715" Type="http://schemas.openxmlformats.org/officeDocument/2006/relationships/hyperlink" Target="https://twitter.com/nodexl/status/1194957647151345665" TargetMode="External" /><Relationship Id="rId716" Type="http://schemas.openxmlformats.org/officeDocument/2006/relationships/hyperlink" Target="https://twitter.com/metoscm/status/1194958730917502979" TargetMode="External" /><Relationship Id="rId717" Type="http://schemas.openxmlformats.org/officeDocument/2006/relationships/hyperlink" Target="https://twitter.com/metoscm/status/1194958730917502979" TargetMode="External" /><Relationship Id="rId718" Type="http://schemas.openxmlformats.org/officeDocument/2006/relationships/hyperlink" Target="https://twitter.com/fwdrift/status/1194961216332058624" TargetMode="External" /><Relationship Id="rId719" Type="http://schemas.openxmlformats.org/officeDocument/2006/relationships/hyperlink" Target="https://twitter.com/connectedaction/status/1194984594854023168" TargetMode="External" /><Relationship Id="rId720" Type="http://schemas.openxmlformats.org/officeDocument/2006/relationships/hyperlink" Target="https://twitter.com/connectedaction/status/1194984594854023168" TargetMode="External" /><Relationship Id="rId721" Type="http://schemas.openxmlformats.org/officeDocument/2006/relationships/hyperlink" Target="https://twitter.com/aussiedragon0/status/1194986415940984834" TargetMode="External" /><Relationship Id="rId722" Type="http://schemas.openxmlformats.org/officeDocument/2006/relationships/hyperlink" Target="https://twitter.com/smr_foundation/status/1194999996418052097" TargetMode="External" /><Relationship Id="rId723" Type="http://schemas.openxmlformats.org/officeDocument/2006/relationships/hyperlink" Target="https://twitter.com/smr_foundation/status/1194999996418052097" TargetMode="External" /><Relationship Id="rId724" Type="http://schemas.openxmlformats.org/officeDocument/2006/relationships/hyperlink" Target="https://twitter.com/komahux/status/1195017070288621568" TargetMode="External" /><Relationship Id="rId725" Type="http://schemas.openxmlformats.org/officeDocument/2006/relationships/hyperlink" Target="https://twitter.com/jasminethederg/status/1195019884293500929" TargetMode="External" /><Relationship Id="rId726" Type="http://schemas.openxmlformats.org/officeDocument/2006/relationships/hyperlink" Target="https://twitter.com/susbestous/status/1195021261270921222" TargetMode="External" /><Relationship Id="rId727" Type="http://schemas.openxmlformats.org/officeDocument/2006/relationships/hyperlink" Target="https://twitter.com/gbaer64/status/1195039056117190658" TargetMode="External" /><Relationship Id="rId728" Type="http://schemas.openxmlformats.org/officeDocument/2006/relationships/hyperlink" Target="https://twitter.com/xenonotter/status/1195039090728521728" TargetMode="External" /><Relationship Id="rId729" Type="http://schemas.openxmlformats.org/officeDocument/2006/relationships/hyperlink" Target="https://twitter.com/shiny_rawrsor/status/1195040028444872704" TargetMode="External" /><Relationship Id="rId730" Type="http://schemas.openxmlformats.org/officeDocument/2006/relationships/hyperlink" Target="https://twitter.com/sixthdragoness/status/1195040480377135104" TargetMode="External" /><Relationship Id="rId731" Type="http://schemas.openxmlformats.org/officeDocument/2006/relationships/hyperlink" Target="https://twitter.com/typeabadragon/status/1195040843633221632" TargetMode="External" /><Relationship Id="rId732" Type="http://schemas.openxmlformats.org/officeDocument/2006/relationships/hyperlink" Target="https://twitter.com/gluon_gun/status/1195044578430214145" TargetMode="External" /><Relationship Id="rId733" Type="http://schemas.openxmlformats.org/officeDocument/2006/relationships/hyperlink" Target="https://twitter.com/_hotdog_wolf/status/1195077752291909632" TargetMode="External" /><Relationship Id="rId734" Type="http://schemas.openxmlformats.org/officeDocument/2006/relationships/hyperlink" Target="https://twitter.com/lionel_toy/status/1193635825587589120" TargetMode="External" /><Relationship Id="rId735" Type="http://schemas.openxmlformats.org/officeDocument/2006/relationships/hyperlink" Target="https://twitter.com/lionel_toy/status/1193635825587589120" TargetMode="External" /><Relationship Id="rId736" Type="http://schemas.openxmlformats.org/officeDocument/2006/relationships/hyperlink" Target="https://twitter.com/lionel_toy/status/1193635825587589120" TargetMode="External" /><Relationship Id="rId737" Type="http://schemas.openxmlformats.org/officeDocument/2006/relationships/hyperlink" Target="https://twitter.com/lionel_toy/status/1195082439871225856" TargetMode="External" /><Relationship Id="rId738" Type="http://schemas.openxmlformats.org/officeDocument/2006/relationships/hyperlink" Target="https://twitter.com/lionel_toy/status/1195082439871225856" TargetMode="External" /><Relationship Id="rId739" Type="http://schemas.openxmlformats.org/officeDocument/2006/relationships/hyperlink" Target="https://twitter.com/quinnton117/status/1195090372835233792" TargetMode="External" /><Relationship Id="rId740" Type="http://schemas.openxmlformats.org/officeDocument/2006/relationships/hyperlink" Target="https://twitter.com/quinnton117/status/1195090372835233792" TargetMode="External" /><Relationship Id="rId741" Type="http://schemas.openxmlformats.org/officeDocument/2006/relationships/hyperlink" Target="https://twitter.com/jaina_manabeast/status/1195095562657370113" TargetMode="External" /><Relationship Id="rId742" Type="http://schemas.openxmlformats.org/officeDocument/2006/relationships/hyperlink" Target="https://twitter.com/buaya255/status/1193650493324591105" TargetMode="External" /><Relationship Id="rId743" Type="http://schemas.openxmlformats.org/officeDocument/2006/relationships/hyperlink" Target="https://twitter.com/buaya255/status/1193650493324591105" TargetMode="External" /><Relationship Id="rId744" Type="http://schemas.openxmlformats.org/officeDocument/2006/relationships/hyperlink" Target="https://twitter.com/buaya255/status/1193650493324591105" TargetMode="External" /><Relationship Id="rId745" Type="http://schemas.openxmlformats.org/officeDocument/2006/relationships/hyperlink" Target="https://twitter.com/buaya255/status/1194117765096865792" TargetMode="External" /><Relationship Id="rId746" Type="http://schemas.openxmlformats.org/officeDocument/2006/relationships/hyperlink" Target="https://twitter.com/buaya255/status/1194117765096865792" TargetMode="External" /><Relationship Id="rId747" Type="http://schemas.openxmlformats.org/officeDocument/2006/relationships/hyperlink" Target="https://twitter.com/buaya255/status/1195137676783095808" TargetMode="External" /><Relationship Id="rId748" Type="http://schemas.openxmlformats.org/officeDocument/2006/relationships/hyperlink" Target="https://twitter.com/buaya255/status/1195137676783095808" TargetMode="External" /><Relationship Id="rId749" Type="http://schemas.openxmlformats.org/officeDocument/2006/relationships/hyperlink" Target="https://twitter.com/raikandragon/status/1195158886430527491" TargetMode="External" /><Relationship Id="rId750" Type="http://schemas.openxmlformats.org/officeDocument/2006/relationships/hyperlink" Target="https://twitter.com/svondir/status/1195180139568611328" TargetMode="External" /><Relationship Id="rId751" Type="http://schemas.openxmlformats.org/officeDocument/2006/relationships/hyperlink" Target="https://twitter.com/kohaicomplex/status/1195181938316853248" TargetMode="External" /><Relationship Id="rId752" Type="http://schemas.openxmlformats.org/officeDocument/2006/relationships/hyperlink" Target="https://twitter.com/elesinolalekan/status/1195211057188487169" TargetMode="External" /><Relationship Id="rId753" Type="http://schemas.openxmlformats.org/officeDocument/2006/relationships/hyperlink" Target="https://twitter.com/coachifedolapo/status/1195351167812931591" TargetMode="External" /><Relationship Id="rId754" Type="http://schemas.openxmlformats.org/officeDocument/2006/relationships/hyperlink" Target="https://twitter.com/recurrentart/status/1191058475209478144" TargetMode="External" /><Relationship Id="rId755" Type="http://schemas.openxmlformats.org/officeDocument/2006/relationships/hyperlink" Target="https://twitter.com/recurrentart/status/1195475297103073280" TargetMode="External" /><Relationship Id="rId756" Type="http://schemas.openxmlformats.org/officeDocument/2006/relationships/hyperlink" Target="https://twitter.com/flurrabell/status/1191095216851210240" TargetMode="External" /><Relationship Id="rId757" Type="http://schemas.openxmlformats.org/officeDocument/2006/relationships/hyperlink" Target="https://twitter.com/flurrabell/status/1193579287443410944" TargetMode="External" /><Relationship Id="rId758" Type="http://schemas.openxmlformats.org/officeDocument/2006/relationships/hyperlink" Target="https://twitter.com/flurrabell/status/1191095216851210240" TargetMode="External" /><Relationship Id="rId759" Type="http://schemas.openxmlformats.org/officeDocument/2006/relationships/hyperlink" Target="https://twitter.com/flurrabell/status/1193579287443410944" TargetMode="External" /><Relationship Id="rId760" Type="http://schemas.openxmlformats.org/officeDocument/2006/relationships/hyperlink" Target="https://twitter.com/flurrabell/status/1191095216851210240" TargetMode="External" /><Relationship Id="rId761" Type="http://schemas.openxmlformats.org/officeDocument/2006/relationships/hyperlink" Target="https://twitter.com/flurrabell/status/1193579287443410944" TargetMode="External" /><Relationship Id="rId762" Type="http://schemas.openxmlformats.org/officeDocument/2006/relationships/hyperlink" Target="https://twitter.com/flurrabell/status/1193579287443410944" TargetMode="External" /><Relationship Id="rId763" Type="http://schemas.openxmlformats.org/officeDocument/2006/relationships/hyperlink" Target="https://twitter.com/flurrabell/status/1195490384941502465" TargetMode="External" /><Relationship Id="rId764" Type="http://schemas.openxmlformats.org/officeDocument/2006/relationships/hyperlink" Target="https://twitter.com/uncommoncritter/status/1194763560418598912" TargetMode="External" /><Relationship Id="rId765" Type="http://schemas.openxmlformats.org/officeDocument/2006/relationships/hyperlink" Target="https://twitter.com/soli_k/status/1195520255386255361" TargetMode="External" /><Relationship Id="rId766" Type="http://schemas.openxmlformats.org/officeDocument/2006/relationships/hyperlink" Target="https://twitter.com/myrtlesmonsters/status/1193651769856782336" TargetMode="External" /><Relationship Id="rId767" Type="http://schemas.openxmlformats.org/officeDocument/2006/relationships/hyperlink" Target="https://twitter.com/myrtlesmonsters/status/1195538225093152773" TargetMode="External" /><Relationship Id="rId768" Type="http://schemas.openxmlformats.org/officeDocument/2006/relationships/hyperlink" Target="https://twitter.com/morrowuff/status/1195554777276354560" TargetMode="External" /><Relationship Id="rId769" Type="http://schemas.openxmlformats.org/officeDocument/2006/relationships/hyperlink" Target="https://twitter.com/lostwolf321/status/1193633103169781760" TargetMode="External" /><Relationship Id="rId770" Type="http://schemas.openxmlformats.org/officeDocument/2006/relationships/hyperlink" Target="https://twitter.com/lostwolf321/status/1193633103169781760" TargetMode="External" /><Relationship Id="rId771" Type="http://schemas.openxmlformats.org/officeDocument/2006/relationships/hyperlink" Target="https://twitter.com/lostwolf321/status/1193633103169781760" TargetMode="External" /><Relationship Id="rId772" Type="http://schemas.openxmlformats.org/officeDocument/2006/relationships/hyperlink" Target="https://twitter.com/lostwolf321/status/1194109663882690562" TargetMode="External" /><Relationship Id="rId773" Type="http://schemas.openxmlformats.org/officeDocument/2006/relationships/hyperlink" Target="https://twitter.com/lostwolf321/status/1194109663882690562" TargetMode="External" /><Relationship Id="rId774" Type="http://schemas.openxmlformats.org/officeDocument/2006/relationships/hyperlink" Target="https://twitter.com/lostwolf321/status/1195557421512454149" TargetMode="External" /><Relationship Id="rId775" Type="http://schemas.openxmlformats.org/officeDocument/2006/relationships/hyperlink" Target="https://twitter.com/negative_fox/status/1195558391919337473" TargetMode="External" /><Relationship Id="rId776" Type="http://schemas.openxmlformats.org/officeDocument/2006/relationships/hyperlink" Target="https://twitter.com/bramble_wolf/status/1195497063984717824" TargetMode="External" /><Relationship Id="rId777" Type="http://schemas.openxmlformats.org/officeDocument/2006/relationships/hyperlink" Target="https://twitter.com/mazrogal89/status/1195618967697711104" TargetMode="External" /><Relationship Id="rId778" Type="http://schemas.openxmlformats.org/officeDocument/2006/relationships/hyperlink" Target="https://twitter.com/thejuliabutter/status/1194990883906760705" TargetMode="External" /><Relationship Id="rId779" Type="http://schemas.openxmlformats.org/officeDocument/2006/relationships/hyperlink" Target="https://twitter.com/scout24/status/1195680573987213312" TargetMode="External" /><Relationship Id="rId780" Type="http://schemas.openxmlformats.org/officeDocument/2006/relationships/hyperlink" Target="https://twitter.com/digitalspacelab/status/1194954492502069248" TargetMode="External" /><Relationship Id="rId781" Type="http://schemas.openxmlformats.org/officeDocument/2006/relationships/hyperlink" Target="https://twitter.com/vivianfrancos/status/1195683266990395392" TargetMode="External" /><Relationship Id="rId782" Type="http://schemas.openxmlformats.org/officeDocument/2006/relationships/hyperlink" Target="https://twitter.com/vivianfrancos/status/1195683266990395392" TargetMode="External" /><Relationship Id="rId783" Type="http://schemas.openxmlformats.org/officeDocument/2006/relationships/hyperlink" Target="https://twitter.com/banditraccoon1/status/1193627767230779392" TargetMode="External" /><Relationship Id="rId784" Type="http://schemas.openxmlformats.org/officeDocument/2006/relationships/hyperlink" Target="https://twitter.com/banditraccoon1/status/1193627767230779392" TargetMode="External" /><Relationship Id="rId785" Type="http://schemas.openxmlformats.org/officeDocument/2006/relationships/hyperlink" Target="https://twitter.com/banditraccoon1/status/1193627767230779392" TargetMode="External" /><Relationship Id="rId786" Type="http://schemas.openxmlformats.org/officeDocument/2006/relationships/hyperlink" Target="https://twitter.com/banditraccoon1/status/1195359004907589633" TargetMode="External" /><Relationship Id="rId787" Type="http://schemas.openxmlformats.org/officeDocument/2006/relationships/hyperlink" Target="https://twitter.com/banditraccoon1/status/1195359004907589633" TargetMode="External" /><Relationship Id="rId788" Type="http://schemas.openxmlformats.org/officeDocument/2006/relationships/hyperlink" Target="https://twitter.com/banditraccoon1/status/1195721427040653317" TargetMode="External" /><Relationship Id="rId789" Type="http://schemas.openxmlformats.org/officeDocument/2006/relationships/hyperlink" Target="https://twitter.com/pacanthro/status/1195080445001494528" TargetMode="External" /><Relationship Id="rId790" Type="http://schemas.openxmlformats.org/officeDocument/2006/relationships/hyperlink" Target="https://twitter.com/tav_fox/status/1195047132668915713" TargetMode="External" /><Relationship Id="rId791" Type="http://schemas.openxmlformats.org/officeDocument/2006/relationships/hyperlink" Target="https://twitter.com/tav_fox/status/1195080316689346560" TargetMode="External" /><Relationship Id="rId792" Type="http://schemas.openxmlformats.org/officeDocument/2006/relationships/hyperlink" Target="https://twitter.com/tav_fox/status/1195555843715952640" TargetMode="External" /><Relationship Id="rId793" Type="http://schemas.openxmlformats.org/officeDocument/2006/relationships/hyperlink" Target="https://twitter.com/tav_fox/status/1195556209392115712" TargetMode="External" /><Relationship Id="rId794" Type="http://schemas.openxmlformats.org/officeDocument/2006/relationships/hyperlink" Target="https://twitter.com/doubleofoxx/status/1195756132444209152" TargetMode="External" /><Relationship Id="rId795" Type="http://schemas.openxmlformats.org/officeDocument/2006/relationships/hyperlink" Target="https://twitter.com/growlcoon/status/1195784533729136640" TargetMode="External" /><Relationship Id="rId796" Type="http://schemas.openxmlformats.org/officeDocument/2006/relationships/hyperlink" Target="https://twitter.com/growlcoon/status/1195784533729136640" TargetMode="External" /><Relationship Id="rId797" Type="http://schemas.openxmlformats.org/officeDocument/2006/relationships/hyperlink" Target="https://twitter.com/zukiakula/status/1195809415129128966" TargetMode="External" /><Relationship Id="rId798" Type="http://schemas.openxmlformats.org/officeDocument/2006/relationships/hyperlink" Target="https://twitter.com/zukiakula/status/1195809415129128966" TargetMode="External" /><Relationship Id="rId799" Type="http://schemas.openxmlformats.org/officeDocument/2006/relationships/hyperlink" Target="https://twitter.com/baphigoat/status/1195826313338077184" TargetMode="External" /><Relationship Id="rId800" Type="http://schemas.openxmlformats.org/officeDocument/2006/relationships/hyperlink" Target="https://twitter.com/baphigoat/status/1195826313338077184" TargetMode="External" /><Relationship Id="rId801" Type="http://schemas.openxmlformats.org/officeDocument/2006/relationships/hyperlink" Target="https://twitter.com/trinshutup/status/1195827354578276352" TargetMode="External" /><Relationship Id="rId802" Type="http://schemas.openxmlformats.org/officeDocument/2006/relationships/hyperlink" Target="https://twitter.com/trinshutup/status/1195827354578276352" TargetMode="External" /><Relationship Id="rId803" Type="http://schemas.openxmlformats.org/officeDocument/2006/relationships/hyperlink" Target="https://twitter.com/nemesisinflux/status/1195873099834699776" TargetMode="External" /><Relationship Id="rId804" Type="http://schemas.openxmlformats.org/officeDocument/2006/relationships/hyperlink" Target="https://twitter.com/nemesisinflux/status/1195873099834699776" TargetMode="External" /><Relationship Id="rId805" Type="http://schemas.openxmlformats.org/officeDocument/2006/relationships/hyperlink" Target="https://twitter.com/oragon_lv99/status/1195681780772163584" TargetMode="External" /><Relationship Id="rId806" Type="http://schemas.openxmlformats.org/officeDocument/2006/relationships/hyperlink" Target="https://twitter.com/oragon_lv99/status/1195936408881360896" TargetMode="External" /><Relationship Id="rId807" Type="http://schemas.openxmlformats.org/officeDocument/2006/relationships/hyperlink" Target="https://twitter.com/ufotekkie/status/1195950664469270528" TargetMode="External" /><Relationship Id="rId808" Type="http://schemas.openxmlformats.org/officeDocument/2006/relationships/hyperlink" Target="https://twitter.com/michaelskurski1/status/1195965553443311616" TargetMode="External" /><Relationship Id="rId809" Type="http://schemas.openxmlformats.org/officeDocument/2006/relationships/hyperlink" Target="https://twitter.com/wxkiel/status/1194908246496014336" TargetMode="External" /><Relationship Id="rId810" Type="http://schemas.openxmlformats.org/officeDocument/2006/relationships/hyperlink" Target="https://twitter.com/wxkiel/status/1195965559113863168" TargetMode="External" /><Relationship Id="rId811" Type="http://schemas.openxmlformats.org/officeDocument/2006/relationships/hyperlink" Target="https://twitter.com/wxkiel/status/1195965718228897792" TargetMode="External" /><Relationship Id="rId812" Type="http://schemas.openxmlformats.org/officeDocument/2006/relationships/hyperlink" Target="https://twitter.com/lets_turn_on/status/1195969126650433536" TargetMode="External" /><Relationship Id="rId813" Type="http://schemas.openxmlformats.org/officeDocument/2006/relationships/hyperlink" Target="https://twitter.com/librewulf/status/1195969698212368385" TargetMode="External" /><Relationship Id="rId814" Type="http://schemas.openxmlformats.org/officeDocument/2006/relationships/hyperlink" Target="https://twitter.com/bengal0/status/1194356691241824258" TargetMode="External" /><Relationship Id="rId815" Type="http://schemas.openxmlformats.org/officeDocument/2006/relationships/hyperlink" Target="https://twitter.com/bengal0/status/1194356691241824258" TargetMode="External" /><Relationship Id="rId816" Type="http://schemas.openxmlformats.org/officeDocument/2006/relationships/hyperlink" Target="https://twitter.com/bengal0/status/1194360606981124096" TargetMode="External" /><Relationship Id="rId817" Type="http://schemas.openxmlformats.org/officeDocument/2006/relationships/hyperlink" Target="https://twitter.com/felixkruemel/status/1194498183323410432" TargetMode="External" /><Relationship Id="rId818" Type="http://schemas.openxmlformats.org/officeDocument/2006/relationships/hyperlink" Target="https://twitter.com/orzel/status/1194100011283431426" TargetMode="External" /><Relationship Id="rId819" Type="http://schemas.openxmlformats.org/officeDocument/2006/relationships/hyperlink" Target="https://twitter.com/pacanthro/status/1194101397807140864" TargetMode="External" /><Relationship Id="rId820" Type="http://schemas.openxmlformats.org/officeDocument/2006/relationships/hyperlink" Target="https://twitter.com/felixkruemel/status/1194498183323410432" TargetMode="External" /><Relationship Id="rId821" Type="http://schemas.openxmlformats.org/officeDocument/2006/relationships/hyperlink" Target="https://twitter.com/mightypazuzu/status/1195784076365565959" TargetMode="External" /><Relationship Id="rId822" Type="http://schemas.openxmlformats.org/officeDocument/2006/relationships/hyperlink" Target="https://twitter.com/felixkruemel/status/1195785874153316354" TargetMode="External" /><Relationship Id="rId823" Type="http://schemas.openxmlformats.org/officeDocument/2006/relationships/hyperlink" Target="https://twitter.com/felixkruemel/status/1195785874153316354" TargetMode="External" /><Relationship Id="rId824" Type="http://schemas.openxmlformats.org/officeDocument/2006/relationships/hyperlink" Target="https://twitter.com/felixkruemel/status/1193608292569899008" TargetMode="External" /><Relationship Id="rId825" Type="http://schemas.openxmlformats.org/officeDocument/2006/relationships/hyperlink" Target="https://twitter.com/felixkruemel/status/1193608292569899008" TargetMode="External" /><Relationship Id="rId826" Type="http://schemas.openxmlformats.org/officeDocument/2006/relationships/hyperlink" Target="https://twitter.com/felixkruemel/status/1193608292569899008" TargetMode="External" /><Relationship Id="rId827" Type="http://schemas.openxmlformats.org/officeDocument/2006/relationships/hyperlink" Target="https://twitter.com/felixkruemel/status/1196006582582173696" TargetMode="External" /><Relationship Id="rId828" Type="http://schemas.openxmlformats.org/officeDocument/2006/relationships/hyperlink" Target="https://twitter.com/klusekferret/status/1196009112871399425" TargetMode="External" /><Relationship Id="rId829" Type="http://schemas.openxmlformats.org/officeDocument/2006/relationships/hyperlink" Target="https://twitter.com/btelligent/status/1194164714818940929" TargetMode="External" /><Relationship Id="rId830" Type="http://schemas.openxmlformats.org/officeDocument/2006/relationships/hyperlink" Target="https://twitter.com/btelligent/status/1194164714818940929" TargetMode="External" /><Relationship Id="rId831" Type="http://schemas.openxmlformats.org/officeDocument/2006/relationships/hyperlink" Target="https://twitter.com/timobohm/status/1196015814564098048" TargetMode="External" /><Relationship Id="rId832" Type="http://schemas.openxmlformats.org/officeDocument/2006/relationships/hyperlink" Target="https://twitter.com/timobohm/status/1196015814564098048" TargetMode="External" /><Relationship Id="rId833" Type="http://schemas.openxmlformats.org/officeDocument/2006/relationships/hyperlink" Target="https://twitter.com/thatsfurredup/status/1196095116232011781" TargetMode="External" /><Relationship Id="rId834" Type="http://schemas.openxmlformats.org/officeDocument/2006/relationships/hyperlink" Target="https://twitter.com/romanotter/status/1196301222170378241" TargetMode="External" /><Relationship Id="rId835" Type="http://schemas.openxmlformats.org/officeDocument/2006/relationships/hyperlink" Target="https://twitter.com/romanotter/status/1196301222170378241" TargetMode="External" /><Relationship Id="rId836" Type="http://schemas.openxmlformats.org/officeDocument/2006/relationships/hyperlink" Target="https://twitter.com/ottydu/status/1196303507512422400" TargetMode="External" /><Relationship Id="rId837" Type="http://schemas.openxmlformats.org/officeDocument/2006/relationships/hyperlink" Target="https://twitter.com/ottydu/status/1196303507512422400" TargetMode="External" /><Relationship Id="rId838" Type="http://schemas.openxmlformats.org/officeDocument/2006/relationships/hyperlink" Target="https://twitter.com/varekwolf/status/1194450362821828608" TargetMode="External" /><Relationship Id="rId839" Type="http://schemas.openxmlformats.org/officeDocument/2006/relationships/hyperlink" Target="https://twitter.com/varekwolf/status/1195554596464156674" TargetMode="External" /><Relationship Id="rId840" Type="http://schemas.openxmlformats.org/officeDocument/2006/relationships/hyperlink" Target="https://twitter.com/varekwolf/status/1195770201330962433" TargetMode="External" /><Relationship Id="rId841" Type="http://schemas.openxmlformats.org/officeDocument/2006/relationships/hyperlink" Target="https://twitter.com/varekwolf/status/1196304345572069376" TargetMode="External" /><Relationship Id="rId842" Type="http://schemas.openxmlformats.org/officeDocument/2006/relationships/hyperlink" Target="https://twitter.com/varekwolf/status/1196304345572069376" TargetMode="External" /><Relationship Id="rId843" Type="http://schemas.openxmlformats.org/officeDocument/2006/relationships/hyperlink" Target="https://twitter.com/americanwolf76/status/1196304511649898496" TargetMode="External" /><Relationship Id="rId844" Type="http://schemas.openxmlformats.org/officeDocument/2006/relationships/hyperlink" Target="https://twitter.com/crosswhitekiba/status/1193694069953712128" TargetMode="External" /><Relationship Id="rId845" Type="http://schemas.openxmlformats.org/officeDocument/2006/relationships/hyperlink" Target="https://twitter.com/crosswhitekiba/status/1193694069953712128" TargetMode="External" /><Relationship Id="rId846" Type="http://schemas.openxmlformats.org/officeDocument/2006/relationships/hyperlink" Target="https://twitter.com/crosswhitekiba/status/1193694069953712128" TargetMode="External" /><Relationship Id="rId847" Type="http://schemas.openxmlformats.org/officeDocument/2006/relationships/hyperlink" Target="https://twitter.com/crosswhitekiba/status/1196336438595342336" TargetMode="External" /><Relationship Id="rId848" Type="http://schemas.openxmlformats.org/officeDocument/2006/relationships/hyperlink" Target="https://twitter.com/crosswhitekiba/status/1196336438595342336" TargetMode="External" /><Relationship Id="rId849" Type="http://schemas.openxmlformats.org/officeDocument/2006/relationships/hyperlink" Target="https://twitter.com/nandy_andy/status/1196340078563463168" TargetMode="External" /><Relationship Id="rId850" Type="http://schemas.openxmlformats.org/officeDocument/2006/relationships/hyperlink" Target="https://twitter.com/deanabb/status/1196373637172850691" TargetMode="External" /><Relationship Id="rId851" Type="http://schemas.openxmlformats.org/officeDocument/2006/relationships/hyperlink" Target="https://twitter.com/marquies/status/1196363755359260673" TargetMode="External" /><Relationship Id="rId852" Type="http://schemas.openxmlformats.org/officeDocument/2006/relationships/hyperlink" Target="https://twitter.com/marquies/status/1196379758696783872" TargetMode="External" /><Relationship Id="rId853" Type="http://schemas.openxmlformats.org/officeDocument/2006/relationships/hyperlink" Target="https://twitter.com/pacanthro/status/1193641581682671617" TargetMode="External" /><Relationship Id="rId854" Type="http://schemas.openxmlformats.org/officeDocument/2006/relationships/hyperlink" Target="https://twitter.com/bluehasia/status/1193607462277926913" TargetMode="External" /><Relationship Id="rId855" Type="http://schemas.openxmlformats.org/officeDocument/2006/relationships/hyperlink" Target="https://twitter.com/bluehasia/status/1194286806956527616" TargetMode="External" /><Relationship Id="rId856" Type="http://schemas.openxmlformats.org/officeDocument/2006/relationships/hyperlink" Target="https://twitter.com/pacanthro/status/1193641581682671617" TargetMode="External" /><Relationship Id="rId857" Type="http://schemas.openxmlformats.org/officeDocument/2006/relationships/hyperlink" Target="https://twitter.com/bluehasia/status/1193607462277926913" TargetMode="External" /><Relationship Id="rId858" Type="http://schemas.openxmlformats.org/officeDocument/2006/relationships/hyperlink" Target="https://twitter.com/bluehasia/status/1194286806956527616" TargetMode="External" /><Relationship Id="rId859" Type="http://schemas.openxmlformats.org/officeDocument/2006/relationships/hyperlink" Target="https://twitter.com/bluehasia/status/1194286806956527616" TargetMode="External" /><Relationship Id="rId860" Type="http://schemas.openxmlformats.org/officeDocument/2006/relationships/hyperlink" Target="https://twitter.com/bluehasia/status/1195676750556123137" TargetMode="External" /><Relationship Id="rId861" Type="http://schemas.openxmlformats.org/officeDocument/2006/relationships/hyperlink" Target="https://twitter.com/bluehasia/status/1195767323157770241" TargetMode="External" /><Relationship Id="rId862" Type="http://schemas.openxmlformats.org/officeDocument/2006/relationships/hyperlink" Target="https://twitter.com/bluehasia/status/1195857927195770881" TargetMode="External" /><Relationship Id="rId863" Type="http://schemas.openxmlformats.org/officeDocument/2006/relationships/hyperlink" Target="https://twitter.com/bluehasia/status/1195930669186256897" TargetMode="External" /><Relationship Id="rId864" Type="http://schemas.openxmlformats.org/officeDocument/2006/relationships/hyperlink" Target="https://twitter.com/bluehasia/status/1196293049875386368" TargetMode="External" /><Relationship Id="rId865" Type="http://schemas.openxmlformats.org/officeDocument/2006/relationships/hyperlink" Target="https://twitter.com/bluehasia/status/1196401529579823105" TargetMode="External" /><Relationship Id="rId866" Type="http://schemas.openxmlformats.org/officeDocument/2006/relationships/hyperlink" Target="https://twitter.com/knime/status/1196396656889073666" TargetMode="External" /><Relationship Id="rId867" Type="http://schemas.openxmlformats.org/officeDocument/2006/relationships/hyperlink" Target="https://twitter.com/knime/status/1196397975452422145" TargetMode="External" /><Relationship Id="rId868" Type="http://schemas.openxmlformats.org/officeDocument/2006/relationships/hyperlink" Target="https://twitter.com/dreznik/status/1196406393663823872" TargetMode="External" /><Relationship Id="rId869" Type="http://schemas.openxmlformats.org/officeDocument/2006/relationships/hyperlink" Target="https://twitter.com/dreznik/status/1196406393663823872" TargetMode="External" /><Relationship Id="rId870" Type="http://schemas.openxmlformats.org/officeDocument/2006/relationships/hyperlink" Target="https://twitter.com/dethbox/status/1196413288290168835" TargetMode="External" /><Relationship Id="rId871" Type="http://schemas.openxmlformats.org/officeDocument/2006/relationships/hyperlink" Target="https://twitter.com/dethbox/status/1196413288290168835" TargetMode="External" /><Relationship Id="rId872" Type="http://schemas.openxmlformats.org/officeDocument/2006/relationships/hyperlink" Target="https://twitter.com/jimsterne/status/1196413806907449345" TargetMode="External" /><Relationship Id="rId873" Type="http://schemas.openxmlformats.org/officeDocument/2006/relationships/hyperlink" Target="https://twitter.com/pawdeutschland/status/1176036097270435840" TargetMode="External" /><Relationship Id="rId874" Type="http://schemas.openxmlformats.org/officeDocument/2006/relationships/hyperlink" Target="https://twitter.com/pawdeutschland/status/1176398486180442112" TargetMode="External" /><Relationship Id="rId875" Type="http://schemas.openxmlformats.org/officeDocument/2006/relationships/hyperlink" Target="https://twitter.com/pawdeutschland/status/1196322363358490625" TargetMode="External" /><Relationship Id="rId876" Type="http://schemas.openxmlformats.org/officeDocument/2006/relationships/hyperlink" Target="https://twitter.com/pawdeutschland/status/1196334759628161024" TargetMode="External" /><Relationship Id="rId877" Type="http://schemas.openxmlformats.org/officeDocument/2006/relationships/hyperlink" Target="https://twitter.com/pawdeutschland/status/1196437949585526784" TargetMode="External" /><Relationship Id="rId878" Type="http://schemas.openxmlformats.org/officeDocument/2006/relationships/hyperlink" Target="https://twitter.com/homphs/status/1196444657523265537" TargetMode="External" /><Relationship Id="rId879" Type="http://schemas.openxmlformats.org/officeDocument/2006/relationships/hyperlink" Target="https://twitter.com/homphs/status/1196444657523265537" TargetMode="External" /><Relationship Id="rId880" Type="http://schemas.openxmlformats.org/officeDocument/2006/relationships/hyperlink" Target="https://twitter.com/deepset_ai/status/1196453764863078403" TargetMode="External" /><Relationship Id="rId881" Type="http://schemas.openxmlformats.org/officeDocument/2006/relationships/hyperlink" Target="https://twitter.com/malte_pietsch/status/1196453701520674816" TargetMode="External" /><Relationship Id="rId882" Type="http://schemas.openxmlformats.org/officeDocument/2006/relationships/hyperlink" Target="https://twitter.com/raiyani/status/1196455891576459264" TargetMode="External" /><Relationship Id="rId883" Type="http://schemas.openxmlformats.org/officeDocument/2006/relationships/hyperlink" Target="https://twitter.com/pacanthro/status/1194818444471881733" TargetMode="External" /><Relationship Id="rId884" Type="http://schemas.openxmlformats.org/officeDocument/2006/relationships/hyperlink" Target="https://twitter.com/loboloc0/status/1194533990667079680" TargetMode="External" /><Relationship Id="rId885" Type="http://schemas.openxmlformats.org/officeDocument/2006/relationships/hyperlink" Target="https://twitter.com/loboloc0/status/1194817159983034368" TargetMode="External" /><Relationship Id="rId886" Type="http://schemas.openxmlformats.org/officeDocument/2006/relationships/hyperlink" Target="https://twitter.com/loboloc0/status/1196299239040569344" TargetMode="External" /><Relationship Id="rId887" Type="http://schemas.openxmlformats.org/officeDocument/2006/relationships/hyperlink" Target="https://twitter.com/rotfellfox/status/1196458328303505409" TargetMode="External" /><Relationship Id="rId888" Type="http://schemas.openxmlformats.org/officeDocument/2006/relationships/hyperlink" Target="https://twitter.com/rotfellfox/status/1196458328303505409" TargetMode="External" /><Relationship Id="rId889" Type="http://schemas.openxmlformats.org/officeDocument/2006/relationships/hyperlink" Target="https://twitter.com/pawcon/status/1193903118821384204" TargetMode="External" /><Relationship Id="rId890" Type="http://schemas.openxmlformats.org/officeDocument/2006/relationships/hyperlink" Target="https://twitter.com/pawcon/status/1193917356680138752" TargetMode="External" /><Relationship Id="rId891" Type="http://schemas.openxmlformats.org/officeDocument/2006/relationships/hyperlink" Target="https://twitter.com/pawcon/status/1196504927318601728" TargetMode="External" /><Relationship Id="rId892" Type="http://schemas.openxmlformats.org/officeDocument/2006/relationships/hyperlink" Target="https://twitter.com/predictanalytic/status/1193903191726755840" TargetMode="External" /><Relationship Id="rId893" Type="http://schemas.openxmlformats.org/officeDocument/2006/relationships/hyperlink" Target="https://twitter.com/predictanalytic/status/1196505031266070528" TargetMode="External" /><Relationship Id="rId894" Type="http://schemas.openxmlformats.org/officeDocument/2006/relationships/hyperlink" Target="https://twitter.com/furguideweb/status/1196518541148794880" TargetMode="External" /><Relationship Id="rId895" Type="http://schemas.openxmlformats.org/officeDocument/2006/relationships/hyperlink" Target="https://twitter.com/roshi_ad/status/1196541617454252032" TargetMode="External" /><Relationship Id="rId896" Type="http://schemas.openxmlformats.org/officeDocument/2006/relationships/hyperlink" Target="https://api.twitter.com/1.1/geo/id/f0af1239cbebb474.json" TargetMode="External" /><Relationship Id="rId897" Type="http://schemas.openxmlformats.org/officeDocument/2006/relationships/hyperlink" Target="https://api.twitter.com/1.1/geo/id/8abc99434d4f5d28.json" TargetMode="External" /><Relationship Id="rId898" Type="http://schemas.openxmlformats.org/officeDocument/2006/relationships/hyperlink" Target="https://api.twitter.com/1.1/geo/id/8abc99434d4f5d28.json" TargetMode="External" /><Relationship Id="rId899" Type="http://schemas.openxmlformats.org/officeDocument/2006/relationships/comments" Target="../comments1.xml" /><Relationship Id="rId900" Type="http://schemas.openxmlformats.org/officeDocument/2006/relationships/vmlDrawing" Target="../drawings/vmlDrawing1.vml" /><Relationship Id="rId901" Type="http://schemas.openxmlformats.org/officeDocument/2006/relationships/table" Target="../tables/table1.xml" /><Relationship Id="rId9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o3Y7MDg6C" TargetMode="External" /><Relationship Id="rId2" Type="http://schemas.openxmlformats.org/officeDocument/2006/relationships/hyperlink" Target="http://t.co/ixDmgafsPV" TargetMode="External" /><Relationship Id="rId3" Type="http://schemas.openxmlformats.org/officeDocument/2006/relationships/hyperlink" Target="https://t.co/pFqBBDIReL" TargetMode="External" /><Relationship Id="rId4" Type="http://schemas.openxmlformats.org/officeDocument/2006/relationships/hyperlink" Target="https://t.co/SISwtKH8tU" TargetMode="External" /><Relationship Id="rId5" Type="http://schemas.openxmlformats.org/officeDocument/2006/relationships/hyperlink" Target="https://t.co/6LaQFiRtQc" TargetMode="External" /><Relationship Id="rId6" Type="http://schemas.openxmlformats.org/officeDocument/2006/relationships/hyperlink" Target="https://t.co/zZqHYtXfeK" TargetMode="External" /><Relationship Id="rId7" Type="http://schemas.openxmlformats.org/officeDocument/2006/relationships/hyperlink" Target="https://t.co/omQNm3SQVQ" TargetMode="External" /><Relationship Id="rId8" Type="http://schemas.openxmlformats.org/officeDocument/2006/relationships/hyperlink" Target="https://t.co/lPJwBONOCs" TargetMode="External" /><Relationship Id="rId9" Type="http://schemas.openxmlformats.org/officeDocument/2006/relationships/hyperlink" Target="https://t.co/N9MmJSQwHK" TargetMode="External" /><Relationship Id="rId10" Type="http://schemas.openxmlformats.org/officeDocument/2006/relationships/hyperlink" Target="https://t.co/LHZy4OPNS5" TargetMode="External" /><Relationship Id="rId11" Type="http://schemas.openxmlformats.org/officeDocument/2006/relationships/hyperlink" Target="https://t.co/AY21HGxC8Z" TargetMode="External" /><Relationship Id="rId12" Type="http://schemas.openxmlformats.org/officeDocument/2006/relationships/hyperlink" Target="https://t.co/QZ3hW55oGh" TargetMode="External" /><Relationship Id="rId13" Type="http://schemas.openxmlformats.org/officeDocument/2006/relationships/hyperlink" Target="https://t.co/1zKjSDIaI9" TargetMode="External" /><Relationship Id="rId14" Type="http://schemas.openxmlformats.org/officeDocument/2006/relationships/hyperlink" Target="https://t.co/oCvWoQxSAS" TargetMode="External" /><Relationship Id="rId15" Type="http://schemas.openxmlformats.org/officeDocument/2006/relationships/hyperlink" Target="http://t.co/bgmCnqyT" TargetMode="External" /><Relationship Id="rId16" Type="http://schemas.openxmlformats.org/officeDocument/2006/relationships/hyperlink" Target="https://t.co/cawd2UPQVn" TargetMode="External" /><Relationship Id="rId17" Type="http://schemas.openxmlformats.org/officeDocument/2006/relationships/hyperlink" Target="https://t.co/I10tZ6iWPG" TargetMode="External" /><Relationship Id="rId18" Type="http://schemas.openxmlformats.org/officeDocument/2006/relationships/hyperlink" Target="http://t.co/MVqIlpCIKl" TargetMode="External" /><Relationship Id="rId19" Type="http://schemas.openxmlformats.org/officeDocument/2006/relationships/hyperlink" Target="http://t.co/d9hejLKiVO" TargetMode="External" /><Relationship Id="rId20" Type="http://schemas.openxmlformats.org/officeDocument/2006/relationships/hyperlink" Target="http://t.co/0soMyRRWbW" TargetMode="External" /><Relationship Id="rId21" Type="http://schemas.openxmlformats.org/officeDocument/2006/relationships/hyperlink" Target="https://t.co/oU2F1y73aD" TargetMode="External" /><Relationship Id="rId22" Type="http://schemas.openxmlformats.org/officeDocument/2006/relationships/hyperlink" Target="https://t.co/NMtNftmeX6" TargetMode="External" /><Relationship Id="rId23" Type="http://schemas.openxmlformats.org/officeDocument/2006/relationships/hyperlink" Target="https://t.co/bQpQ1279NB" TargetMode="External" /><Relationship Id="rId24" Type="http://schemas.openxmlformats.org/officeDocument/2006/relationships/hyperlink" Target="https://t.co/RxMzFA27cX" TargetMode="External" /><Relationship Id="rId25" Type="http://schemas.openxmlformats.org/officeDocument/2006/relationships/hyperlink" Target="https://t.co/tnbgMqynRa" TargetMode="External" /><Relationship Id="rId26" Type="http://schemas.openxmlformats.org/officeDocument/2006/relationships/hyperlink" Target="https://t.co/sOcpKRkUiO" TargetMode="External" /><Relationship Id="rId27" Type="http://schemas.openxmlformats.org/officeDocument/2006/relationships/hyperlink" Target="https://t.co/xeTqTMypEc" TargetMode="External" /><Relationship Id="rId28" Type="http://schemas.openxmlformats.org/officeDocument/2006/relationships/hyperlink" Target="https://t.co/3GeQpf092S" TargetMode="External" /><Relationship Id="rId29" Type="http://schemas.openxmlformats.org/officeDocument/2006/relationships/hyperlink" Target="https://t.co/dJ05PvmRbp" TargetMode="External" /><Relationship Id="rId30" Type="http://schemas.openxmlformats.org/officeDocument/2006/relationships/hyperlink" Target="https://t.co/BwArxE0uAz" TargetMode="External" /><Relationship Id="rId31" Type="http://schemas.openxmlformats.org/officeDocument/2006/relationships/hyperlink" Target="https://t.co/04tYXXtZIk" TargetMode="External" /><Relationship Id="rId32" Type="http://schemas.openxmlformats.org/officeDocument/2006/relationships/hyperlink" Target="https://t.co/rMYWv5Bglm" TargetMode="External" /><Relationship Id="rId33" Type="http://schemas.openxmlformats.org/officeDocument/2006/relationships/hyperlink" Target="https://t.co/xJh9hCCHEm" TargetMode="External" /><Relationship Id="rId34" Type="http://schemas.openxmlformats.org/officeDocument/2006/relationships/hyperlink" Target="https://t.co/jTPGAPuW30" TargetMode="External" /><Relationship Id="rId35" Type="http://schemas.openxmlformats.org/officeDocument/2006/relationships/hyperlink" Target="https://t.co/YJGjFD0ZH6" TargetMode="External" /><Relationship Id="rId36" Type="http://schemas.openxmlformats.org/officeDocument/2006/relationships/hyperlink" Target="https://t.co/G0ugtAr6xa" TargetMode="External" /><Relationship Id="rId37" Type="http://schemas.openxmlformats.org/officeDocument/2006/relationships/hyperlink" Target="https://t.co/SvUC2zResB" TargetMode="External" /><Relationship Id="rId38" Type="http://schemas.openxmlformats.org/officeDocument/2006/relationships/hyperlink" Target="https://t.co/3Vl1rnn2It" TargetMode="External" /><Relationship Id="rId39" Type="http://schemas.openxmlformats.org/officeDocument/2006/relationships/hyperlink" Target="https://t.co/yFaLpkmFZ3" TargetMode="External" /><Relationship Id="rId40" Type="http://schemas.openxmlformats.org/officeDocument/2006/relationships/hyperlink" Target="https://t.co/WqvSFPJ9oW" TargetMode="External" /><Relationship Id="rId41" Type="http://schemas.openxmlformats.org/officeDocument/2006/relationships/hyperlink" Target="https://t.co/ziq5KaGtQN" TargetMode="External" /><Relationship Id="rId42" Type="http://schemas.openxmlformats.org/officeDocument/2006/relationships/hyperlink" Target="https://t.co/f7aO6HRNS5" TargetMode="External" /><Relationship Id="rId43" Type="http://schemas.openxmlformats.org/officeDocument/2006/relationships/hyperlink" Target="https://t.co/CklNuIGgRA" TargetMode="External" /><Relationship Id="rId44" Type="http://schemas.openxmlformats.org/officeDocument/2006/relationships/hyperlink" Target="https://t.co/p3RipxJNDM" TargetMode="External" /><Relationship Id="rId45" Type="http://schemas.openxmlformats.org/officeDocument/2006/relationships/hyperlink" Target="http://t.co/xzqUCam6EC" TargetMode="External" /><Relationship Id="rId46" Type="http://schemas.openxmlformats.org/officeDocument/2006/relationships/hyperlink" Target="https://t.co/bOhespdCWI" TargetMode="External" /><Relationship Id="rId47" Type="http://schemas.openxmlformats.org/officeDocument/2006/relationships/hyperlink" Target="https://t.co/aGmz1EZ9Mh" TargetMode="External" /><Relationship Id="rId48" Type="http://schemas.openxmlformats.org/officeDocument/2006/relationships/hyperlink" Target="https://t.co/z3GslvMN6X" TargetMode="External" /><Relationship Id="rId49" Type="http://schemas.openxmlformats.org/officeDocument/2006/relationships/hyperlink" Target="https://t.co/yBTSBWpriO" TargetMode="External" /><Relationship Id="rId50" Type="http://schemas.openxmlformats.org/officeDocument/2006/relationships/hyperlink" Target="https://t.co/4wdUTK93IV" TargetMode="External" /><Relationship Id="rId51" Type="http://schemas.openxmlformats.org/officeDocument/2006/relationships/hyperlink" Target="https://t.co/plegxKEZFa" TargetMode="External" /><Relationship Id="rId52" Type="http://schemas.openxmlformats.org/officeDocument/2006/relationships/hyperlink" Target="https://t.co/x1h0rlDARt" TargetMode="External" /><Relationship Id="rId53" Type="http://schemas.openxmlformats.org/officeDocument/2006/relationships/hyperlink" Target="https://t.co/JnTgukGnR8" TargetMode="External" /><Relationship Id="rId54" Type="http://schemas.openxmlformats.org/officeDocument/2006/relationships/hyperlink" Target="https://t.co/m3liQnq6lM" TargetMode="External" /><Relationship Id="rId55" Type="http://schemas.openxmlformats.org/officeDocument/2006/relationships/hyperlink" Target="https://t.co/ZneBbFTyMk" TargetMode="External" /><Relationship Id="rId56" Type="http://schemas.openxmlformats.org/officeDocument/2006/relationships/hyperlink" Target="https://t.co/MkldSEJ2Gu" TargetMode="External" /><Relationship Id="rId57" Type="http://schemas.openxmlformats.org/officeDocument/2006/relationships/hyperlink" Target="https://t.co/suPA0u1LDp" TargetMode="External" /><Relationship Id="rId58" Type="http://schemas.openxmlformats.org/officeDocument/2006/relationships/hyperlink" Target="https://t.co/eUJLtrtePs" TargetMode="External" /><Relationship Id="rId59" Type="http://schemas.openxmlformats.org/officeDocument/2006/relationships/hyperlink" Target="https://t.co/CM4huFUqm1" TargetMode="External" /><Relationship Id="rId60" Type="http://schemas.openxmlformats.org/officeDocument/2006/relationships/hyperlink" Target="http://t.co/O0Gt9mqvGZ" TargetMode="External" /><Relationship Id="rId61" Type="http://schemas.openxmlformats.org/officeDocument/2006/relationships/hyperlink" Target="https://t.co/AzM3hr93Uq" TargetMode="External" /><Relationship Id="rId62" Type="http://schemas.openxmlformats.org/officeDocument/2006/relationships/hyperlink" Target="https://t.co/LhecLereaz" TargetMode="External" /><Relationship Id="rId63" Type="http://schemas.openxmlformats.org/officeDocument/2006/relationships/hyperlink" Target="https://t.co/FKKr76FLpx" TargetMode="External" /><Relationship Id="rId64" Type="http://schemas.openxmlformats.org/officeDocument/2006/relationships/hyperlink" Target="https://t.co/8BIFriaGFA" TargetMode="External" /><Relationship Id="rId65" Type="http://schemas.openxmlformats.org/officeDocument/2006/relationships/hyperlink" Target="https://t.co/IO2LSEgQM3" TargetMode="External" /><Relationship Id="rId66" Type="http://schemas.openxmlformats.org/officeDocument/2006/relationships/hyperlink" Target="https://t.co/DiQa4GIwou" TargetMode="External" /><Relationship Id="rId67" Type="http://schemas.openxmlformats.org/officeDocument/2006/relationships/hyperlink" Target="https://t.co/srFbat6H8R" TargetMode="External" /><Relationship Id="rId68" Type="http://schemas.openxmlformats.org/officeDocument/2006/relationships/hyperlink" Target="https://t.co/M681YnE8l0" TargetMode="External" /><Relationship Id="rId69" Type="http://schemas.openxmlformats.org/officeDocument/2006/relationships/hyperlink" Target="https://t.co/tSbV9PRL2n" TargetMode="External" /><Relationship Id="rId70" Type="http://schemas.openxmlformats.org/officeDocument/2006/relationships/hyperlink" Target="https://t.co/GbRGbdVo1M" TargetMode="External" /><Relationship Id="rId71" Type="http://schemas.openxmlformats.org/officeDocument/2006/relationships/hyperlink" Target="https://t.co/Np1WdF81WW" TargetMode="External" /><Relationship Id="rId72" Type="http://schemas.openxmlformats.org/officeDocument/2006/relationships/hyperlink" Target="https://t.co/C5GtUu3fZW" TargetMode="External" /><Relationship Id="rId73" Type="http://schemas.openxmlformats.org/officeDocument/2006/relationships/hyperlink" Target="https://t.co/9gglP3xcHL" TargetMode="External" /><Relationship Id="rId74" Type="http://schemas.openxmlformats.org/officeDocument/2006/relationships/hyperlink" Target="https://t.co/n4pLaRxUzG" TargetMode="External" /><Relationship Id="rId75" Type="http://schemas.openxmlformats.org/officeDocument/2006/relationships/hyperlink" Target="https://t.co/sv9ENpX12R" TargetMode="External" /><Relationship Id="rId76" Type="http://schemas.openxmlformats.org/officeDocument/2006/relationships/hyperlink" Target="https://t.co/nRqXDru0ah" TargetMode="External" /><Relationship Id="rId77" Type="http://schemas.openxmlformats.org/officeDocument/2006/relationships/hyperlink" Target="http://t.co/CfLy9IEw7e" TargetMode="External" /><Relationship Id="rId78" Type="http://schemas.openxmlformats.org/officeDocument/2006/relationships/hyperlink" Target="https://t.co/0s1kRd12xZ" TargetMode="External" /><Relationship Id="rId79" Type="http://schemas.openxmlformats.org/officeDocument/2006/relationships/hyperlink" Target="https://t.co/iOZPwWXTVx" TargetMode="External" /><Relationship Id="rId80" Type="http://schemas.openxmlformats.org/officeDocument/2006/relationships/hyperlink" Target="https://t.co/mInTMcRzve" TargetMode="External" /><Relationship Id="rId81" Type="http://schemas.openxmlformats.org/officeDocument/2006/relationships/hyperlink" Target="http://t.co/KjTwhMVByD" TargetMode="External" /><Relationship Id="rId82" Type="http://schemas.openxmlformats.org/officeDocument/2006/relationships/hyperlink" Target="https://t.co/b6ey2HY6iZ" TargetMode="External" /><Relationship Id="rId83" Type="http://schemas.openxmlformats.org/officeDocument/2006/relationships/hyperlink" Target="https://t.co/LFJOB9azSY" TargetMode="External" /><Relationship Id="rId84" Type="http://schemas.openxmlformats.org/officeDocument/2006/relationships/hyperlink" Target="https://t.co/qJfkOqBZT7" TargetMode="External" /><Relationship Id="rId85" Type="http://schemas.openxmlformats.org/officeDocument/2006/relationships/hyperlink" Target="https://t.co/grPjp8rVeF" TargetMode="External" /><Relationship Id="rId86" Type="http://schemas.openxmlformats.org/officeDocument/2006/relationships/hyperlink" Target="https://t.co/IlAtC3vUy7" TargetMode="External" /><Relationship Id="rId87" Type="http://schemas.openxmlformats.org/officeDocument/2006/relationships/hyperlink" Target="https://t.co/LNx81dIQvt" TargetMode="External" /><Relationship Id="rId88" Type="http://schemas.openxmlformats.org/officeDocument/2006/relationships/hyperlink" Target="https://t.co/2kWxYuqLBv" TargetMode="External" /><Relationship Id="rId89" Type="http://schemas.openxmlformats.org/officeDocument/2006/relationships/hyperlink" Target="https://t.co/kj5s103uPj" TargetMode="External" /><Relationship Id="rId90" Type="http://schemas.openxmlformats.org/officeDocument/2006/relationships/hyperlink" Target="https://t.co/U3ziqDVmPG" TargetMode="External" /><Relationship Id="rId91" Type="http://schemas.openxmlformats.org/officeDocument/2006/relationships/hyperlink" Target="https://t.co/dE3NSMt5qF" TargetMode="External" /><Relationship Id="rId92" Type="http://schemas.openxmlformats.org/officeDocument/2006/relationships/hyperlink" Target="https://t.co/X9IDNA5GCG" TargetMode="External" /><Relationship Id="rId93" Type="http://schemas.openxmlformats.org/officeDocument/2006/relationships/hyperlink" Target="https://t.co/GLD2kqWxyu" TargetMode="External" /><Relationship Id="rId94" Type="http://schemas.openxmlformats.org/officeDocument/2006/relationships/hyperlink" Target="https://t.co/1akQQt7k5K" TargetMode="External" /><Relationship Id="rId95" Type="http://schemas.openxmlformats.org/officeDocument/2006/relationships/hyperlink" Target="https://t.co/M7TP7WFEfg" TargetMode="External" /><Relationship Id="rId96" Type="http://schemas.openxmlformats.org/officeDocument/2006/relationships/hyperlink" Target="https://t.co/4blaNcJYY7" TargetMode="External" /><Relationship Id="rId97" Type="http://schemas.openxmlformats.org/officeDocument/2006/relationships/hyperlink" Target="https://t.co/3QnbWajbpC" TargetMode="External" /><Relationship Id="rId98" Type="http://schemas.openxmlformats.org/officeDocument/2006/relationships/hyperlink" Target="https://t.co/zk6TFToCAE" TargetMode="External" /><Relationship Id="rId99" Type="http://schemas.openxmlformats.org/officeDocument/2006/relationships/hyperlink" Target="https://t.co/FrwIr42w7q" TargetMode="External" /><Relationship Id="rId100" Type="http://schemas.openxmlformats.org/officeDocument/2006/relationships/hyperlink" Target="https://t.co/rP5l2ebkrP" TargetMode="External" /><Relationship Id="rId101" Type="http://schemas.openxmlformats.org/officeDocument/2006/relationships/hyperlink" Target="https://t.co/GzjTWDMBMD" TargetMode="External" /><Relationship Id="rId102" Type="http://schemas.openxmlformats.org/officeDocument/2006/relationships/hyperlink" Target="https://t.co/FCEElhbLFV" TargetMode="External" /><Relationship Id="rId103" Type="http://schemas.openxmlformats.org/officeDocument/2006/relationships/hyperlink" Target="http://t.co/oq6g88pwTP" TargetMode="External" /><Relationship Id="rId104" Type="http://schemas.openxmlformats.org/officeDocument/2006/relationships/hyperlink" Target="https://t.co/8mzQ7GJGNa" TargetMode="External" /><Relationship Id="rId105" Type="http://schemas.openxmlformats.org/officeDocument/2006/relationships/hyperlink" Target="https://t.co/iuskRpoFFA" TargetMode="External" /><Relationship Id="rId106" Type="http://schemas.openxmlformats.org/officeDocument/2006/relationships/hyperlink" Target="https://t.co/iuskRpGh4a" TargetMode="External" /><Relationship Id="rId107" Type="http://schemas.openxmlformats.org/officeDocument/2006/relationships/hyperlink" Target="http://t.co/Oj8LjMsH" TargetMode="External" /><Relationship Id="rId108" Type="http://schemas.openxmlformats.org/officeDocument/2006/relationships/hyperlink" Target="https://t.co/RcDnOFZvl2" TargetMode="External" /><Relationship Id="rId109" Type="http://schemas.openxmlformats.org/officeDocument/2006/relationships/hyperlink" Target="https://pbs.twimg.com/profile_banners/967957476678209537/1565813793" TargetMode="External" /><Relationship Id="rId110" Type="http://schemas.openxmlformats.org/officeDocument/2006/relationships/hyperlink" Target="https://pbs.twimg.com/profile_banners/2334773442/1519265884" TargetMode="External" /><Relationship Id="rId111" Type="http://schemas.openxmlformats.org/officeDocument/2006/relationships/hyperlink" Target="https://pbs.twimg.com/profile_banners/1127699401424510977/1562317665" TargetMode="External" /><Relationship Id="rId112" Type="http://schemas.openxmlformats.org/officeDocument/2006/relationships/hyperlink" Target="https://pbs.twimg.com/profile_banners/2573718409/1548711366" TargetMode="External" /><Relationship Id="rId113" Type="http://schemas.openxmlformats.org/officeDocument/2006/relationships/hyperlink" Target="https://pbs.twimg.com/profile_banners/545979386/1550098222" TargetMode="External" /><Relationship Id="rId114" Type="http://schemas.openxmlformats.org/officeDocument/2006/relationships/hyperlink" Target="https://pbs.twimg.com/profile_banners/1073239740164554752/1570107229" TargetMode="External" /><Relationship Id="rId115" Type="http://schemas.openxmlformats.org/officeDocument/2006/relationships/hyperlink" Target="https://pbs.twimg.com/profile_banners/538497729/1381316254" TargetMode="External" /><Relationship Id="rId116" Type="http://schemas.openxmlformats.org/officeDocument/2006/relationships/hyperlink" Target="https://pbs.twimg.com/profile_banners/34338015/1572249275" TargetMode="External" /><Relationship Id="rId117" Type="http://schemas.openxmlformats.org/officeDocument/2006/relationships/hyperlink" Target="https://pbs.twimg.com/profile_banners/821677812641894403/1484738450" TargetMode="External" /><Relationship Id="rId118" Type="http://schemas.openxmlformats.org/officeDocument/2006/relationships/hyperlink" Target="https://pbs.twimg.com/profile_banners/816114094663081985/1547585424" TargetMode="External" /><Relationship Id="rId119" Type="http://schemas.openxmlformats.org/officeDocument/2006/relationships/hyperlink" Target="https://pbs.twimg.com/profile_banners/1072802917/1526901330" TargetMode="External" /><Relationship Id="rId120" Type="http://schemas.openxmlformats.org/officeDocument/2006/relationships/hyperlink" Target="https://pbs.twimg.com/profile_banners/1580941922/1404935531" TargetMode="External" /><Relationship Id="rId121" Type="http://schemas.openxmlformats.org/officeDocument/2006/relationships/hyperlink" Target="https://pbs.twimg.com/profile_banners/986446338970669056/1560911296" TargetMode="External" /><Relationship Id="rId122" Type="http://schemas.openxmlformats.org/officeDocument/2006/relationships/hyperlink" Target="https://pbs.twimg.com/profile_banners/1175297281454530560/1571601836" TargetMode="External" /><Relationship Id="rId123" Type="http://schemas.openxmlformats.org/officeDocument/2006/relationships/hyperlink" Target="https://pbs.twimg.com/profile_banners/1454812694/1514768133" TargetMode="External" /><Relationship Id="rId124" Type="http://schemas.openxmlformats.org/officeDocument/2006/relationships/hyperlink" Target="https://pbs.twimg.com/profile_banners/1016565464/1572538662" TargetMode="External" /><Relationship Id="rId125" Type="http://schemas.openxmlformats.org/officeDocument/2006/relationships/hyperlink" Target="https://pbs.twimg.com/profile_banners/1267651392/1488242198" TargetMode="External" /><Relationship Id="rId126" Type="http://schemas.openxmlformats.org/officeDocument/2006/relationships/hyperlink" Target="https://pbs.twimg.com/profile_banners/157098251/1546110768" TargetMode="External" /><Relationship Id="rId127" Type="http://schemas.openxmlformats.org/officeDocument/2006/relationships/hyperlink" Target="https://pbs.twimg.com/profile_banners/1072262272452444161/1544482927" TargetMode="External" /><Relationship Id="rId128" Type="http://schemas.openxmlformats.org/officeDocument/2006/relationships/hyperlink" Target="https://pbs.twimg.com/profile_banners/1007419165873827841/1567305877" TargetMode="External" /><Relationship Id="rId129" Type="http://schemas.openxmlformats.org/officeDocument/2006/relationships/hyperlink" Target="https://pbs.twimg.com/profile_banners/1024916158548340736/1537836832" TargetMode="External" /><Relationship Id="rId130" Type="http://schemas.openxmlformats.org/officeDocument/2006/relationships/hyperlink" Target="https://pbs.twimg.com/profile_banners/455716558/1569985952" TargetMode="External" /><Relationship Id="rId131" Type="http://schemas.openxmlformats.org/officeDocument/2006/relationships/hyperlink" Target="https://pbs.twimg.com/profile_banners/17640137/1477691442" TargetMode="External" /><Relationship Id="rId132" Type="http://schemas.openxmlformats.org/officeDocument/2006/relationships/hyperlink" Target="https://pbs.twimg.com/profile_banners/142710127/1497626105" TargetMode="External" /><Relationship Id="rId133" Type="http://schemas.openxmlformats.org/officeDocument/2006/relationships/hyperlink" Target="https://pbs.twimg.com/profile_banners/826329507862687744/1506196561" TargetMode="External" /><Relationship Id="rId134" Type="http://schemas.openxmlformats.org/officeDocument/2006/relationships/hyperlink" Target="https://pbs.twimg.com/profile_banners/3641895313/1525829097" TargetMode="External" /><Relationship Id="rId135" Type="http://schemas.openxmlformats.org/officeDocument/2006/relationships/hyperlink" Target="https://pbs.twimg.com/profile_banners/1215859604/1492376256" TargetMode="External" /><Relationship Id="rId136" Type="http://schemas.openxmlformats.org/officeDocument/2006/relationships/hyperlink" Target="https://pbs.twimg.com/profile_banners/769456262/1546936784" TargetMode="External" /><Relationship Id="rId137" Type="http://schemas.openxmlformats.org/officeDocument/2006/relationships/hyperlink" Target="https://pbs.twimg.com/profile_banners/3005494348/1551736937" TargetMode="External" /><Relationship Id="rId138" Type="http://schemas.openxmlformats.org/officeDocument/2006/relationships/hyperlink" Target="https://pbs.twimg.com/profile_banners/25221532/1529426724" TargetMode="External" /><Relationship Id="rId139" Type="http://schemas.openxmlformats.org/officeDocument/2006/relationships/hyperlink" Target="https://pbs.twimg.com/profile_banners/15895713/1566543462" TargetMode="External" /><Relationship Id="rId140" Type="http://schemas.openxmlformats.org/officeDocument/2006/relationships/hyperlink" Target="https://pbs.twimg.com/profile_banners/56857540/1429331594" TargetMode="External" /><Relationship Id="rId141" Type="http://schemas.openxmlformats.org/officeDocument/2006/relationships/hyperlink" Target="https://pbs.twimg.com/profile_banners/2854920067/1560806777" TargetMode="External" /><Relationship Id="rId142" Type="http://schemas.openxmlformats.org/officeDocument/2006/relationships/hyperlink" Target="https://pbs.twimg.com/profile_banners/810358097042690048/1570161522" TargetMode="External" /><Relationship Id="rId143" Type="http://schemas.openxmlformats.org/officeDocument/2006/relationships/hyperlink" Target="https://pbs.twimg.com/profile_banners/911722855880122369/1506207175" TargetMode="External" /><Relationship Id="rId144" Type="http://schemas.openxmlformats.org/officeDocument/2006/relationships/hyperlink" Target="https://pbs.twimg.com/profile_banners/810126884/1387341428" TargetMode="External" /><Relationship Id="rId145" Type="http://schemas.openxmlformats.org/officeDocument/2006/relationships/hyperlink" Target="https://pbs.twimg.com/profile_banners/235963741/1572931461" TargetMode="External" /><Relationship Id="rId146" Type="http://schemas.openxmlformats.org/officeDocument/2006/relationships/hyperlink" Target="https://pbs.twimg.com/profile_banners/4803950448/1497588024" TargetMode="External" /><Relationship Id="rId147" Type="http://schemas.openxmlformats.org/officeDocument/2006/relationships/hyperlink" Target="https://pbs.twimg.com/profile_banners/144696837/1568995518" TargetMode="External" /><Relationship Id="rId148" Type="http://schemas.openxmlformats.org/officeDocument/2006/relationships/hyperlink" Target="https://pbs.twimg.com/profile_banners/719262519068651521/1488068903" TargetMode="External" /><Relationship Id="rId149" Type="http://schemas.openxmlformats.org/officeDocument/2006/relationships/hyperlink" Target="https://pbs.twimg.com/profile_banners/1362446112/1571823081" TargetMode="External" /><Relationship Id="rId150" Type="http://schemas.openxmlformats.org/officeDocument/2006/relationships/hyperlink" Target="https://pbs.twimg.com/profile_banners/3237840890/1570634584" TargetMode="External" /><Relationship Id="rId151" Type="http://schemas.openxmlformats.org/officeDocument/2006/relationships/hyperlink" Target="https://pbs.twimg.com/profile_banners/1063349876371554304/1573576935" TargetMode="External" /><Relationship Id="rId152" Type="http://schemas.openxmlformats.org/officeDocument/2006/relationships/hyperlink" Target="https://pbs.twimg.com/profile_banners/3238031588/1573933650" TargetMode="External" /><Relationship Id="rId153" Type="http://schemas.openxmlformats.org/officeDocument/2006/relationships/hyperlink" Target="https://pbs.twimg.com/profile_banners/762487286118264832/1551145139" TargetMode="External" /><Relationship Id="rId154" Type="http://schemas.openxmlformats.org/officeDocument/2006/relationships/hyperlink" Target="https://pbs.twimg.com/profile_banners/161714281/1549329206" TargetMode="External" /><Relationship Id="rId155" Type="http://schemas.openxmlformats.org/officeDocument/2006/relationships/hyperlink" Target="https://pbs.twimg.com/profile_banners/2936802984/1572516100" TargetMode="External" /><Relationship Id="rId156" Type="http://schemas.openxmlformats.org/officeDocument/2006/relationships/hyperlink" Target="https://pbs.twimg.com/profile_banners/767880256443129856/1572116968" TargetMode="External" /><Relationship Id="rId157" Type="http://schemas.openxmlformats.org/officeDocument/2006/relationships/hyperlink" Target="https://pbs.twimg.com/profile_banners/796550430679449600/1478748120" TargetMode="External" /><Relationship Id="rId158" Type="http://schemas.openxmlformats.org/officeDocument/2006/relationships/hyperlink" Target="https://pbs.twimg.com/profile_banners/955259903181930497/1573322518" TargetMode="External" /><Relationship Id="rId159" Type="http://schemas.openxmlformats.org/officeDocument/2006/relationships/hyperlink" Target="https://pbs.twimg.com/profile_banners/50010864/1571644701" TargetMode="External" /><Relationship Id="rId160" Type="http://schemas.openxmlformats.org/officeDocument/2006/relationships/hyperlink" Target="https://pbs.twimg.com/profile_banners/982841544808906752/1572637238" TargetMode="External" /><Relationship Id="rId161" Type="http://schemas.openxmlformats.org/officeDocument/2006/relationships/hyperlink" Target="https://pbs.twimg.com/profile_banners/592509201/1481067956" TargetMode="External" /><Relationship Id="rId162" Type="http://schemas.openxmlformats.org/officeDocument/2006/relationships/hyperlink" Target="https://pbs.twimg.com/profile_banners/81061313/1535242113" TargetMode="External" /><Relationship Id="rId163" Type="http://schemas.openxmlformats.org/officeDocument/2006/relationships/hyperlink" Target="https://pbs.twimg.com/profile_banners/4775852221/1518126894" TargetMode="External" /><Relationship Id="rId164" Type="http://schemas.openxmlformats.org/officeDocument/2006/relationships/hyperlink" Target="https://pbs.twimg.com/profile_banners/1933363808/1523897119" TargetMode="External" /><Relationship Id="rId165" Type="http://schemas.openxmlformats.org/officeDocument/2006/relationships/hyperlink" Target="https://pbs.twimg.com/profile_banners/769220514212556800/1573513841" TargetMode="External" /><Relationship Id="rId166" Type="http://schemas.openxmlformats.org/officeDocument/2006/relationships/hyperlink" Target="https://pbs.twimg.com/profile_banners/1187372631730937859/1571929764" TargetMode="External" /><Relationship Id="rId167" Type="http://schemas.openxmlformats.org/officeDocument/2006/relationships/hyperlink" Target="https://pbs.twimg.com/profile_banners/833900740435341312/1506403341" TargetMode="External" /><Relationship Id="rId168" Type="http://schemas.openxmlformats.org/officeDocument/2006/relationships/hyperlink" Target="https://pbs.twimg.com/profile_banners/4507859563/1566002207" TargetMode="External" /><Relationship Id="rId169" Type="http://schemas.openxmlformats.org/officeDocument/2006/relationships/hyperlink" Target="https://pbs.twimg.com/profile_banners/901342524580790272/1516683672" TargetMode="External" /><Relationship Id="rId170" Type="http://schemas.openxmlformats.org/officeDocument/2006/relationships/hyperlink" Target="https://pbs.twimg.com/profile_banners/268088871/1573005814" TargetMode="External" /><Relationship Id="rId171" Type="http://schemas.openxmlformats.org/officeDocument/2006/relationships/hyperlink" Target="https://pbs.twimg.com/profile_banners/313174709/1531629308" TargetMode="External" /><Relationship Id="rId172" Type="http://schemas.openxmlformats.org/officeDocument/2006/relationships/hyperlink" Target="https://pbs.twimg.com/profile_banners/1069823020875673600/1571731650" TargetMode="External" /><Relationship Id="rId173" Type="http://schemas.openxmlformats.org/officeDocument/2006/relationships/hyperlink" Target="https://pbs.twimg.com/profile_banners/1131015104319885319/1558490782" TargetMode="External" /><Relationship Id="rId174" Type="http://schemas.openxmlformats.org/officeDocument/2006/relationships/hyperlink" Target="https://pbs.twimg.com/profile_banners/716040285696856064/1537557724" TargetMode="External" /><Relationship Id="rId175" Type="http://schemas.openxmlformats.org/officeDocument/2006/relationships/hyperlink" Target="https://pbs.twimg.com/profile_banners/1069886308003299328/1569680795" TargetMode="External" /><Relationship Id="rId176" Type="http://schemas.openxmlformats.org/officeDocument/2006/relationships/hyperlink" Target="https://pbs.twimg.com/profile_banners/1343894568/1570986696" TargetMode="External" /><Relationship Id="rId177" Type="http://schemas.openxmlformats.org/officeDocument/2006/relationships/hyperlink" Target="https://pbs.twimg.com/profile_banners/1156349787077271552/1573396642" TargetMode="External" /><Relationship Id="rId178" Type="http://schemas.openxmlformats.org/officeDocument/2006/relationships/hyperlink" Target="https://pbs.twimg.com/profile_banners/790527132/1394274228" TargetMode="External" /><Relationship Id="rId179" Type="http://schemas.openxmlformats.org/officeDocument/2006/relationships/hyperlink" Target="https://pbs.twimg.com/profile_banners/1069654971782717442/1573339269" TargetMode="External" /><Relationship Id="rId180" Type="http://schemas.openxmlformats.org/officeDocument/2006/relationships/hyperlink" Target="https://pbs.twimg.com/profile_banners/21538113/1394495293" TargetMode="External" /><Relationship Id="rId181" Type="http://schemas.openxmlformats.org/officeDocument/2006/relationships/hyperlink" Target="https://pbs.twimg.com/profile_banners/219587676/1532926609" TargetMode="External" /><Relationship Id="rId182" Type="http://schemas.openxmlformats.org/officeDocument/2006/relationships/hyperlink" Target="https://pbs.twimg.com/profile_banners/15421229/1568495033" TargetMode="External" /><Relationship Id="rId183" Type="http://schemas.openxmlformats.org/officeDocument/2006/relationships/hyperlink" Target="https://pbs.twimg.com/profile_banners/716062067464101889/1565384122" TargetMode="External" /><Relationship Id="rId184" Type="http://schemas.openxmlformats.org/officeDocument/2006/relationships/hyperlink" Target="https://pbs.twimg.com/profile_banners/2417722177/1400386429" TargetMode="External" /><Relationship Id="rId185" Type="http://schemas.openxmlformats.org/officeDocument/2006/relationships/hyperlink" Target="https://pbs.twimg.com/profile_banners/833610842830729216/1571716157" TargetMode="External" /><Relationship Id="rId186" Type="http://schemas.openxmlformats.org/officeDocument/2006/relationships/hyperlink" Target="https://pbs.twimg.com/profile_banners/928712823844122625/1563073237" TargetMode="External" /><Relationship Id="rId187" Type="http://schemas.openxmlformats.org/officeDocument/2006/relationships/hyperlink" Target="https://pbs.twimg.com/profile_banners/1078504707407167488/1573497388" TargetMode="External" /><Relationship Id="rId188" Type="http://schemas.openxmlformats.org/officeDocument/2006/relationships/hyperlink" Target="https://pbs.twimg.com/profile_banners/4835558237/1479519411" TargetMode="External" /><Relationship Id="rId189" Type="http://schemas.openxmlformats.org/officeDocument/2006/relationships/hyperlink" Target="https://pbs.twimg.com/profile_banners/41001565/1555629067" TargetMode="External" /><Relationship Id="rId190" Type="http://schemas.openxmlformats.org/officeDocument/2006/relationships/hyperlink" Target="https://pbs.twimg.com/profile_banners/2870114051/1572995459" TargetMode="External" /><Relationship Id="rId191" Type="http://schemas.openxmlformats.org/officeDocument/2006/relationships/hyperlink" Target="https://pbs.twimg.com/profile_banners/780318653241696256/1503978317" TargetMode="External" /><Relationship Id="rId192" Type="http://schemas.openxmlformats.org/officeDocument/2006/relationships/hyperlink" Target="https://pbs.twimg.com/profile_banners/90545920/1573962461" TargetMode="External" /><Relationship Id="rId193" Type="http://schemas.openxmlformats.org/officeDocument/2006/relationships/hyperlink" Target="https://pbs.twimg.com/profile_banners/788833411335069696/1559678407" TargetMode="External" /><Relationship Id="rId194" Type="http://schemas.openxmlformats.org/officeDocument/2006/relationships/hyperlink" Target="https://pbs.twimg.com/profile_banners/976251385804148737/1539619013" TargetMode="External" /><Relationship Id="rId195" Type="http://schemas.openxmlformats.org/officeDocument/2006/relationships/hyperlink" Target="https://pbs.twimg.com/profile_banners/1070926165274226688/1568174298" TargetMode="External" /><Relationship Id="rId196" Type="http://schemas.openxmlformats.org/officeDocument/2006/relationships/hyperlink" Target="https://pbs.twimg.com/profile_banners/847909459347226624/1558726788" TargetMode="External" /><Relationship Id="rId197" Type="http://schemas.openxmlformats.org/officeDocument/2006/relationships/hyperlink" Target="https://pbs.twimg.com/profile_banners/15865399/1361306164" TargetMode="External" /><Relationship Id="rId198" Type="http://schemas.openxmlformats.org/officeDocument/2006/relationships/hyperlink" Target="https://pbs.twimg.com/profile_banners/170414684/1472018074" TargetMode="External" /><Relationship Id="rId199" Type="http://schemas.openxmlformats.org/officeDocument/2006/relationships/hyperlink" Target="https://pbs.twimg.com/profile_banners/766346549467181060/1572921808" TargetMode="External" /><Relationship Id="rId200" Type="http://schemas.openxmlformats.org/officeDocument/2006/relationships/hyperlink" Target="https://pbs.twimg.com/profile_banners/871793544264011776/1555556816" TargetMode="External" /><Relationship Id="rId201" Type="http://schemas.openxmlformats.org/officeDocument/2006/relationships/hyperlink" Target="https://pbs.twimg.com/profile_banners/1913712325/1549362418" TargetMode="External" /><Relationship Id="rId202" Type="http://schemas.openxmlformats.org/officeDocument/2006/relationships/hyperlink" Target="https://pbs.twimg.com/profile_banners/2900185893/1569999378" TargetMode="External" /><Relationship Id="rId203" Type="http://schemas.openxmlformats.org/officeDocument/2006/relationships/hyperlink" Target="https://pbs.twimg.com/profile_banners/849620174932131841/1550994476" TargetMode="External" /><Relationship Id="rId204" Type="http://schemas.openxmlformats.org/officeDocument/2006/relationships/hyperlink" Target="https://pbs.twimg.com/profile_banners/1897385054/1561549182" TargetMode="External" /><Relationship Id="rId205" Type="http://schemas.openxmlformats.org/officeDocument/2006/relationships/hyperlink" Target="https://pbs.twimg.com/profile_banners/1132073806401552384/1562996071" TargetMode="External" /><Relationship Id="rId206" Type="http://schemas.openxmlformats.org/officeDocument/2006/relationships/hyperlink" Target="https://pbs.twimg.com/profile_banners/1107130172510224386/1553895607" TargetMode="External" /><Relationship Id="rId207" Type="http://schemas.openxmlformats.org/officeDocument/2006/relationships/hyperlink" Target="https://pbs.twimg.com/profile_banners/87606674/1405285356" TargetMode="External" /><Relationship Id="rId208" Type="http://schemas.openxmlformats.org/officeDocument/2006/relationships/hyperlink" Target="https://pbs.twimg.com/profile_banners/2893445801/1562244670" TargetMode="External" /><Relationship Id="rId209" Type="http://schemas.openxmlformats.org/officeDocument/2006/relationships/hyperlink" Target="https://pbs.twimg.com/profile_banners/334107188/1562937919" TargetMode="External" /><Relationship Id="rId210" Type="http://schemas.openxmlformats.org/officeDocument/2006/relationships/hyperlink" Target="https://pbs.twimg.com/profile_banners/2994261783/1422091520" TargetMode="External" /><Relationship Id="rId211" Type="http://schemas.openxmlformats.org/officeDocument/2006/relationships/hyperlink" Target="https://pbs.twimg.com/profile_banners/716979587821993984/1571172045" TargetMode="External" /><Relationship Id="rId212" Type="http://schemas.openxmlformats.org/officeDocument/2006/relationships/hyperlink" Target="https://pbs.twimg.com/profile_banners/98097823/1538797822" TargetMode="External" /><Relationship Id="rId213" Type="http://schemas.openxmlformats.org/officeDocument/2006/relationships/hyperlink" Target="https://pbs.twimg.com/profile_banners/812249509027684353/1572178961" TargetMode="External" /><Relationship Id="rId214" Type="http://schemas.openxmlformats.org/officeDocument/2006/relationships/hyperlink" Target="https://pbs.twimg.com/profile_banners/151934168/1391403981" TargetMode="External" /><Relationship Id="rId215" Type="http://schemas.openxmlformats.org/officeDocument/2006/relationships/hyperlink" Target="https://pbs.twimg.com/profile_banners/1526224746/1556661002" TargetMode="External" /><Relationship Id="rId216" Type="http://schemas.openxmlformats.org/officeDocument/2006/relationships/hyperlink" Target="https://pbs.twimg.com/profile_banners/3464647392/1555639279" TargetMode="External" /><Relationship Id="rId217" Type="http://schemas.openxmlformats.org/officeDocument/2006/relationships/hyperlink" Target="https://pbs.twimg.com/profile_banners/848789088077578241/1492016844" TargetMode="External" /><Relationship Id="rId218" Type="http://schemas.openxmlformats.org/officeDocument/2006/relationships/hyperlink" Target="https://pbs.twimg.com/profile_banners/579349517/1521398570" TargetMode="External" /><Relationship Id="rId219" Type="http://schemas.openxmlformats.org/officeDocument/2006/relationships/hyperlink" Target="https://pbs.twimg.com/profile_banners/2916305114/1566246616" TargetMode="External" /><Relationship Id="rId220" Type="http://schemas.openxmlformats.org/officeDocument/2006/relationships/hyperlink" Target="https://pbs.twimg.com/profile_banners/893129123354206208/1561141654" TargetMode="External" /><Relationship Id="rId221" Type="http://schemas.openxmlformats.org/officeDocument/2006/relationships/hyperlink" Target="https://pbs.twimg.com/profile_banners/2462461548/1572036828" TargetMode="External" /><Relationship Id="rId222" Type="http://schemas.openxmlformats.org/officeDocument/2006/relationships/hyperlink" Target="https://pbs.twimg.com/profile_banners/1556726450/1545029253" TargetMode="External" /><Relationship Id="rId223" Type="http://schemas.openxmlformats.org/officeDocument/2006/relationships/hyperlink" Target="https://pbs.twimg.com/profile_banners/2943760994/1571188792" TargetMode="External" /><Relationship Id="rId224" Type="http://schemas.openxmlformats.org/officeDocument/2006/relationships/hyperlink" Target="https://pbs.twimg.com/profile_banners/1297429136/1573205860" TargetMode="External" /><Relationship Id="rId225" Type="http://schemas.openxmlformats.org/officeDocument/2006/relationships/hyperlink" Target="https://pbs.twimg.com/profile_banners/466094937/1558807048" TargetMode="External" /><Relationship Id="rId226" Type="http://schemas.openxmlformats.org/officeDocument/2006/relationships/hyperlink" Target="https://pbs.twimg.com/profile_banners/466122881/1562362615" TargetMode="External" /><Relationship Id="rId227" Type="http://schemas.openxmlformats.org/officeDocument/2006/relationships/hyperlink" Target="https://pbs.twimg.com/profile_banners/94211711/1561168098" TargetMode="External" /><Relationship Id="rId228" Type="http://schemas.openxmlformats.org/officeDocument/2006/relationships/hyperlink" Target="https://pbs.twimg.com/profile_banners/876877933238943745/1546311443" TargetMode="External" /><Relationship Id="rId229" Type="http://schemas.openxmlformats.org/officeDocument/2006/relationships/hyperlink" Target="https://pbs.twimg.com/profile_banners/195879749/1514671302" TargetMode="External" /><Relationship Id="rId230" Type="http://schemas.openxmlformats.org/officeDocument/2006/relationships/hyperlink" Target="https://pbs.twimg.com/profile_banners/833907447098114050/1566001222" TargetMode="External" /><Relationship Id="rId231" Type="http://schemas.openxmlformats.org/officeDocument/2006/relationships/hyperlink" Target="https://pbs.twimg.com/profile_banners/115235458/1489531813" TargetMode="External" /><Relationship Id="rId232" Type="http://schemas.openxmlformats.org/officeDocument/2006/relationships/hyperlink" Target="https://pbs.twimg.com/profile_banners/1069681754410225674/1543867908" TargetMode="External" /><Relationship Id="rId233" Type="http://schemas.openxmlformats.org/officeDocument/2006/relationships/hyperlink" Target="https://pbs.twimg.com/profile_banners/168818286/1461392663" TargetMode="External" /><Relationship Id="rId234" Type="http://schemas.openxmlformats.org/officeDocument/2006/relationships/hyperlink" Target="https://pbs.twimg.com/profile_banners/3233631820/1555599291" TargetMode="External" /><Relationship Id="rId235" Type="http://schemas.openxmlformats.org/officeDocument/2006/relationships/hyperlink" Target="https://pbs.twimg.com/profile_banners/26128894/1520656468" TargetMode="External" /><Relationship Id="rId236" Type="http://schemas.openxmlformats.org/officeDocument/2006/relationships/hyperlink" Target="https://pbs.twimg.com/profile_banners/1129063868548886529/1558058632" TargetMode="External" /><Relationship Id="rId237" Type="http://schemas.openxmlformats.org/officeDocument/2006/relationships/hyperlink" Target="https://pbs.twimg.com/profile_banners/1166781769/1556893407" TargetMode="External" /><Relationship Id="rId238" Type="http://schemas.openxmlformats.org/officeDocument/2006/relationships/hyperlink" Target="https://pbs.twimg.com/profile_banners/245938486/1562181171" TargetMode="External" /><Relationship Id="rId239" Type="http://schemas.openxmlformats.org/officeDocument/2006/relationships/hyperlink" Target="https://pbs.twimg.com/profile_banners/1355348623/1454149664" TargetMode="External" /><Relationship Id="rId240" Type="http://schemas.openxmlformats.org/officeDocument/2006/relationships/hyperlink" Target="https://pbs.twimg.com/profile_banners/1041060472781336576/1564294113" TargetMode="External" /><Relationship Id="rId241" Type="http://schemas.openxmlformats.org/officeDocument/2006/relationships/hyperlink" Target="https://pbs.twimg.com/profile_banners/4746606852/1564293835" TargetMode="External" /><Relationship Id="rId242" Type="http://schemas.openxmlformats.org/officeDocument/2006/relationships/hyperlink" Target="https://pbs.twimg.com/profile_banners/819792374/1554552309" TargetMode="External" /><Relationship Id="rId243" Type="http://schemas.openxmlformats.org/officeDocument/2006/relationships/hyperlink" Target="https://pbs.twimg.com/profile_banners/33441305/1525147867" TargetMode="External" /><Relationship Id="rId244" Type="http://schemas.openxmlformats.org/officeDocument/2006/relationships/hyperlink" Target="https://pbs.twimg.com/profile_banners/994039304/1568443798" TargetMode="External" /><Relationship Id="rId245" Type="http://schemas.openxmlformats.org/officeDocument/2006/relationships/hyperlink" Target="https://pbs.twimg.com/profile_banners/2615083115/1522100111" TargetMode="External" /><Relationship Id="rId246" Type="http://schemas.openxmlformats.org/officeDocument/2006/relationships/hyperlink" Target="https://pbs.twimg.com/profile_banners/50016468/1549964818" TargetMode="External" /><Relationship Id="rId247" Type="http://schemas.openxmlformats.org/officeDocument/2006/relationships/hyperlink" Target="https://pbs.twimg.com/profile_banners/76935934/1571052477" TargetMode="External" /><Relationship Id="rId248" Type="http://schemas.openxmlformats.org/officeDocument/2006/relationships/hyperlink" Target="https://pbs.twimg.com/profile_banners/1711375489/1451983555" TargetMode="External" /><Relationship Id="rId249" Type="http://schemas.openxmlformats.org/officeDocument/2006/relationships/hyperlink" Target="https://pbs.twimg.com/profile_banners/129640700/1559704854" TargetMode="External" /><Relationship Id="rId250" Type="http://schemas.openxmlformats.org/officeDocument/2006/relationships/hyperlink" Target="https://pbs.twimg.com/profile_banners/2543065556/1457706915" TargetMode="External" /><Relationship Id="rId251" Type="http://schemas.openxmlformats.org/officeDocument/2006/relationships/hyperlink" Target="https://pbs.twimg.com/profile_banners/1191563478986706944/1572927603" TargetMode="External" /><Relationship Id="rId252" Type="http://schemas.openxmlformats.org/officeDocument/2006/relationships/hyperlink" Target="https://pbs.twimg.com/profile_banners/103881015/1572765257" TargetMode="External" /><Relationship Id="rId253" Type="http://schemas.openxmlformats.org/officeDocument/2006/relationships/hyperlink" Target="https://pbs.twimg.com/profile_banners/906681287515152384/1515048929" TargetMode="External" /><Relationship Id="rId254" Type="http://schemas.openxmlformats.org/officeDocument/2006/relationships/hyperlink" Target="https://pbs.twimg.com/profile_banners/769343742847221761/1571701561" TargetMode="External" /><Relationship Id="rId255" Type="http://schemas.openxmlformats.org/officeDocument/2006/relationships/hyperlink" Target="https://pbs.twimg.com/profile_banners/804131179465216000/1480555305" TargetMode="External" /><Relationship Id="rId256" Type="http://schemas.openxmlformats.org/officeDocument/2006/relationships/hyperlink" Target="https://pbs.twimg.com/profile_banners/725989968875642881/1476103341" TargetMode="External" /><Relationship Id="rId257" Type="http://schemas.openxmlformats.org/officeDocument/2006/relationships/hyperlink" Target="https://pbs.twimg.com/profile_banners/1161200359/1573895691" TargetMode="External" /><Relationship Id="rId258" Type="http://schemas.openxmlformats.org/officeDocument/2006/relationships/hyperlink" Target="https://pbs.twimg.com/profile_banners/1043343176197595143/1573562835" TargetMode="External" /><Relationship Id="rId259" Type="http://schemas.openxmlformats.org/officeDocument/2006/relationships/hyperlink" Target="https://pbs.twimg.com/profile_banners/4878449158/1459878613" TargetMode="External" /><Relationship Id="rId260" Type="http://schemas.openxmlformats.org/officeDocument/2006/relationships/hyperlink" Target="https://pbs.twimg.com/profile_banners/224780501/1562180121" TargetMode="External" /><Relationship Id="rId261" Type="http://schemas.openxmlformats.org/officeDocument/2006/relationships/hyperlink" Target="https://pbs.twimg.com/profile_banners/1070032181068673024/1549493740" TargetMode="External" /><Relationship Id="rId262" Type="http://schemas.openxmlformats.org/officeDocument/2006/relationships/hyperlink" Target="https://pbs.twimg.com/profile_banners/119366477/1571928954" TargetMode="External" /><Relationship Id="rId263" Type="http://schemas.openxmlformats.org/officeDocument/2006/relationships/hyperlink" Target="https://pbs.twimg.com/profile_banners/1011102476894982144/1565068041" TargetMode="External" /><Relationship Id="rId264" Type="http://schemas.openxmlformats.org/officeDocument/2006/relationships/hyperlink" Target="https://pbs.twimg.com/profile_banners/987914394/1523543632" TargetMode="External" /><Relationship Id="rId265" Type="http://schemas.openxmlformats.org/officeDocument/2006/relationships/hyperlink" Target="https://pbs.twimg.com/profile_banners/12524602/1557774229" TargetMode="External" /><Relationship Id="rId266" Type="http://schemas.openxmlformats.org/officeDocument/2006/relationships/hyperlink" Target="https://pbs.twimg.com/profile_banners/856869998383452160/1546336669" TargetMode="External" /><Relationship Id="rId267" Type="http://schemas.openxmlformats.org/officeDocument/2006/relationships/hyperlink" Target="https://pbs.twimg.com/profile_banners/177556815/1572443516" TargetMode="External" /><Relationship Id="rId268" Type="http://schemas.openxmlformats.org/officeDocument/2006/relationships/hyperlink" Target="https://pbs.twimg.com/profile_banners/860562339229302784/1552261478" TargetMode="External" /><Relationship Id="rId269" Type="http://schemas.openxmlformats.org/officeDocument/2006/relationships/hyperlink" Target="https://pbs.twimg.com/profile_banners/941568032052207616/1551711398" TargetMode="External" /><Relationship Id="rId270" Type="http://schemas.openxmlformats.org/officeDocument/2006/relationships/hyperlink" Target="https://pbs.twimg.com/profile_banners/17483843/1413734255" TargetMode="External" /><Relationship Id="rId271" Type="http://schemas.openxmlformats.org/officeDocument/2006/relationships/hyperlink" Target="https://pbs.twimg.com/profile_banners/63162487/1520001967" TargetMode="External" /><Relationship Id="rId272" Type="http://schemas.openxmlformats.org/officeDocument/2006/relationships/hyperlink" Target="https://pbs.twimg.com/profile_banners/16728586/1448234996" TargetMode="External" /><Relationship Id="rId273" Type="http://schemas.openxmlformats.org/officeDocument/2006/relationships/hyperlink" Target="https://pbs.twimg.com/profile_banners/193508679/1564517740" TargetMode="External" /><Relationship Id="rId274" Type="http://schemas.openxmlformats.org/officeDocument/2006/relationships/hyperlink" Target="https://pbs.twimg.com/profile_banners/3801151/1534434651" TargetMode="External" /><Relationship Id="rId275" Type="http://schemas.openxmlformats.org/officeDocument/2006/relationships/hyperlink" Target="https://pbs.twimg.com/profile_banners/467487178/1536853812" TargetMode="External" /><Relationship Id="rId276" Type="http://schemas.openxmlformats.org/officeDocument/2006/relationships/hyperlink" Target="https://pbs.twimg.com/profile_banners/946706181913022466/1515140009" TargetMode="External" /><Relationship Id="rId277" Type="http://schemas.openxmlformats.org/officeDocument/2006/relationships/hyperlink" Target="https://pbs.twimg.com/profile_banners/843572489531899904/1558257141" TargetMode="External" /><Relationship Id="rId278" Type="http://schemas.openxmlformats.org/officeDocument/2006/relationships/hyperlink" Target="https://pbs.twimg.com/profile_banners/38021307/1573518943" TargetMode="External" /><Relationship Id="rId279" Type="http://schemas.openxmlformats.org/officeDocument/2006/relationships/hyperlink" Target="https://pbs.twimg.com/profile_banners/1196079829726183425/1574098100" TargetMode="External" /><Relationship Id="rId280" Type="http://schemas.openxmlformats.org/officeDocument/2006/relationships/hyperlink" Target="https://pbs.twimg.com/profile_banners/1012501877546602496/1572973602"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6/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0/bg.gif"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9/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1/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3/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16/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2/bg.gif" TargetMode="External" /><Relationship Id="rId332" Type="http://schemas.openxmlformats.org/officeDocument/2006/relationships/hyperlink" Target="http://abs.twimg.com/images/themes/theme10/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4/bg.gif"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6/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1/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0/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9/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9/bg.gif"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7/bg.gif" TargetMode="External" /><Relationship Id="rId379" Type="http://schemas.openxmlformats.org/officeDocument/2006/relationships/hyperlink" Target="http://abs.twimg.com/images/themes/theme15/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5/bg.gif"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5/bg.gif" TargetMode="External" /><Relationship Id="rId385" Type="http://schemas.openxmlformats.org/officeDocument/2006/relationships/hyperlink" Target="http://abs.twimg.com/images/themes/theme14/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9/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8/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6/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9/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9/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pbs.twimg.com/profile_images/1128799647236075521/pPoZ90Yo_normal.jpg" TargetMode="External" /><Relationship Id="rId425" Type="http://schemas.openxmlformats.org/officeDocument/2006/relationships/hyperlink" Target="http://pbs.twimg.com/profile_images/1195035417545822210/CWGYAIOp_normal.jpg" TargetMode="External" /><Relationship Id="rId426" Type="http://schemas.openxmlformats.org/officeDocument/2006/relationships/hyperlink" Target="http://pbs.twimg.com/profile_images/1127715116667949057/nzbqwPvY_normal.png" TargetMode="External" /><Relationship Id="rId427" Type="http://schemas.openxmlformats.org/officeDocument/2006/relationships/hyperlink" Target="http://pbs.twimg.com/profile_images/1115428794213359617/WUtMJH2-_normal.png" TargetMode="External" /><Relationship Id="rId428" Type="http://schemas.openxmlformats.org/officeDocument/2006/relationships/hyperlink" Target="http://pbs.twimg.com/profile_images/1171540488303726592/4zVH2HDf_normal.jpg" TargetMode="External" /><Relationship Id="rId429" Type="http://schemas.openxmlformats.org/officeDocument/2006/relationships/hyperlink" Target="http://pbs.twimg.com/profile_images/1194762567509565440/xTYzXHDx_normal.jpg" TargetMode="External" /><Relationship Id="rId430" Type="http://schemas.openxmlformats.org/officeDocument/2006/relationships/hyperlink" Target="http://pbs.twimg.com/profile_images/3119586210/ff4195e1c0928e70cda72490a3609dff_normal.jpeg" TargetMode="External" /><Relationship Id="rId431" Type="http://schemas.openxmlformats.org/officeDocument/2006/relationships/hyperlink" Target="http://pbs.twimg.com/profile_images/1142674008107700224/XwC_bSLi_normal.jpg" TargetMode="External" /><Relationship Id="rId432" Type="http://schemas.openxmlformats.org/officeDocument/2006/relationships/hyperlink" Target="http://pbs.twimg.com/profile_images/1157544842643140608/5dsQHISS_normal.jpg" TargetMode="External" /><Relationship Id="rId433" Type="http://schemas.openxmlformats.org/officeDocument/2006/relationships/hyperlink" Target="http://pbs.twimg.com/profile_images/1183230247610699776/FfJq0-77_normal.jpg" TargetMode="External" /><Relationship Id="rId434" Type="http://schemas.openxmlformats.org/officeDocument/2006/relationships/hyperlink" Target="http://pbs.twimg.com/profile_images/1115212482371555328/prO_mMIT_normal.jpg" TargetMode="External" /><Relationship Id="rId435" Type="http://schemas.openxmlformats.org/officeDocument/2006/relationships/hyperlink" Target="http://pbs.twimg.com/profile_images/1189926711313518594/Z9fTphe7_normal.jpg" TargetMode="External" /><Relationship Id="rId436" Type="http://schemas.openxmlformats.org/officeDocument/2006/relationships/hyperlink" Target="http://pbs.twimg.com/profile_images/486961588352454656/CYMxjyXb_normal.png" TargetMode="External" /><Relationship Id="rId437" Type="http://schemas.openxmlformats.org/officeDocument/2006/relationships/hyperlink" Target="http://pbs.twimg.com/profile_images/1177846682513330177/c5oSxJMc_normal.jpg" TargetMode="External" /><Relationship Id="rId438" Type="http://schemas.openxmlformats.org/officeDocument/2006/relationships/hyperlink" Target="http://pbs.twimg.com/profile_images/1186010175557095424/rkRUCRCZ_normal.jpg" TargetMode="External" /><Relationship Id="rId439" Type="http://schemas.openxmlformats.org/officeDocument/2006/relationships/hyperlink" Target="http://pbs.twimg.com/profile_images/1177209906774126592/TQM0twSS_normal.jpg" TargetMode="External" /><Relationship Id="rId440" Type="http://schemas.openxmlformats.org/officeDocument/2006/relationships/hyperlink" Target="http://pbs.twimg.com/profile_images/1171163134146408449/Tz4BRDcu_normal.jpg" TargetMode="External" /><Relationship Id="rId441" Type="http://schemas.openxmlformats.org/officeDocument/2006/relationships/hyperlink" Target="http://pbs.twimg.com/profile_images/1135224551942438912/_Nbx2kSm_normal.jpg" TargetMode="External" /><Relationship Id="rId442" Type="http://schemas.openxmlformats.org/officeDocument/2006/relationships/hyperlink" Target="http://pbs.twimg.com/profile_images/698734737423265792/UgczJL9e_normal.jpg" TargetMode="External" /><Relationship Id="rId443" Type="http://schemas.openxmlformats.org/officeDocument/2006/relationships/hyperlink" Target="http://pbs.twimg.com/profile_images/1159697596903936000/Vw5XTOXY_normal.jpg" TargetMode="External" /><Relationship Id="rId444" Type="http://schemas.openxmlformats.org/officeDocument/2006/relationships/hyperlink" Target="http://pbs.twimg.com/profile_images/1190812999851945984/8V5CQ9fk_normal.jpg" TargetMode="External" /><Relationship Id="rId445" Type="http://schemas.openxmlformats.org/officeDocument/2006/relationships/hyperlink" Target="http://pbs.twimg.com/profile_images/1072265232272121856/8T74XpQl_normal.jpg" TargetMode="External" /><Relationship Id="rId446" Type="http://schemas.openxmlformats.org/officeDocument/2006/relationships/hyperlink" Target="http://pbs.twimg.com/profile_images/1172423631357394944/IM1nCZAx_normal.jpg" TargetMode="External" /><Relationship Id="rId447" Type="http://schemas.openxmlformats.org/officeDocument/2006/relationships/hyperlink" Target="http://pbs.twimg.com/profile_images/1113245165135622144/D62QGSeQ_normal.png" TargetMode="External" /><Relationship Id="rId448" Type="http://schemas.openxmlformats.org/officeDocument/2006/relationships/hyperlink" Target="http://pbs.twimg.com/profile_images/1191890762537033729/fTAu_VhJ_normal.jpg" TargetMode="External" /><Relationship Id="rId449" Type="http://schemas.openxmlformats.org/officeDocument/2006/relationships/hyperlink" Target="http://pbs.twimg.com/profile_images/746031867699224577/SShZQ_jW_normal.jpg" TargetMode="External" /><Relationship Id="rId450" Type="http://schemas.openxmlformats.org/officeDocument/2006/relationships/hyperlink" Target="http://pbs.twimg.com/profile_images/3125306267/1c79061d2452c7c6e5abd2429c70ca6f_normal.jpeg" TargetMode="External" /><Relationship Id="rId451" Type="http://schemas.openxmlformats.org/officeDocument/2006/relationships/hyperlink" Target="http://pbs.twimg.com/profile_images/1193614845549010944/HuINTAfI_normal.jpg" TargetMode="External" /><Relationship Id="rId452" Type="http://schemas.openxmlformats.org/officeDocument/2006/relationships/hyperlink" Target="http://pbs.twimg.com/profile_images/1180130302837977088/a4WrKo9d_normal.jpg" TargetMode="External" /><Relationship Id="rId453" Type="http://schemas.openxmlformats.org/officeDocument/2006/relationships/hyperlink" Target="http://pbs.twimg.com/profile_images/551155645504684033/fsvUiczA_normal.jpeg" TargetMode="External" /><Relationship Id="rId454" Type="http://schemas.openxmlformats.org/officeDocument/2006/relationships/hyperlink" Target="http://pbs.twimg.com/profile_images/1114099352501456897/LPJkNEvD_normal.png" TargetMode="External" /><Relationship Id="rId455" Type="http://schemas.openxmlformats.org/officeDocument/2006/relationships/hyperlink" Target="http://pbs.twimg.com/profile_images/1102878418163646464/koOggw-7_normal.png" TargetMode="External" /><Relationship Id="rId456" Type="http://schemas.openxmlformats.org/officeDocument/2006/relationships/hyperlink" Target="http://pbs.twimg.com/profile_images/1006482283061284864/JPuGHHQ3_normal.jpg" TargetMode="External" /><Relationship Id="rId457" Type="http://schemas.openxmlformats.org/officeDocument/2006/relationships/hyperlink" Target="http://pbs.twimg.com/profile_images/852240390413578241/I-h-7Q1l_normal.jpg" TargetMode="External" /><Relationship Id="rId458" Type="http://schemas.openxmlformats.org/officeDocument/2006/relationships/hyperlink" Target="http://pbs.twimg.com/profile_images/669166929874182144/iCpEo3h8_normal.jpg" TargetMode="External" /><Relationship Id="rId459" Type="http://schemas.openxmlformats.org/officeDocument/2006/relationships/hyperlink" Target="http://pbs.twimg.com/profile_images/863103400077950976/g8mpopQv_normal.jpg" TargetMode="External" /><Relationship Id="rId460" Type="http://schemas.openxmlformats.org/officeDocument/2006/relationships/hyperlink" Target="http://pbs.twimg.com/profile_images/1179969066007552001/KWjwXBzE_normal.jpg" TargetMode="External" /><Relationship Id="rId461" Type="http://schemas.openxmlformats.org/officeDocument/2006/relationships/hyperlink" Target="http://pbs.twimg.com/profile_images/1142746107690311680/QYBDOGNr_normal.jpg" TargetMode="External" /><Relationship Id="rId462" Type="http://schemas.openxmlformats.org/officeDocument/2006/relationships/hyperlink" Target="http://pbs.twimg.com/profile_images/713178093263818752/TozAUYFR_normal.jpg" TargetMode="External" /><Relationship Id="rId463" Type="http://schemas.openxmlformats.org/officeDocument/2006/relationships/hyperlink" Target="http://pbs.twimg.com/profile_images/1191587028921507842/CFMaulBN_normal.jpg" TargetMode="External" /><Relationship Id="rId464" Type="http://schemas.openxmlformats.org/officeDocument/2006/relationships/hyperlink" Target="http://pbs.twimg.com/profile_images/1114543729321189377/VdzjRmxh_normal.jpg" TargetMode="External" /><Relationship Id="rId465" Type="http://schemas.openxmlformats.org/officeDocument/2006/relationships/hyperlink" Target="http://pbs.twimg.com/profile_images/1089185915191226368/fkVKSeC2_normal.jpg" TargetMode="External" /><Relationship Id="rId466" Type="http://schemas.openxmlformats.org/officeDocument/2006/relationships/hyperlink" Target="http://pbs.twimg.com/profile_images/1069710664879370240/QCVqYHa5_normal.jpg" TargetMode="External" /><Relationship Id="rId467" Type="http://schemas.openxmlformats.org/officeDocument/2006/relationships/hyperlink" Target="http://pbs.twimg.com/profile_images/1158733846948585472/XhTW2jpo_normal.jpg" TargetMode="External" /><Relationship Id="rId468" Type="http://schemas.openxmlformats.org/officeDocument/2006/relationships/hyperlink" Target="http://pbs.twimg.com/profile_images/1181953227572432896/mb0q2r6j_normal.jpg" TargetMode="External" /><Relationship Id="rId469" Type="http://schemas.openxmlformats.org/officeDocument/2006/relationships/hyperlink" Target="http://pbs.twimg.com/profile_images/1194275105792131072/rr-pL7Je_normal.jpg" TargetMode="External" /><Relationship Id="rId470" Type="http://schemas.openxmlformats.org/officeDocument/2006/relationships/hyperlink" Target="http://pbs.twimg.com/profile_images/1134259932943962112/2FZLKmF-_normal.jpg" TargetMode="External" /><Relationship Id="rId471" Type="http://schemas.openxmlformats.org/officeDocument/2006/relationships/hyperlink" Target="http://pbs.twimg.com/profile_images/1191366673820864512/5TB41SAj_normal.jp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pbs.twimg.com/profile_images/1103823262973255680/lYBKflvJ_normal.jpg" TargetMode="External" /><Relationship Id="rId474" Type="http://schemas.openxmlformats.org/officeDocument/2006/relationships/hyperlink" Target="http://pbs.twimg.com/profile_images/1189226872384581634/TL3JYKcX_normal.jpg" TargetMode="External" /><Relationship Id="rId475" Type="http://schemas.openxmlformats.org/officeDocument/2006/relationships/hyperlink" Target="http://pbs.twimg.com/profile_images/1060600665590784000/M-XsF-Os_normal.jpg" TargetMode="External" /><Relationship Id="rId476" Type="http://schemas.openxmlformats.org/officeDocument/2006/relationships/hyperlink" Target="http://pbs.twimg.com/profile_images/986506005256142848/dhMRmhum_normal.jpg" TargetMode="External" /><Relationship Id="rId477" Type="http://schemas.openxmlformats.org/officeDocument/2006/relationships/hyperlink" Target="http://pbs.twimg.com/profile_images/1187215667591647232/zihGzRRL_normal.jpg" TargetMode="External" /><Relationship Id="rId478" Type="http://schemas.openxmlformats.org/officeDocument/2006/relationships/hyperlink" Target="http://pbs.twimg.com/profile_images/724615153157849089/NQ27sEDK_normal.jpg" TargetMode="External" /><Relationship Id="rId479" Type="http://schemas.openxmlformats.org/officeDocument/2006/relationships/hyperlink" Target="http://pbs.twimg.com/profile_images/1082557217398812673/4Nf9OfpG_normal.jpg" TargetMode="External" /><Relationship Id="rId480" Type="http://schemas.openxmlformats.org/officeDocument/2006/relationships/hyperlink" Target="http://pbs.twimg.com/profile_images/1135092996205031424/nf9wtq4U_normal.jpg" TargetMode="External" /><Relationship Id="rId481" Type="http://schemas.openxmlformats.org/officeDocument/2006/relationships/hyperlink" Target="http://pbs.twimg.com/profile_images/1135261547255615494/nc-5L6xA_normal.jpg" TargetMode="External" /><Relationship Id="rId482" Type="http://schemas.openxmlformats.org/officeDocument/2006/relationships/hyperlink" Target="http://pbs.twimg.com/profile_images/1191028912555483136/kEZKfYl2_normal.jpg" TargetMode="External" /><Relationship Id="rId483" Type="http://schemas.openxmlformats.org/officeDocument/2006/relationships/hyperlink" Target="http://pbs.twimg.com/profile_images/1137925524414533632/U-XAHCuL_normal.jpg" TargetMode="External" /><Relationship Id="rId484" Type="http://schemas.openxmlformats.org/officeDocument/2006/relationships/hyperlink" Target="http://pbs.twimg.com/profile_images/1191203246167207937/oD234iQa_normal.png" TargetMode="External" /><Relationship Id="rId485" Type="http://schemas.openxmlformats.org/officeDocument/2006/relationships/hyperlink" Target="http://pbs.twimg.com/profile_images/1190381242690232321/CoqYXAlT_normal.png" TargetMode="External" /><Relationship Id="rId486" Type="http://schemas.openxmlformats.org/officeDocument/2006/relationships/hyperlink" Target="http://pbs.twimg.com/profile_images/1195025836312797189/0cbQrYiQ_normal.jpg" TargetMode="External" /><Relationship Id="rId487" Type="http://schemas.openxmlformats.org/officeDocument/2006/relationships/hyperlink" Target="http://pbs.twimg.com/profile_images/1190169205481578496/3diXWhAD_normal.jpg" TargetMode="External" /><Relationship Id="rId488" Type="http://schemas.openxmlformats.org/officeDocument/2006/relationships/hyperlink" Target="http://pbs.twimg.com/profile_images/1185326903542108162/thvpAvMi_normal.jpg" TargetMode="External" /><Relationship Id="rId489" Type="http://schemas.openxmlformats.org/officeDocument/2006/relationships/hyperlink" Target="http://pbs.twimg.com/profile_images/1181906750154461184/yT0vczXv_normal.jpg" TargetMode="External" /><Relationship Id="rId490" Type="http://schemas.openxmlformats.org/officeDocument/2006/relationships/hyperlink" Target="http://pbs.twimg.com/profile_images/1191898889701380097/jyO69H8b_normal.jpg" TargetMode="External" /><Relationship Id="rId491" Type="http://schemas.openxmlformats.org/officeDocument/2006/relationships/hyperlink" Target="http://pbs.twimg.com/profile_images/1177740779332100096/qJkCPM1D_normal.jpg" TargetMode="External" /><Relationship Id="rId492" Type="http://schemas.openxmlformats.org/officeDocument/2006/relationships/hyperlink" Target="http://pbs.twimg.com/profile_images/1186889995270770689/gRLQ6kvi_normal.jpg" TargetMode="External" /><Relationship Id="rId493" Type="http://schemas.openxmlformats.org/officeDocument/2006/relationships/hyperlink" Target="http://pbs.twimg.com/profile_images/1178172558790840321/k0pKJ4mB_normal.jpg" TargetMode="External" /><Relationship Id="rId494" Type="http://schemas.openxmlformats.org/officeDocument/2006/relationships/hyperlink" Target="http://pbs.twimg.com/profile_images/1141526140940517376/yZLaS-3U_normal.jpg" TargetMode="External" /><Relationship Id="rId495" Type="http://schemas.openxmlformats.org/officeDocument/2006/relationships/hyperlink" Target="http://pbs.twimg.com/profile_images/1188517761997299714/UP-tqWER_normal.jpg" TargetMode="External" /><Relationship Id="rId496" Type="http://schemas.openxmlformats.org/officeDocument/2006/relationships/hyperlink" Target="http://pbs.twimg.com/profile_images/1191450506717212673/S6POkL2l_normal.jpg" TargetMode="External" /><Relationship Id="rId497" Type="http://schemas.openxmlformats.org/officeDocument/2006/relationships/hyperlink" Target="http://pbs.twimg.com/profile_images/1193688300193828866/RNqiVd3P_normal.jpg" TargetMode="External" /><Relationship Id="rId498" Type="http://schemas.openxmlformats.org/officeDocument/2006/relationships/hyperlink" Target="http://pbs.twimg.com/profile_images/1035859867301335040/gf1eZH4w_normal.jpg" TargetMode="External" /><Relationship Id="rId499" Type="http://schemas.openxmlformats.org/officeDocument/2006/relationships/hyperlink" Target="http://pbs.twimg.com/profile_images/1193297496455426048/cUpKro5U_normal.jpg" TargetMode="External" /><Relationship Id="rId500" Type="http://schemas.openxmlformats.org/officeDocument/2006/relationships/hyperlink" Target="http://pbs.twimg.com/profile_images/632185141410951168/3tzO3DF1_normal.jpg" TargetMode="External" /><Relationship Id="rId501" Type="http://schemas.openxmlformats.org/officeDocument/2006/relationships/hyperlink" Target="http://pbs.twimg.com/profile_images/1186458773201793024/MAT0wdjZ_normal.jpg" TargetMode="External" /><Relationship Id="rId502" Type="http://schemas.openxmlformats.org/officeDocument/2006/relationships/hyperlink" Target="http://pbs.twimg.com/profile_images/1190205353146900482/HnULqbP0_normal.jpg" TargetMode="External" /><Relationship Id="rId503" Type="http://schemas.openxmlformats.org/officeDocument/2006/relationships/hyperlink" Target="http://pbs.twimg.com/profile_images/1187510759674114048/jDR_B8jx_normal.jpg" TargetMode="External" /><Relationship Id="rId504" Type="http://schemas.openxmlformats.org/officeDocument/2006/relationships/hyperlink" Target="http://pbs.twimg.com/profile_images/834852590688968704/_5UtcjcJ_normal.jpg" TargetMode="External" /><Relationship Id="rId505" Type="http://schemas.openxmlformats.org/officeDocument/2006/relationships/hyperlink" Target="http://pbs.twimg.com/profile_images/1184207396278849536/5PdQnfNz_normal.jpg" TargetMode="External" /><Relationship Id="rId506" Type="http://schemas.openxmlformats.org/officeDocument/2006/relationships/hyperlink" Target="http://pbs.twimg.com/profile_images/1190518407298461696/N5hB5y3x_normal.jpg" TargetMode="External" /><Relationship Id="rId507" Type="http://schemas.openxmlformats.org/officeDocument/2006/relationships/hyperlink" Target="http://pbs.twimg.com/profile_images/1151562533507149825/_Sunv-Rs_normal.png" TargetMode="External" /><Relationship Id="rId508" Type="http://schemas.openxmlformats.org/officeDocument/2006/relationships/hyperlink" Target="http://pbs.twimg.com/profile_images/757354573858299904/_WHVz8ra_normal.jpg" TargetMode="External" /><Relationship Id="rId509" Type="http://schemas.openxmlformats.org/officeDocument/2006/relationships/hyperlink" Target="http://pbs.twimg.com/profile_images/1157011165714632704/xWwtH6xY_normal.jpg" TargetMode="External" /><Relationship Id="rId510" Type="http://schemas.openxmlformats.org/officeDocument/2006/relationships/hyperlink" Target="http://pbs.twimg.com/profile_images/1136973659409649664/Zj4RP6FL_normal.png" TargetMode="External" /><Relationship Id="rId511" Type="http://schemas.openxmlformats.org/officeDocument/2006/relationships/hyperlink" Target="http://pbs.twimg.com/profile_images/1187061752002834433/5VytJwqg_normal.jpg" TargetMode="External" /><Relationship Id="rId512" Type="http://schemas.openxmlformats.org/officeDocument/2006/relationships/hyperlink" Target="http://pbs.twimg.com/profile_images/1176467034194010115/iZyIloqx_normal.jpg" TargetMode="External" /><Relationship Id="rId513" Type="http://schemas.openxmlformats.org/officeDocument/2006/relationships/hyperlink" Target="http://pbs.twimg.com/profile_images/1146246694226616320/xrw_YnSp_normal.png" TargetMode="External" /><Relationship Id="rId514" Type="http://schemas.openxmlformats.org/officeDocument/2006/relationships/hyperlink" Target="http://pbs.twimg.com/profile_images/1176318101085966337/3HcJXk-x_normal.jpg" TargetMode="External" /><Relationship Id="rId515" Type="http://schemas.openxmlformats.org/officeDocument/2006/relationships/hyperlink" Target="http://pbs.twimg.com/profile_images/1185780751540936704/NlLU5s7R_normal.jpg" TargetMode="External" /><Relationship Id="rId516" Type="http://schemas.openxmlformats.org/officeDocument/2006/relationships/hyperlink" Target="http://pbs.twimg.com/profile_images/1183276150598098944/w2k8vuB4_normal.png" TargetMode="External" /><Relationship Id="rId517" Type="http://schemas.openxmlformats.org/officeDocument/2006/relationships/hyperlink" Target="http://pbs.twimg.com/profile_images/1189368234618699776/zpVTziR3_normal.jpg" TargetMode="External" /><Relationship Id="rId518" Type="http://schemas.openxmlformats.org/officeDocument/2006/relationships/hyperlink" Target="http://pbs.twimg.com/profile_images/1174000075120361472/y2qLH19q_normal.jpg" TargetMode="External" /><Relationship Id="rId519" Type="http://schemas.openxmlformats.org/officeDocument/2006/relationships/hyperlink" Target="http://pbs.twimg.com/profile_images/689554074136477696/xSxd_U8Y_normal.jpg" TargetMode="External" /><Relationship Id="rId520" Type="http://schemas.openxmlformats.org/officeDocument/2006/relationships/hyperlink" Target="http://pbs.twimg.com/profile_images/1023083775025012737/HiSIlhr4_normal.jpg" TargetMode="External" /><Relationship Id="rId521" Type="http://schemas.openxmlformats.org/officeDocument/2006/relationships/hyperlink" Target="http://pbs.twimg.com/profile_images/1149043181092265986/FBz3L4pi_normal.jpg" TargetMode="External" /><Relationship Id="rId522" Type="http://schemas.openxmlformats.org/officeDocument/2006/relationships/hyperlink" Target="http://pbs.twimg.com/profile_images/1186018592040484864/Wv15W-dH_normal.jpg" TargetMode="External" /><Relationship Id="rId523" Type="http://schemas.openxmlformats.org/officeDocument/2006/relationships/hyperlink" Target="http://pbs.twimg.com/profile_images/1161897496328777729/bdCEhwSv_normal.jpg" TargetMode="External" /><Relationship Id="rId524" Type="http://schemas.openxmlformats.org/officeDocument/2006/relationships/hyperlink" Target="http://pbs.twimg.com/profile_images/1190251115218112512/f5XY9i5y_normal.jpg" TargetMode="External" /><Relationship Id="rId525" Type="http://schemas.openxmlformats.org/officeDocument/2006/relationships/hyperlink" Target="http://pbs.twimg.com/profile_images/1073716537775681536/MeWQam-c_normal.jpg" TargetMode="External" /><Relationship Id="rId526" Type="http://schemas.openxmlformats.org/officeDocument/2006/relationships/hyperlink" Target="http://pbs.twimg.com/profile_images/1039906802840817665/_qmg2npT_normal.jpg" TargetMode="External" /><Relationship Id="rId527" Type="http://schemas.openxmlformats.org/officeDocument/2006/relationships/hyperlink" Target="http://pbs.twimg.com/profile_images/1158029026344284161/F-gfv8rk_normal.jpg" TargetMode="External" /><Relationship Id="rId528" Type="http://schemas.openxmlformats.org/officeDocument/2006/relationships/hyperlink" Target="http://pbs.twimg.com/profile_images/1116108043069067264/zz-6wh1k_normal.jpg" TargetMode="External" /><Relationship Id="rId529" Type="http://schemas.openxmlformats.org/officeDocument/2006/relationships/hyperlink" Target="http://pbs.twimg.com/profile_images/849132774661308416/pa2Uplq1_normal.jpg" TargetMode="External" /><Relationship Id="rId530" Type="http://schemas.openxmlformats.org/officeDocument/2006/relationships/hyperlink" Target="http://pbs.twimg.com/profile_images/690218859895373824/JEdDRzpE_normal.jpg" TargetMode="External" /><Relationship Id="rId531" Type="http://schemas.openxmlformats.org/officeDocument/2006/relationships/hyperlink" Target="http://pbs.twimg.com/profile_images/1149670117829206016/IVQKD-jK_normal.jpg" TargetMode="External" /><Relationship Id="rId532" Type="http://schemas.openxmlformats.org/officeDocument/2006/relationships/hyperlink" Target="http://pbs.twimg.com/profile_images/558650482902573058/h9CkaT2R_normal.jpeg" TargetMode="External" /><Relationship Id="rId533" Type="http://schemas.openxmlformats.org/officeDocument/2006/relationships/hyperlink" Target="http://pbs.twimg.com/profile_images/1185987511165820933/2N2vweOi_normal.jpg" TargetMode="External" /><Relationship Id="rId534" Type="http://schemas.openxmlformats.org/officeDocument/2006/relationships/hyperlink" Target="http://pbs.twimg.com/profile_images/1058449535112867841/JP-rVYlW_normal.jpg" TargetMode="External" /><Relationship Id="rId535" Type="http://schemas.openxmlformats.org/officeDocument/2006/relationships/hyperlink" Target="http://pbs.twimg.com/profile_images/1163312722269749248/t5TcM3l6_normal.jpg" TargetMode="External" /><Relationship Id="rId536" Type="http://schemas.openxmlformats.org/officeDocument/2006/relationships/hyperlink" Target="http://pbs.twimg.com/profile_images/849133030237061120/6hUrNP0a_normal.jpg" TargetMode="External" /><Relationship Id="rId537" Type="http://schemas.openxmlformats.org/officeDocument/2006/relationships/hyperlink" Target="http://pbs.twimg.com/profile_images/1123343770185920512/xIu0jaZ__normal.jpg" TargetMode="External" /><Relationship Id="rId538" Type="http://schemas.openxmlformats.org/officeDocument/2006/relationships/hyperlink" Target="http://pbs.twimg.com/profile_images/1119058359112687616/pEBiLLdq_normal.jpg" TargetMode="External" /><Relationship Id="rId539" Type="http://schemas.openxmlformats.org/officeDocument/2006/relationships/hyperlink" Target="http://pbs.twimg.com/profile_images/1191870403913887749/o-YunOXG_normal.jpg" TargetMode="External" /><Relationship Id="rId540" Type="http://schemas.openxmlformats.org/officeDocument/2006/relationships/hyperlink" Target="http://pbs.twimg.com/profile_images/975442632720621568/iccLE2qV_normal.jpg" TargetMode="External" /><Relationship Id="rId541" Type="http://schemas.openxmlformats.org/officeDocument/2006/relationships/hyperlink" Target="http://pbs.twimg.com/profile_images/1192918467483037701/41brxYe9_normal.jpg" TargetMode="External" /><Relationship Id="rId542" Type="http://schemas.openxmlformats.org/officeDocument/2006/relationships/hyperlink" Target="http://pbs.twimg.com/profile_images/1135140378938564609/jqV7ZoIl_normal.png" TargetMode="External" /><Relationship Id="rId543" Type="http://schemas.openxmlformats.org/officeDocument/2006/relationships/hyperlink" Target="http://pbs.twimg.com/profile_images/1175106144576163840/DR9SSlST_normal.jpg" TargetMode="External" /><Relationship Id="rId544" Type="http://schemas.openxmlformats.org/officeDocument/2006/relationships/hyperlink" Target="http://pbs.twimg.com/profile_images/1074556576457867264/9o0k05t7_normal.jpg" TargetMode="External" /><Relationship Id="rId545" Type="http://schemas.openxmlformats.org/officeDocument/2006/relationships/hyperlink" Target="http://pbs.twimg.com/profile_images/1193209505900900355/MOjNEh5i_normal.jpg" TargetMode="External" /><Relationship Id="rId546" Type="http://schemas.openxmlformats.org/officeDocument/2006/relationships/hyperlink" Target="http://pbs.twimg.com/profile_images/1192568371042123777/Wx8omk2L_normal.png" TargetMode="External" /><Relationship Id="rId547" Type="http://schemas.openxmlformats.org/officeDocument/2006/relationships/hyperlink" Target="http://pbs.twimg.com/profile_images/1194393882135416832/WCSDYbnU_normal.jpg" TargetMode="External" /><Relationship Id="rId548" Type="http://schemas.openxmlformats.org/officeDocument/2006/relationships/hyperlink" Target="http://pbs.twimg.com/profile_images/1184666446955040770/uSvScv2H_normal.jpg" TargetMode="External" /><Relationship Id="rId549" Type="http://schemas.openxmlformats.org/officeDocument/2006/relationships/hyperlink" Target="http://pbs.twimg.com/profile_images/1195602040468062208/TNmWgbdb_normal.png" TargetMode="External" /><Relationship Id="rId550" Type="http://schemas.openxmlformats.org/officeDocument/2006/relationships/hyperlink" Target="http://pbs.twimg.com/profile_images/1147612594783604741/15xMZvgH_normal.jpg" TargetMode="External" /><Relationship Id="rId551" Type="http://schemas.openxmlformats.org/officeDocument/2006/relationships/hyperlink" Target="http://pbs.twimg.com/profile_images/947225034136813568/92_2N20Z_normal.jpg" TargetMode="External" /><Relationship Id="rId552" Type="http://schemas.openxmlformats.org/officeDocument/2006/relationships/hyperlink" Target="http://pbs.twimg.com/profile_images/1186736225153105921/eLdMQCuI_normal.jpg" TargetMode="External" /><Relationship Id="rId553" Type="http://schemas.openxmlformats.org/officeDocument/2006/relationships/hyperlink" Target="http://pbs.twimg.com/profile_images/1191128114207875078/g1Ab2uog_normal.jpg" TargetMode="External" /><Relationship Id="rId554" Type="http://schemas.openxmlformats.org/officeDocument/2006/relationships/hyperlink" Target="http://pbs.twimg.com/profile_images/1182014883551952899/tC8xJ3KN_normal.jpg" TargetMode="External" /><Relationship Id="rId555" Type="http://schemas.openxmlformats.org/officeDocument/2006/relationships/hyperlink" Target="http://pbs.twimg.com/profile_images/994124555336781824/dYdTbR_p_normal.jpg" TargetMode="External" /><Relationship Id="rId556" Type="http://schemas.openxmlformats.org/officeDocument/2006/relationships/hyperlink" Target="http://pbs.twimg.com/profile_images/953010373266952193/WykTE6_2_normal.jpg" TargetMode="External" /><Relationship Id="rId557" Type="http://schemas.openxmlformats.org/officeDocument/2006/relationships/hyperlink" Target="http://pbs.twimg.com/profile_images/998170866545389568/WioZB36V_normal.jpg" TargetMode="External" /><Relationship Id="rId558" Type="http://schemas.openxmlformats.org/officeDocument/2006/relationships/hyperlink" Target="http://pbs.twimg.com/profile_images/1172352486599843841/kc__G9z7_normal.jpg" TargetMode="External" /><Relationship Id="rId559" Type="http://schemas.openxmlformats.org/officeDocument/2006/relationships/hyperlink" Target="http://pbs.twimg.com/profile_images/1177986111475314689/a0Q9SQww_normal.jpg" TargetMode="External" /><Relationship Id="rId560" Type="http://schemas.openxmlformats.org/officeDocument/2006/relationships/hyperlink" Target="http://pbs.twimg.com/profile_images/733042733074374656/NOCUoH_0_normal.jpg" TargetMode="External" /><Relationship Id="rId561" Type="http://schemas.openxmlformats.org/officeDocument/2006/relationships/hyperlink" Target="http://pbs.twimg.com/profile_images/1138654085379383296/hIL7QSXK_normal.jpg" TargetMode="External" /><Relationship Id="rId562" Type="http://schemas.openxmlformats.org/officeDocument/2006/relationships/hyperlink" Target="http://pbs.twimg.com/profile_images/1194008504513650688/aQru6vEu_normal.jpg" TargetMode="External" /><Relationship Id="rId563" Type="http://schemas.openxmlformats.org/officeDocument/2006/relationships/hyperlink" Target="http://pbs.twimg.com/profile_images/1189034263066267649/4pKNXAjw_normal.jpg" TargetMode="External" /><Relationship Id="rId564" Type="http://schemas.openxmlformats.org/officeDocument/2006/relationships/hyperlink" Target="http://pbs.twimg.com/profile_images/1189033739277332480/yAAnabN9_normal.jpg" TargetMode="External" /><Relationship Id="rId565" Type="http://schemas.openxmlformats.org/officeDocument/2006/relationships/hyperlink" Target="http://pbs.twimg.com/profile_images/1114329152507666432/aGuYmfer_normal.png" TargetMode="External" /><Relationship Id="rId566" Type="http://schemas.openxmlformats.org/officeDocument/2006/relationships/hyperlink" Target="http://pbs.twimg.com/profile_images/1190262453487259649/zNf8E7Iz_normal.jpg" TargetMode="External" /><Relationship Id="rId567" Type="http://schemas.openxmlformats.org/officeDocument/2006/relationships/hyperlink" Target="http://pbs.twimg.com/profile_images/1183911620084285440/_8SrNTD8_normal.jpg" TargetMode="External" /><Relationship Id="rId568" Type="http://schemas.openxmlformats.org/officeDocument/2006/relationships/hyperlink" Target="http://pbs.twimg.com/profile_images/1146896736683798529/HjSAmkcp_normal.jpg" TargetMode="External" /><Relationship Id="rId569" Type="http://schemas.openxmlformats.org/officeDocument/2006/relationships/hyperlink" Target="http://pbs.twimg.com/profile_images/875680430263070722/8SYqrMIm_normal.jpg" TargetMode="External" /><Relationship Id="rId570" Type="http://schemas.openxmlformats.org/officeDocument/2006/relationships/hyperlink" Target="http://pbs.twimg.com/profile_images/1184702192336490499/xiuYhert_normal.jpg" TargetMode="External" /><Relationship Id="rId571" Type="http://schemas.openxmlformats.org/officeDocument/2006/relationships/hyperlink" Target="http://pbs.twimg.com/profile_images/733133245903032320/JbLlgCpD_normal.jpg" TargetMode="External" /><Relationship Id="rId572" Type="http://schemas.openxmlformats.org/officeDocument/2006/relationships/hyperlink" Target="http://pbs.twimg.com/profile_images/978668004236967936/yfQzRJUz_normal.jpg" TargetMode="External" /><Relationship Id="rId573" Type="http://schemas.openxmlformats.org/officeDocument/2006/relationships/hyperlink" Target="http://pbs.twimg.com/profile_images/708300342828666880/g349xteK_normal.jpg" TargetMode="External" /><Relationship Id="rId574" Type="http://schemas.openxmlformats.org/officeDocument/2006/relationships/hyperlink" Target="http://pbs.twimg.com/profile_images/1191569854676885504/ZFb4nOaO_normal.jpg" TargetMode="External" /><Relationship Id="rId575" Type="http://schemas.openxmlformats.org/officeDocument/2006/relationships/hyperlink" Target="http://pbs.twimg.com/profile_images/1190889919234920448/x461UD1k_normal.jpg" TargetMode="External" /><Relationship Id="rId576" Type="http://schemas.openxmlformats.org/officeDocument/2006/relationships/hyperlink" Target="http://pbs.twimg.com/profile_images/906683239334416384/f7x2xOJU_normal.jpg" TargetMode="External" /><Relationship Id="rId577" Type="http://schemas.openxmlformats.org/officeDocument/2006/relationships/hyperlink" Target="http://pbs.twimg.com/profile_images/1190307425091510272/6GmL-yO__normal.jpg" TargetMode="External" /><Relationship Id="rId578" Type="http://schemas.openxmlformats.org/officeDocument/2006/relationships/hyperlink" Target="http://pbs.twimg.com/profile_images/929881109365747712/rsTHRRKu_normal.jpg" TargetMode="External" /><Relationship Id="rId579" Type="http://schemas.openxmlformats.org/officeDocument/2006/relationships/hyperlink" Target="http://pbs.twimg.com/profile_images/1190635522496053250/bmEpF3dA_normal.jpg" TargetMode="External" /><Relationship Id="rId580" Type="http://schemas.openxmlformats.org/officeDocument/2006/relationships/hyperlink" Target="http://pbs.twimg.com/profile_images/1193797825869430784/LettFq5q_normal.jpg" TargetMode="External" /><Relationship Id="rId581" Type="http://schemas.openxmlformats.org/officeDocument/2006/relationships/hyperlink" Target="http://pbs.twimg.com/profile_images/1160428268790722560/SZJY96Hu_normal.jpg" TargetMode="External" /><Relationship Id="rId582" Type="http://schemas.openxmlformats.org/officeDocument/2006/relationships/hyperlink" Target="http://pbs.twimg.com/profile_images/1194235198713421827/_fSzNNVa_normal.jpg" TargetMode="External" /><Relationship Id="rId583" Type="http://schemas.openxmlformats.org/officeDocument/2006/relationships/hyperlink" Target="http://pbs.twimg.com/profile_images/1149551210673758209/ryjTAXyf_normal.png" TargetMode="External" /><Relationship Id="rId584" Type="http://schemas.openxmlformats.org/officeDocument/2006/relationships/hyperlink" Target="http://pbs.twimg.com/profile_images/1190423432879583233/AqlS58aJ_normal.jpg" TargetMode="External" /><Relationship Id="rId585" Type="http://schemas.openxmlformats.org/officeDocument/2006/relationships/hyperlink" Target="http://pbs.twimg.com/profile_images/793118303724142593/dGWscqjD_normal.jpg" TargetMode="External" /><Relationship Id="rId586" Type="http://schemas.openxmlformats.org/officeDocument/2006/relationships/hyperlink" Target="http://pbs.twimg.com/profile_images/1166749727733342208/MJ4fPxuX_normal.jpg" TargetMode="External" /><Relationship Id="rId587" Type="http://schemas.openxmlformats.org/officeDocument/2006/relationships/hyperlink" Target="http://pbs.twimg.com/profile_images/1185173169314906113/HVPlxn26_normal.jpg" TargetMode="External" /><Relationship Id="rId588" Type="http://schemas.openxmlformats.org/officeDocument/2006/relationships/hyperlink" Target="http://pbs.twimg.com/profile_images/1158605451975626752/Nd5TI8ZU_normal.jpg" TargetMode="External" /><Relationship Id="rId589" Type="http://schemas.openxmlformats.org/officeDocument/2006/relationships/hyperlink" Target="http://pbs.twimg.com/profile_images/1170153294368530432/0vVhS_Ac_normal.jpg" TargetMode="External" /><Relationship Id="rId590" Type="http://schemas.openxmlformats.org/officeDocument/2006/relationships/hyperlink" Target="http://pbs.twimg.com/profile_images/1190163310441881601/YS6cYqfJ_normal.jpg" TargetMode="External" /><Relationship Id="rId591" Type="http://schemas.openxmlformats.org/officeDocument/2006/relationships/hyperlink" Target="http://pbs.twimg.com/profile_images/1149719375252873216/ajR93oHT_normal.jpg" TargetMode="External" /><Relationship Id="rId592" Type="http://schemas.openxmlformats.org/officeDocument/2006/relationships/hyperlink" Target="http://pbs.twimg.com/profile_images/1179964899721666560/_6obpbM5_normal.jpg" TargetMode="External" /><Relationship Id="rId593" Type="http://schemas.openxmlformats.org/officeDocument/2006/relationships/hyperlink" Target="http://pbs.twimg.com/profile_images/1120554650556665857/fUPGQHj9_normal.jpg" TargetMode="External" /><Relationship Id="rId594" Type="http://schemas.openxmlformats.org/officeDocument/2006/relationships/hyperlink" Target="http://pbs.twimg.com/profile_images/1177989126731124737/YMVuxWRG_normal.jpg" TargetMode="External" /><Relationship Id="rId595" Type="http://schemas.openxmlformats.org/officeDocument/2006/relationships/hyperlink" Target="http://pbs.twimg.com/profile_images/1671338462/376044_2496840633914_1639821589_2272005_976897034_n_normal.jpg" TargetMode="External" /><Relationship Id="rId596" Type="http://schemas.openxmlformats.org/officeDocument/2006/relationships/hyperlink" Target="http://pbs.twimg.com/profile_images/573000010591166464/-GEuAmBe_normal.jpeg" TargetMode="External" /><Relationship Id="rId597" Type="http://schemas.openxmlformats.org/officeDocument/2006/relationships/hyperlink" Target="http://pbs.twimg.com/profile_images/1179792864722731008/K1mj4MVu_normal.jpg" TargetMode="External" /><Relationship Id="rId598" Type="http://schemas.openxmlformats.org/officeDocument/2006/relationships/hyperlink" Target="http://pbs.twimg.com/profile_images/940902877270290432/3_92FwKS_normal.jpg" TargetMode="External" /><Relationship Id="rId599" Type="http://schemas.openxmlformats.org/officeDocument/2006/relationships/hyperlink" Target="http://pbs.twimg.com/profile_images/986601773858263040/HiBHr-gt_normal.jpg" TargetMode="External" /><Relationship Id="rId600" Type="http://schemas.openxmlformats.org/officeDocument/2006/relationships/hyperlink" Target="http://pbs.twimg.com/profile_images/1192168625555300352/kH4xYxA8_normal.jpg" TargetMode="External" /><Relationship Id="rId601" Type="http://schemas.openxmlformats.org/officeDocument/2006/relationships/hyperlink" Target="http://pbs.twimg.com/profile_images/706283719649177600/9RWC6Frg_normal.jpg" TargetMode="External" /><Relationship Id="rId602" Type="http://schemas.openxmlformats.org/officeDocument/2006/relationships/hyperlink" Target="http://pbs.twimg.com/profile_images/72608427/David_03_06_normal.jpg" TargetMode="External" /><Relationship Id="rId603" Type="http://schemas.openxmlformats.org/officeDocument/2006/relationships/hyperlink" Target="http://pbs.twimg.com/profile_images/1186693013143216128/lYsrb42J_normal.jpg" TargetMode="External" /><Relationship Id="rId604" Type="http://schemas.openxmlformats.org/officeDocument/2006/relationships/hyperlink" Target="http://pbs.twimg.com/profile_images/976069872349253632/Tz3-a31H_normal.jpg" TargetMode="External" /><Relationship Id="rId605" Type="http://schemas.openxmlformats.org/officeDocument/2006/relationships/hyperlink" Target="http://pbs.twimg.com/profile_images/767290388747018240/8Jas-04J_normal.jpg" TargetMode="External" /><Relationship Id="rId606" Type="http://schemas.openxmlformats.org/officeDocument/2006/relationships/hyperlink" Target="http://pbs.twimg.com/profile_images/301289318/green_5946_samir_mugshot_normal.JPG" TargetMode="External" /><Relationship Id="rId607" Type="http://schemas.openxmlformats.org/officeDocument/2006/relationships/hyperlink" Target="http://pbs.twimg.com/profile_images/1083382809446830082/-bq2aFko_normal.jpg" TargetMode="External" /><Relationship Id="rId608" Type="http://schemas.openxmlformats.org/officeDocument/2006/relationships/hyperlink" Target="http://pbs.twimg.com/profile_images/813751051559968768/Y4nn8q1X_normal.jpg" TargetMode="External" /><Relationship Id="rId609" Type="http://schemas.openxmlformats.org/officeDocument/2006/relationships/hyperlink" Target="http://pbs.twimg.com/profile_images/1196478284458053632/ZsOvaN_d_normal.png" TargetMode="External" /><Relationship Id="rId610" Type="http://schemas.openxmlformats.org/officeDocument/2006/relationships/hyperlink" Target="http://pbs.twimg.com/profile_images/1164022800232804352/SwM17dFw_normal.jpg" TargetMode="External" /><Relationship Id="rId611" Type="http://schemas.openxmlformats.org/officeDocument/2006/relationships/hyperlink" Target="https://twitter.com/superbeat54" TargetMode="External" /><Relationship Id="rId612" Type="http://schemas.openxmlformats.org/officeDocument/2006/relationships/hyperlink" Target="https://twitter.com/bluehasia" TargetMode="External" /><Relationship Id="rId613" Type="http://schemas.openxmlformats.org/officeDocument/2006/relationships/hyperlink" Target="https://twitter.com/furtrack" TargetMode="External" /><Relationship Id="rId614" Type="http://schemas.openxmlformats.org/officeDocument/2006/relationships/hyperlink" Target="https://twitter.com/pacanthro" TargetMode="External" /><Relationship Id="rId615" Type="http://schemas.openxmlformats.org/officeDocument/2006/relationships/hyperlink" Target="https://twitter.com/flinkbg" TargetMode="External" /><Relationship Id="rId616" Type="http://schemas.openxmlformats.org/officeDocument/2006/relationships/hyperlink" Target="https://twitter.com/neondrakeart" TargetMode="External" /><Relationship Id="rId617" Type="http://schemas.openxmlformats.org/officeDocument/2006/relationships/hyperlink" Target="https://twitter.com/zarafagiraffe" TargetMode="External" /><Relationship Id="rId618" Type="http://schemas.openxmlformats.org/officeDocument/2006/relationships/hyperlink" Target="https://twitter.com/nekona" TargetMode="External" /><Relationship Id="rId619" Type="http://schemas.openxmlformats.org/officeDocument/2006/relationships/hyperlink" Target="https://twitter.com/neonthewolf_" TargetMode="External" /><Relationship Id="rId620" Type="http://schemas.openxmlformats.org/officeDocument/2006/relationships/hyperlink" Target="https://twitter.com/forged_in_fur" TargetMode="External" /><Relationship Id="rId621" Type="http://schemas.openxmlformats.org/officeDocument/2006/relationships/hyperlink" Target="https://twitter.com/fibrekitty" TargetMode="External" /><Relationship Id="rId622" Type="http://schemas.openxmlformats.org/officeDocument/2006/relationships/hyperlink" Target="https://twitter.com/andrewdelpilar3" TargetMode="External" /><Relationship Id="rId623" Type="http://schemas.openxmlformats.org/officeDocument/2006/relationships/hyperlink" Target="https://twitter.com/rigbybestie" TargetMode="External" /><Relationship Id="rId624" Type="http://schemas.openxmlformats.org/officeDocument/2006/relationships/hyperlink" Target="https://twitter.com/bukkaketiger" TargetMode="External" /><Relationship Id="rId625" Type="http://schemas.openxmlformats.org/officeDocument/2006/relationships/hyperlink" Target="https://twitter.com/shiroi_ookami1" TargetMode="External" /><Relationship Id="rId626" Type="http://schemas.openxmlformats.org/officeDocument/2006/relationships/hyperlink" Target="https://twitter.com/arrow_fox1" TargetMode="External" /><Relationship Id="rId627" Type="http://schemas.openxmlformats.org/officeDocument/2006/relationships/hyperlink" Target="https://twitter.com/2manystripes" TargetMode="External" /><Relationship Id="rId628" Type="http://schemas.openxmlformats.org/officeDocument/2006/relationships/hyperlink" Target="https://twitter.com/wolfpawweave" TargetMode="External" /><Relationship Id="rId629" Type="http://schemas.openxmlformats.org/officeDocument/2006/relationships/hyperlink" Target="https://twitter.com/bailey_foxheart" TargetMode="External" /><Relationship Id="rId630" Type="http://schemas.openxmlformats.org/officeDocument/2006/relationships/hyperlink" Target="https://twitter.com/recurrentart" TargetMode="External" /><Relationship Id="rId631" Type="http://schemas.openxmlformats.org/officeDocument/2006/relationships/hyperlink" Target="https://twitter.com/fuwusuits" TargetMode="External" /><Relationship Id="rId632" Type="http://schemas.openxmlformats.org/officeDocument/2006/relationships/hyperlink" Target="https://twitter.com/plushgut" TargetMode="External" /><Relationship Id="rId633" Type="http://schemas.openxmlformats.org/officeDocument/2006/relationships/hyperlink" Target="https://twitter.com/anirecast" TargetMode="External" /><Relationship Id="rId634" Type="http://schemas.openxmlformats.org/officeDocument/2006/relationships/hyperlink" Target="https://twitter.com/nigiriishaymin" TargetMode="External" /><Relationship Id="rId635" Type="http://schemas.openxmlformats.org/officeDocument/2006/relationships/hyperlink" Target="https://twitter.com/chuffleskunk" TargetMode="External" /><Relationship Id="rId636" Type="http://schemas.openxmlformats.org/officeDocument/2006/relationships/hyperlink" Target="https://twitter.com/orzel" TargetMode="External" /><Relationship Id="rId637" Type="http://schemas.openxmlformats.org/officeDocument/2006/relationships/hyperlink" Target="https://twitter.com/tauswitchblade" TargetMode="External" /><Relationship Id="rId638" Type="http://schemas.openxmlformats.org/officeDocument/2006/relationships/hyperlink" Target="https://twitter.com/slushi3" TargetMode="External" /><Relationship Id="rId639" Type="http://schemas.openxmlformats.org/officeDocument/2006/relationships/hyperlink" Target="https://twitter.com/triggertonic" TargetMode="External" /><Relationship Id="rId640" Type="http://schemas.openxmlformats.org/officeDocument/2006/relationships/hyperlink" Target="https://twitter.com/rekurencja" TargetMode="External" /><Relationship Id="rId641" Type="http://schemas.openxmlformats.org/officeDocument/2006/relationships/hyperlink" Target="https://twitter.com/pawdeutschland" TargetMode="External" /><Relationship Id="rId642" Type="http://schemas.openxmlformats.org/officeDocument/2006/relationships/hyperlink" Target="https://twitter.com/ringieraxelspri" TargetMode="External" /><Relationship Id="rId643" Type="http://schemas.openxmlformats.org/officeDocument/2006/relationships/hyperlink" Target="https://twitter.com/sitetuners" TargetMode="External" /><Relationship Id="rId644" Type="http://schemas.openxmlformats.org/officeDocument/2006/relationships/hyperlink" Target="https://twitter.com/martingreif" TargetMode="External" /><Relationship Id="rId645" Type="http://schemas.openxmlformats.org/officeDocument/2006/relationships/hyperlink" Target="https://twitter.com/squid38" TargetMode="External" /><Relationship Id="rId646" Type="http://schemas.openxmlformats.org/officeDocument/2006/relationships/hyperlink" Target="https://twitter.com/pup_leo" TargetMode="External" /><Relationship Id="rId647" Type="http://schemas.openxmlformats.org/officeDocument/2006/relationships/hyperlink" Target="https://twitter.com/i_hate_furries_" TargetMode="External" /><Relationship Id="rId648" Type="http://schemas.openxmlformats.org/officeDocument/2006/relationships/hyperlink" Target="https://twitter.com/fabulous7350784" TargetMode="External" /><Relationship Id="rId649" Type="http://schemas.openxmlformats.org/officeDocument/2006/relationships/hyperlink" Target="https://twitter.com/bengal0" TargetMode="External" /><Relationship Id="rId650" Type="http://schemas.openxmlformats.org/officeDocument/2006/relationships/hyperlink" Target="https://twitter.com/foryraptor" TargetMode="External" /><Relationship Id="rId651" Type="http://schemas.openxmlformats.org/officeDocument/2006/relationships/hyperlink" Target="https://twitter.com/hoofurs" TargetMode="External" /><Relationship Id="rId652" Type="http://schemas.openxmlformats.org/officeDocument/2006/relationships/hyperlink" Target="https://twitter.com/inorin333" TargetMode="External" /><Relationship Id="rId653" Type="http://schemas.openxmlformats.org/officeDocument/2006/relationships/hyperlink" Target="https://twitter.com/noble1777_me" TargetMode="External" /><Relationship Id="rId654" Type="http://schemas.openxmlformats.org/officeDocument/2006/relationships/hyperlink" Target="https://twitter.com/artworktee" TargetMode="External" /><Relationship Id="rId655" Type="http://schemas.openxmlformats.org/officeDocument/2006/relationships/hyperlink" Target="https://twitter.com/magadeergon" TargetMode="External" /><Relationship Id="rId656" Type="http://schemas.openxmlformats.org/officeDocument/2006/relationships/hyperlink" Target="https://twitter.com/sterlingthelion" TargetMode="External" /><Relationship Id="rId657" Type="http://schemas.openxmlformats.org/officeDocument/2006/relationships/hyperlink" Target="https://twitter.com/winter_snowfox" TargetMode="External" /><Relationship Id="rId658" Type="http://schemas.openxmlformats.org/officeDocument/2006/relationships/hyperlink" Target="https://twitter.com/banditraccoon1" TargetMode="External" /><Relationship Id="rId659" Type="http://schemas.openxmlformats.org/officeDocument/2006/relationships/hyperlink" Target="https://twitter.com/code_atrandom" TargetMode="External" /><Relationship Id="rId660" Type="http://schemas.openxmlformats.org/officeDocument/2006/relationships/hyperlink" Target="https://twitter.com/a_oratoria" TargetMode="External" /><Relationship Id="rId661" Type="http://schemas.openxmlformats.org/officeDocument/2006/relationships/hyperlink" Target="https://twitter.com/hunkuma_fur" TargetMode="External" /><Relationship Id="rId662" Type="http://schemas.openxmlformats.org/officeDocument/2006/relationships/hyperlink" Target="https://twitter.com/_lususnaturae_" TargetMode="External" /><Relationship Id="rId663" Type="http://schemas.openxmlformats.org/officeDocument/2006/relationships/hyperlink" Target="https://twitter.com/random_muffinyt" TargetMode="External" /><Relationship Id="rId664" Type="http://schemas.openxmlformats.org/officeDocument/2006/relationships/hyperlink" Target="https://twitter.com/saberbaberkyra" TargetMode="External" /><Relationship Id="rId665" Type="http://schemas.openxmlformats.org/officeDocument/2006/relationships/hyperlink" Target="https://twitter.com/saumurdarren" TargetMode="External" /><Relationship Id="rId666" Type="http://schemas.openxmlformats.org/officeDocument/2006/relationships/hyperlink" Target="https://twitter.com/pawcon" TargetMode="External" /><Relationship Id="rId667" Type="http://schemas.openxmlformats.org/officeDocument/2006/relationships/hyperlink" Target="https://twitter.com/horseona" TargetMode="External" /><Relationship Id="rId668" Type="http://schemas.openxmlformats.org/officeDocument/2006/relationships/hyperlink" Target="https://twitter.com/uncommoncritter" TargetMode="External" /><Relationship Id="rId669" Type="http://schemas.openxmlformats.org/officeDocument/2006/relationships/hyperlink" Target="https://twitter.com/atorwulfu" TargetMode="External" /><Relationship Id="rId670" Type="http://schemas.openxmlformats.org/officeDocument/2006/relationships/hyperlink" Target="https://twitter.com/tazoennlish" TargetMode="External" /><Relationship Id="rId671" Type="http://schemas.openxmlformats.org/officeDocument/2006/relationships/hyperlink" Target="https://twitter.com/cloaytonem2" TargetMode="External" /><Relationship Id="rId672" Type="http://schemas.openxmlformats.org/officeDocument/2006/relationships/hyperlink" Target="https://twitter.com/skunkfritter" TargetMode="External" /><Relationship Id="rId673" Type="http://schemas.openxmlformats.org/officeDocument/2006/relationships/hyperlink" Target="https://twitter.com/draggobottweets" TargetMode="External" /><Relationship Id="rId674" Type="http://schemas.openxmlformats.org/officeDocument/2006/relationships/hyperlink" Target="https://twitter.com/somerandomsatan" TargetMode="External" /><Relationship Id="rId675" Type="http://schemas.openxmlformats.org/officeDocument/2006/relationships/hyperlink" Target="https://twitter.com/thatgreydragon" TargetMode="External" /><Relationship Id="rId676" Type="http://schemas.openxmlformats.org/officeDocument/2006/relationships/hyperlink" Target="https://twitter.com/twofold_fgc" TargetMode="External" /><Relationship Id="rId677" Type="http://schemas.openxmlformats.org/officeDocument/2006/relationships/hyperlink" Target="https://twitter.com/holodrom" TargetMode="External" /><Relationship Id="rId678" Type="http://schemas.openxmlformats.org/officeDocument/2006/relationships/hyperlink" Target="https://twitter.com/nixieknax" TargetMode="External" /><Relationship Id="rId679" Type="http://schemas.openxmlformats.org/officeDocument/2006/relationships/hyperlink" Target="https://twitter.com/sindpearl" TargetMode="External" /><Relationship Id="rId680" Type="http://schemas.openxmlformats.org/officeDocument/2006/relationships/hyperlink" Target="https://twitter.com/renkasaikitsune" TargetMode="External" /><Relationship Id="rId681" Type="http://schemas.openxmlformats.org/officeDocument/2006/relationships/hyperlink" Target="https://twitter.com/cloud9catcher" TargetMode="External" /><Relationship Id="rId682" Type="http://schemas.openxmlformats.org/officeDocument/2006/relationships/hyperlink" Target="https://twitter.com/tourmalinecomet" TargetMode="External" /><Relationship Id="rId683" Type="http://schemas.openxmlformats.org/officeDocument/2006/relationships/hyperlink" Target="https://twitter.com/joshywooful" TargetMode="External" /><Relationship Id="rId684" Type="http://schemas.openxmlformats.org/officeDocument/2006/relationships/hyperlink" Target="https://twitter.com/degenerateyeen" TargetMode="External" /><Relationship Id="rId685" Type="http://schemas.openxmlformats.org/officeDocument/2006/relationships/hyperlink" Target="https://twitter.com/keirosdragon" TargetMode="External" /><Relationship Id="rId686" Type="http://schemas.openxmlformats.org/officeDocument/2006/relationships/hyperlink" Target="https://twitter.com/fiercetactics" TargetMode="External" /><Relationship Id="rId687" Type="http://schemas.openxmlformats.org/officeDocument/2006/relationships/hyperlink" Target="https://twitter.com/kyrodo" TargetMode="External" /><Relationship Id="rId688" Type="http://schemas.openxmlformats.org/officeDocument/2006/relationships/hyperlink" Target="https://twitter.com/conniebarkshark" TargetMode="External" /><Relationship Id="rId689" Type="http://schemas.openxmlformats.org/officeDocument/2006/relationships/hyperlink" Target="https://twitter.com/corezy" TargetMode="External" /><Relationship Id="rId690" Type="http://schemas.openxmlformats.org/officeDocument/2006/relationships/hyperlink" Target="https://twitter.com/doodlegamertj" TargetMode="External" /><Relationship Id="rId691" Type="http://schemas.openxmlformats.org/officeDocument/2006/relationships/hyperlink" Target="https://twitter.com/basilsanguine" TargetMode="External" /><Relationship Id="rId692" Type="http://schemas.openxmlformats.org/officeDocument/2006/relationships/hyperlink" Target="https://twitter.com/bardpedia" TargetMode="External" /><Relationship Id="rId693" Type="http://schemas.openxmlformats.org/officeDocument/2006/relationships/hyperlink" Target="https://twitter.com/frostbite_t" TargetMode="External" /><Relationship Id="rId694" Type="http://schemas.openxmlformats.org/officeDocument/2006/relationships/hyperlink" Target="https://twitter.com/etherplanecat" TargetMode="External" /><Relationship Id="rId695" Type="http://schemas.openxmlformats.org/officeDocument/2006/relationships/hyperlink" Target="https://twitter.com/jontalbain2015" TargetMode="External" /><Relationship Id="rId696" Type="http://schemas.openxmlformats.org/officeDocument/2006/relationships/hyperlink" Target="https://twitter.com/monstergills" TargetMode="External" /><Relationship Id="rId697" Type="http://schemas.openxmlformats.org/officeDocument/2006/relationships/hyperlink" Target="https://twitter.com/tinycatpistol" TargetMode="External" /><Relationship Id="rId698" Type="http://schemas.openxmlformats.org/officeDocument/2006/relationships/hyperlink" Target="https://twitter.com/sqk_durgen" TargetMode="External" /><Relationship Id="rId699" Type="http://schemas.openxmlformats.org/officeDocument/2006/relationships/hyperlink" Target="https://twitter.com/bespectacledrex" TargetMode="External" /><Relationship Id="rId700" Type="http://schemas.openxmlformats.org/officeDocument/2006/relationships/hyperlink" Target="https://twitter.com/zig314" TargetMode="External" /><Relationship Id="rId701" Type="http://schemas.openxmlformats.org/officeDocument/2006/relationships/hyperlink" Target="https://twitter.com/ryuushikon" TargetMode="External" /><Relationship Id="rId702" Type="http://schemas.openxmlformats.org/officeDocument/2006/relationships/hyperlink" Target="https://twitter.com/xxshakorxx" TargetMode="External" /><Relationship Id="rId703" Type="http://schemas.openxmlformats.org/officeDocument/2006/relationships/hyperlink" Target="https://twitter.com/rhyset_" TargetMode="External" /><Relationship Id="rId704" Type="http://schemas.openxmlformats.org/officeDocument/2006/relationships/hyperlink" Target="https://twitter.com/astrovernox" TargetMode="External" /><Relationship Id="rId705" Type="http://schemas.openxmlformats.org/officeDocument/2006/relationships/hyperlink" Target="https://twitter.com/unsyde" TargetMode="External" /><Relationship Id="rId706" Type="http://schemas.openxmlformats.org/officeDocument/2006/relationships/hyperlink" Target="https://twitter.com/spectrumfox" TargetMode="External" /><Relationship Id="rId707" Type="http://schemas.openxmlformats.org/officeDocument/2006/relationships/hyperlink" Target="https://twitter.com/loboloc0" TargetMode="External" /><Relationship Id="rId708" Type="http://schemas.openxmlformats.org/officeDocument/2006/relationships/hyperlink" Target="https://twitter.com/highestwinds" TargetMode="External" /><Relationship Id="rId709" Type="http://schemas.openxmlformats.org/officeDocument/2006/relationships/hyperlink" Target="https://twitter.com/bailey_thewolf" TargetMode="External" /><Relationship Id="rId710" Type="http://schemas.openxmlformats.org/officeDocument/2006/relationships/hyperlink" Target="https://twitter.com/groenskov" TargetMode="External" /><Relationship Id="rId711" Type="http://schemas.openxmlformats.org/officeDocument/2006/relationships/hyperlink" Target="https://twitter.com/speedyigee" TargetMode="External" /><Relationship Id="rId712" Type="http://schemas.openxmlformats.org/officeDocument/2006/relationships/hyperlink" Target="https://twitter.com/surger_y" TargetMode="External" /><Relationship Id="rId713" Type="http://schemas.openxmlformats.org/officeDocument/2006/relationships/hyperlink" Target="https://twitter.com/pawind40" TargetMode="External" /><Relationship Id="rId714" Type="http://schemas.openxmlformats.org/officeDocument/2006/relationships/hyperlink" Target="https://twitter.com/eldram_ad" TargetMode="External" /><Relationship Id="rId715" Type="http://schemas.openxmlformats.org/officeDocument/2006/relationships/hyperlink" Target="https://twitter.com/naomih_origins" TargetMode="External" /><Relationship Id="rId716" Type="http://schemas.openxmlformats.org/officeDocument/2006/relationships/hyperlink" Target="https://twitter.com/nodexl" TargetMode="External" /><Relationship Id="rId717" Type="http://schemas.openxmlformats.org/officeDocument/2006/relationships/hyperlink" Target="https://twitter.com/digitalspacelab" TargetMode="External" /><Relationship Id="rId718" Type="http://schemas.openxmlformats.org/officeDocument/2006/relationships/hyperlink" Target="https://twitter.com/hiig_berlin" TargetMode="External" /><Relationship Id="rId719" Type="http://schemas.openxmlformats.org/officeDocument/2006/relationships/hyperlink" Target="https://twitter.com/metoscm" TargetMode="External" /><Relationship Id="rId720" Type="http://schemas.openxmlformats.org/officeDocument/2006/relationships/hyperlink" Target="https://twitter.com/fwdrift" TargetMode="External" /><Relationship Id="rId721" Type="http://schemas.openxmlformats.org/officeDocument/2006/relationships/hyperlink" Target="https://twitter.com/connectedaction" TargetMode="External" /><Relationship Id="rId722" Type="http://schemas.openxmlformats.org/officeDocument/2006/relationships/hyperlink" Target="https://twitter.com/aussiedragon0" TargetMode="External" /><Relationship Id="rId723" Type="http://schemas.openxmlformats.org/officeDocument/2006/relationships/hyperlink" Target="https://twitter.com/smr_foundation" TargetMode="External" /><Relationship Id="rId724" Type="http://schemas.openxmlformats.org/officeDocument/2006/relationships/hyperlink" Target="https://twitter.com/komahux" TargetMode="External" /><Relationship Id="rId725" Type="http://schemas.openxmlformats.org/officeDocument/2006/relationships/hyperlink" Target="https://twitter.com/jasminethederg" TargetMode="External" /><Relationship Id="rId726" Type="http://schemas.openxmlformats.org/officeDocument/2006/relationships/hyperlink" Target="https://twitter.com/susbestous" TargetMode="External" /><Relationship Id="rId727" Type="http://schemas.openxmlformats.org/officeDocument/2006/relationships/hyperlink" Target="https://twitter.com/gbaer64" TargetMode="External" /><Relationship Id="rId728" Type="http://schemas.openxmlformats.org/officeDocument/2006/relationships/hyperlink" Target="https://twitter.com/xenonotter" TargetMode="External" /><Relationship Id="rId729" Type="http://schemas.openxmlformats.org/officeDocument/2006/relationships/hyperlink" Target="https://twitter.com/shiny_rawrsor" TargetMode="External" /><Relationship Id="rId730" Type="http://schemas.openxmlformats.org/officeDocument/2006/relationships/hyperlink" Target="https://twitter.com/sixthdragoness" TargetMode="External" /><Relationship Id="rId731" Type="http://schemas.openxmlformats.org/officeDocument/2006/relationships/hyperlink" Target="https://twitter.com/typeabadragon" TargetMode="External" /><Relationship Id="rId732" Type="http://schemas.openxmlformats.org/officeDocument/2006/relationships/hyperlink" Target="https://twitter.com/gluon_gun" TargetMode="External" /><Relationship Id="rId733" Type="http://schemas.openxmlformats.org/officeDocument/2006/relationships/hyperlink" Target="https://twitter.com/_hotdog_wolf" TargetMode="External" /><Relationship Id="rId734" Type="http://schemas.openxmlformats.org/officeDocument/2006/relationships/hyperlink" Target="https://twitter.com/lionel_toy" TargetMode="External" /><Relationship Id="rId735" Type="http://schemas.openxmlformats.org/officeDocument/2006/relationships/hyperlink" Target="https://twitter.com/tav_fox" TargetMode="External" /><Relationship Id="rId736" Type="http://schemas.openxmlformats.org/officeDocument/2006/relationships/hyperlink" Target="https://twitter.com/quinnton117" TargetMode="External" /><Relationship Id="rId737" Type="http://schemas.openxmlformats.org/officeDocument/2006/relationships/hyperlink" Target="https://twitter.com/jaina_manabeast" TargetMode="External" /><Relationship Id="rId738" Type="http://schemas.openxmlformats.org/officeDocument/2006/relationships/hyperlink" Target="https://twitter.com/buaya255" TargetMode="External" /><Relationship Id="rId739" Type="http://schemas.openxmlformats.org/officeDocument/2006/relationships/hyperlink" Target="https://twitter.com/raikandragon" TargetMode="External" /><Relationship Id="rId740" Type="http://schemas.openxmlformats.org/officeDocument/2006/relationships/hyperlink" Target="https://twitter.com/svondir" TargetMode="External" /><Relationship Id="rId741" Type="http://schemas.openxmlformats.org/officeDocument/2006/relationships/hyperlink" Target="https://twitter.com/kohaicomplex" TargetMode="External" /><Relationship Id="rId742" Type="http://schemas.openxmlformats.org/officeDocument/2006/relationships/hyperlink" Target="https://twitter.com/elesinolalekan" TargetMode="External" /><Relationship Id="rId743" Type="http://schemas.openxmlformats.org/officeDocument/2006/relationships/hyperlink" Target="https://twitter.com/thejuliabutter" TargetMode="External" /><Relationship Id="rId744" Type="http://schemas.openxmlformats.org/officeDocument/2006/relationships/hyperlink" Target="https://twitter.com/coachifedolapo" TargetMode="External" /><Relationship Id="rId745" Type="http://schemas.openxmlformats.org/officeDocument/2006/relationships/hyperlink" Target="https://twitter.com/flurrabell" TargetMode="External" /><Relationship Id="rId746" Type="http://schemas.openxmlformats.org/officeDocument/2006/relationships/hyperlink" Target="https://twitter.com/wolfylion" TargetMode="External" /><Relationship Id="rId747" Type="http://schemas.openxmlformats.org/officeDocument/2006/relationships/hyperlink" Target="https://twitter.com/raineyangel81" TargetMode="External" /><Relationship Id="rId748" Type="http://schemas.openxmlformats.org/officeDocument/2006/relationships/hyperlink" Target="https://twitter.com/soli_k" TargetMode="External" /><Relationship Id="rId749" Type="http://schemas.openxmlformats.org/officeDocument/2006/relationships/hyperlink" Target="https://twitter.com/myrtlesmonsters" TargetMode="External" /><Relationship Id="rId750" Type="http://schemas.openxmlformats.org/officeDocument/2006/relationships/hyperlink" Target="https://twitter.com/morrowuff" TargetMode="External" /><Relationship Id="rId751" Type="http://schemas.openxmlformats.org/officeDocument/2006/relationships/hyperlink" Target="https://twitter.com/varekwolf" TargetMode="External" /><Relationship Id="rId752" Type="http://schemas.openxmlformats.org/officeDocument/2006/relationships/hyperlink" Target="https://twitter.com/lostwolf321" TargetMode="External" /><Relationship Id="rId753" Type="http://schemas.openxmlformats.org/officeDocument/2006/relationships/hyperlink" Target="https://twitter.com/negative_fox" TargetMode="External" /><Relationship Id="rId754" Type="http://schemas.openxmlformats.org/officeDocument/2006/relationships/hyperlink" Target="https://twitter.com/bramble_wolf" TargetMode="External" /><Relationship Id="rId755" Type="http://schemas.openxmlformats.org/officeDocument/2006/relationships/hyperlink" Target="https://twitter.com/mazrogal89" TargetMode="External" /><Relationship Id="rId756" Type="http://schemas.openxmlformats.org/officeDocument/2006/relationships/hyperlink" Target="https://twitter.com/scout24" TargetMode="External" /><Relationship Id="rId757" Type="http://schemas.openxmlformats.org/officeDocument/2006/relationships/hyperlink" Target="https://twitter.com/vivianfrancos" TargetMode="External" /><Relationship Id="rId758" Type="http://schemas.openxmlformats.org/officeDocument/2006/relationships/hyperlink" Target="https://twitter.com/doubleofoxx" TargetMode="External" /><Relationship Id="rId759" Type="http://schemas.openxmlformats.org/officeDocument/2006/relationships/hyperlink" Target="https://twitter.com/growlcoon" TargetMode="External" /><Relationship Id="rId760" Type="http://schemas.openxmlformats.org/officeDocument/2006/relationships/hyperlink" Target="https://twitter.com/mightypazuzu" TargetMode="External" /><Relationship Id="rId761" Type="http://schemas.openxmlformats.org/officeDocument/2006/relationships/hyperlink" Target="https://twitter.com/radjinthedragon" TargetMode="External" /><Relationship Id="rId762" Type="http://schemas.openxmlformats.org/officeDocument/2006/relationships/hyperlink" Target="https://twitter.com/zukiakula" TargetMode="External" /><Relationship Id="rId763" Type="http://schemas.openxmlformats.org/officeDocument/2006/relationships/hyperlink" Target="https://twitter.com/baphigoat" TargetMode="External" /><Relationship Id="rId764" Type="http://schemas.openxmlformats.org/officeDocument/2006/relationships/hyperlink" Target="https://twitter.com/trinshutup" TargetMode="External" /><Relationship Id="rId765" Type="http://schemas.openxmlformats.org/officeDocument/2006/relationships/hyperlink" Target="https://twitter.com/nemesisinflux" TargetMode="External" /><Relationship Id="rId766" Type="http://schemas.openxmlformats.org/officeDocument/2006/relationships/hyperlink" Target="https://twitter.com/oragon_lv99" TargetMode="External" /><Relationship Id="rId767" Type="http://schemas.openxmlformats.org/officeDocument/2006/relationships/hyperlink" Target="https://twitter.com/ufotekkie" TargetMode="External" /><Relationship Id="rId768" Type="http://schemas.openxmlformats.org/officeDocument/2006/relationships/hyperlink" Target="https://twitter.com/michaelskurski1" TargetMode="External" /><Relationship Id="rId769" Type="http://schemas.openxmlformats.org/officeDocument/2006/relationships/hyperlink" Target="https://twitter.com/wxkiel" TargetMode="External" /><Relationship Id="rId770" Type="http://schemas.openxmlformats.org/officeDocument/2006/relationships/hyperlink" Target="https://twitter.com/lets_turn_on" TargetMode="External" /><Relationship Id="rId771" Type="http://schemas.openxmlformats.org/officeDocument/2006/relationships/hyperlink" Target="https://twitter.com/librewulf" TargetMode="External" /><Relationship Id="rId772" Type="http://schemas.openxmlformats.org/officeDocument/2006/relationships/hyperlink" Target="https://twitter.com/felixkruemel" TargetMode="External" /><Relationship Id="rId773" Type="http://schemas.openxmlformats.org/officeDocument/2006/relationships/hyperlink" Target="https://twitter.com/klusekferret" TargetMode="External" /><Relationship Id="rId774" Type="http://schemas.openxmlformats.org/officeDocument/2006/relationships/hyperlink" Target="https://twitter.com/btelligent" TargetMode="External" /><Relationship Id="rId775" Type="http://schemas.openxmlformats.org/officeDocument/2006/relationships/hyperlink" Target="https://twitter.com/timobohm" TargetMode="External" /><Relationship Id="rId776" Type="http://schemas.openxmlformats.org/officeDocument/2006/relationships/hyperlink" Target="https://twitter.com/thatsfurredup" TargetMode="External" /><Relationship Id="rId777" Type="http://schemas.openxmlformats.org/officeDocument/2006/relationships/hyperlink" Target="https://twitter.com/romanotter" TargetMode="External" /><Relationship Id="rId778" Type="http://schemas.openxmlformats.org/officeDocument/2006/relationships/hyperlink" Target="https://twitter.com/ottydu" TargetMode="External" /><Relationship Id="rId779" Type="http://schemas.openxmlformats.org/officeDocument/2006/relationships/hyperlink" Target="https://twitter.com/vatralion" TargetMode="External" /><Relationship Id="rId780" Type="http://schemas.openxmlformats.org/officeDocument/2006/relationships/hyperlink" Target="https://twitter.com/americanwolf76" TargetMode="External" /><Relationship Id="rId781" Type="http://schemas.openxmlformats.org/officeDocument/2006/relationships/hyperlink" Target="https://twitter.com/crosswhitekiba" TargetMode="External" /><Relationship Id="rId782" Type="http://schemas.openxmlformats.org/officeDocument/2006/relationships/hyperlink" Target="https://twitter.com/nandy_andy" TargetMode="External" /><Relationship Id="rId783" Type="http://schemas.openxmlformats.org/officeDocument/2006/relationships/hyperlink" Target="https://twitter.com/deanabb" TargetMode="External" /><Relationship Id="rId784" Type="http://schemas.openxmlformats.org/officeDocument/2006/relationships/hyperlink" Target="https://twitter.com/marquies" TargetMode="External" /><Relationship Id="rId785" Type="http://schemas.openxmlformats.org/officeDocument/2006/relationships/hyperlink" Target="https://twitter.com/knime" TargetMode="External" /><Relationship Id="rId786" Type="http://schemas.openxmlformats.org/officeDocument/2006/relationships/hyperlink" Target="https://twitter.com/dreznik" TargetMode="External" /><Relationship Id="rId787" Type="http://schemas.openxmlformats.org/officeDocument/2006/relationships/hyperlink" Target="https://twitter.com/dethbox" TargetMode="External" /><Relationship Id="rId788" Type="http://schemas.openxmlformats.org/officeDocument/2006/relationships/hyperlink" Target="https://twitter.com/jimsterne" TargetMode="External" /><Relationship Id="rId789" Type="http://schemas.openxmlformats.org/officeDocument/2006/relationships/hyperlink" Target="https://twitter.com/draab" TargetMode="External" /><Relationship Id="rId790" Type="http://schemas.openxmlformats.org/officeDocument/2006/relationships/hyperlink" Target="https://twitter.com/homphs" TargetMode="External" /><Relationship Id="rId791" Type="http://schemas.openxmlformats.org/officeDocument/2006/relationships/hyperlink" Target="https://twitter.com/deepset_ai" TargetMode="External" /><Relationship Id="rId792" Type="http://schemas.openxmlformats.org/officeDocument/2006/relationships/hyperlink" Target="https://twitter.com/malte_pietsch" TargetMode="External" /><Relationship Id="rId793" Type="http://schemas.openxmlformats.org/officeDocument/2006/relationships/hyperlink" Target="https://twitter.com/raiyani" TargetMode="External" /><Relationship Id="rId794" Type="http://schemas.openxmlformats.org/officeDocument/2006/relationships/hyperlink" Target="https://twitter.com/rotfellfox" TargetMode="External" /><Relationship Id="rId795" Type="http://schemas.openxmlformats.org/officeDocument/2006/relationships/hyperlink" Target="https://twitter.com/predictanalytic" TargetMode="External" /><Relationship Id="rId796" Type="http://schemas.openxmlformats.org/officeDocument/2006/relationships/hyperlink" Target="https://twitter.com/furguideweb" TargetMode="External" /><Relationship Id="rId797" Type="http://schemas.openxmlformats.org/officeDocument/2006/relationships/hyperlink" Target="https://twitter.com/roshi_ad" TargetMode="External" /><Relationship Id="rId798" Type="http://schemas.openxmlformats.org/officeDocument/2006/relationships/comments" Target="../comments2.xml" /><Relationship Id="rId799" Type="http://schemas.openxmlformats.org/officeDocument/2006/relationships/vmlDrawing" Target="../drawings/vmlDrawing2.vml" /><Relationship Id="rId800" Type="http://schemas.openxmlformats.org/officeDocument/2006/relationships/table" Target="../tables/table2.xml" /><Relationship Id="rId801" Type="http://schemas.openxmlformats.org/officeDocument/2006/relationships/drawing" Target="../drawings/drawing1.xml" /><Relationship Id="rId80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bluehasia.smugmug.com/Fursuiters/FUR-CONS/PawCon/2019/Pawcon-Photo-Booth/" TargetMode="External" /><Relationship Id="rId2" Type="http://schemas.openxmlformats.org/officeDocument/2006/relationships/hyperlink" Target="https://bluehasia.smugmug.com/Fursuiters/FUR-CONS/PawCon/2019/Pawcon-Photo-Booth" TargetMode="External" /><Relationship Id="rId3" Type="http://schemas.openxmlformats.org/officeDocument/2006/relationships/hyperlink" Target="https://www.flickr.com/photos/tastyeagle/albums/72157711744881676" TargetMode="External" /><Relationship Id="rId4" Type="http://schemas.openxmlformats.org/officeDocument/2006/relationships/hyperlink" Target="https://www.flickr.com/short_urls.gne?photoset=aHsmJrNn85" TargetMode="External" /><Relationship Id="rId5" Type="http://schemas.openxmlformats.org/officeDocument/2006/relationships/hyperlink" Target="https://ko-fi.com/bluehasia" TargetMode="External" /><Relationship Id="rId6" Type="http://schemas.openxmlformats.org/officeDocument/2006/relationships/hyperlink" Target="https://varekwolf.smugmug.com/PAWCon-2019/" TargetMode="External" /><Relationship Id="rId7" Type="http://schemas.openxmlformats.org/officeDocument/2006/relationships/hyperlink" Target="https://tavfox.smugmug.com/PAWCON-2019/" TargetMode="External" /><Relationship Id="rId8" Type="http://schemas.openxmlformats.org/officeDocument/2006/relationships/hyperlink" Target="https://predictiveanalyticsworld.de/en/agenda/" TargetMode="External" /><Relationship Id="rId9" Type="http://schemas.openxmlformats.org/officeDocument/2006/relationships/hyperlink" Target="https://drive.google.com/file/d/1S4ntKYblkjA9-oQspuwSEi-haETWaddS/view?usp=sharing" TargetMode="External" /><Relationship Id="rId10" Type="http://schemas.openxmlformats.org/officeDocument/2006/relationships/hyperlink" Target="https://github.com/deepset-ai/FARM" TargetMode="External" /><Relationship Id="rId11" Type="http://schemas.openxmlformats.org/officeDocument/2006/relationships/hyperlink" Target="https://bluehasia.smugmug.com/Fursuiters/FUR-CONS/PawCon/2019/Pawcon-Photo-Booth/" TargetMode="External" /><Relationship Id="rId12" Type="http://schemas.openxmlformats.org/officeDocument/2006/relationships/hyperlink" Target="https://bluehasia.smugmug.com/Fursuiters/FUR-CONS/PawCon/2019/Pawcon-Photo-Booth" TargetMode="External" /><Relationship Id="rId13" Type="http://schemas.openxmlformats.org/officeDocument/2006/relationships/hyperlink" Target="https://ko-fi.com/bluehasia" TargetMode="External" /><Relationship Id="rId14" Type="http://schemas.openxmlformats.org/officeDocument/2006/relationships/hyperlink" Target="https://www.flickr.com/photos/tastyeagle/albums/72157711744881676" TargetMode="External" /><Relationship Id="rId15" Type="http://schemas.openxmlformats.org/officeDocument/2006/relationships/hyperlink" Target="https://tavfox.smugmug.com/PAWCON-2019/" TargetMode="External" /><Relationship Id="rId16" Type="http://schemas.openxmlformats.org/officeDocument/2006/relationships/hyperlink" Target="https://varekwolf.smugmug.com/PAWCon-2019/" TargetMode="External" /><Relationship Id="rId17" Type="http://schemas.openxmlformats.org/officeDocument/2006/relationships/hyperlink" Target="https://www.flickr.com/short_urls.gne?photoset=aHsmJrNn85" TargetMode="External" /><Relationship Id="rId18" Type="http://schemas.openxmlformats.org/officeDocument/2006/relationships/hyperlink" Target="https://www.flickr.com/photos/tastyeagle/albums/72157711744881676" TargetMode="External" /><Relationship Id="rId19" Type="http://schemas.openxmlformats.org/officeDocument/2006/relationships/hyperlink" Target="https://1-risingmedia.com/newsletter/1573038381.html?utm_source=post&amp;utm_medium=twitter&amp;utm_campaign=topics" TargetMode="External" /><Relationship Id="rId20" Type="http://schemas.openxmlformats.org/officeDocument/2006/relationships/hyperlink" Target="https://www.linkedin.com/slink?code=gmr_fmg" TargetMode="External" /><Relationship Id="rId21" Type="http://schemas.openxmlformats.org/officeDocument/2006/relationships/hyperlink" Target="https://www.flickr.com/short_urls.gne?photoset=aHsmJrNn85" TargetMode="External" /><Relationship Id="rId22" Type="http://schemas.openxmlformats.org/officeDocument/2006/relationships/hyperlink" Target="https://varekwolf.smugmug.com/PAWCon-2019/" TargetMode="External" /><Relationship Id="rId23" Type="http://schemas.openxmlformats.org/officeDocument/2006/relationships/hyperlink" Target="https://bluehasia.smugmug.com/Fursuiters/FUR-CONS/PawCon/2019/Pawcon-Photo-Booth" TargetMode="External" /><Relationship Id="rId24" Type="http://schemas.openxmlformats.org/officeDocument/2006/relationships/hyperlink" Target="https://bluehasia.smugmug.com/Fursuiters/FUR-CONS/PawCon/2019/Pawcon-Photo-Booth" TargetMode="External" /><Relationship Id="rId25" Type="http://schemas.openxmlformats.org/officeDocument/2006/relationships/hyperlink" Target="https://bluehasia.smugmug.com/Fursuiters/FUR-CONS/PawCon/2019/Pawcon-Photo-Booth/" TargetMode="External" /><Relationship Id="rId26" Type="http://schemas.openxmlformats.org/officeDocument/2006/relationships/hyperlink" Target="https://www.hiig.de/events/lunch-talk-marc-smith/" TargetMode="External" /><Relationship Id="rId27" Type="http://schemas.openxmlformats.org/officeDocument/2006/relationships/hyperlink" Target="https://marketinganalyticssummit.de/session/connect-to-the-power-of-social-network-analysis-how-to-gain-insights-from-social-media-data-with-nodexl/" TargetMode="External" /><Relationship Id="rId28" Type="http://schemas.openxmlformats.org/officeDocument/2006/relationships/hyperlink" Target="https://1-risingmedia.com/newsletter/1573741347.html" TargetMode="External" /><Relationship Id="rId29" Type="http://schemas.openxmlformats.org/officeDocument/2006/relationships/hyperlink" Target="https://1-risingmedia.com/newsletter/1572659715.html" TargetMode="External" /><Relationship Id="rId30" Type="http://schemas.openxmlformats.org/officeDocument/2006/relationships/hyperlink" Target="https://1-risingmedia.com/newsletter/1572659715.html?utm_source=post&amp;utm_medium=twitter&amp;utm_campaign=johnelder" TargetMode="External" /><Relationship Id="rId31" Type="http://schemas.openxmlformats.org/officeDocument/2006/relationships/hyperlink" Target="https://www.btelligent.com/unternehmen/events/detail/article/predictive-analytics-world-2/?&amp;amp;utm_source=twitter&amp;amp;utm_medium=organic&amp;amp;utm_campaign=eventExtern-PAWBerlin-1910" TargetMode="External" /><Relationship Id="rId32" Type="http://schemas.openxmlformats.org/officeDocument/2006/relationships/hyperlink" Target="https://www.predictiveanalyticsworld.com/patimes/data-lakes-the-future-of-data-warehousing/10600/?hsamp=aZ8WVYYXxEhpv&amp;hsamp_network=TWITTER" TargetMode="External" /><Relationship Id="rId33" Type="http://schemas.openxmlformats.org/officeDocument/2006/relationships/hyperlink" Target="https://predictiveanalyticsworld.de/en/agenda/" TargetMode="External" /><Relationship Id="rId34" Type="http://schemas.openxmlformats.org/officeDocument/2006/relationships/hyperlink" Target="https://predictiveanalyticsworld.de/programm/" TargetMode="External" /><Relationship Id="rId35" Type="http://schemas.openxmlformats.org/officeDocument/2006/relationships/hyperlink" Target="https://www.linkedin.com/slink?code=eNB4Rrp" TargetMode="External" /><Relationship Id="rId36" Type="http://schemas.openxmlformats.org/officeDocument/2006/relationships/table" Target="../tables/table11.xm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2682</v>
      </c>
      <c r="BD2" s="13" t="s">
        <v>2715</v>
      </c>
      <c r="BE2" s="13" t="s">
        <v>2716</v>
      </c>
      <c r="BF2" s="122" t="s">
        <v>3475</v>
      </c>
      <c r="BG2" s="122" t="s">
        <v>3476</v>
      </c>
      <c r="BH2" s="122" t="s">
        <v>3477</v>
      </c>
      <c r="BI2" s="122" t="s">
        <v>3478</v>
      </c>
      <c r="BJ2" s="122" t="s">
        <v>3479</v>
      </c>
      <c r="BK2" s="122" t="s">
        <v>3480</v>
      </c>
      <c r="BL2" s="122" t="s">
        <v>3481</v>
      </c>
      <c r="BM2" s="122" t="s">
        <v>3482</v>
      </c>
      <c r="BN2" s="122" t="s">
        <v>3483</v>
      </c>
    </row>
    <row r="3" spans="1:66" ht="15" customHeight="1">
      <c r="A3" s="64" t="s">
        <v>214</v>
      </c>
      <c r="B3" s="64" t="s">
        <v>373</v>
      </c>
      <c r="C3" s="65" t="s">
        <v>3519</v>
      </c>
      <c r="D3" s="66">
        <v>3</v>
      </c>
      <c r="E3" s="67" t="s">
        <v>132</v>
      </c>
      <c r="F3" s="68">
        <v>32</v>
      </c>
      <c r="G3" s="65"/>
      <c r="H3" s="69"/>
      <c r="I3" s="70"/>
      <c r="J3" s="70"/>
      <c r="K3" s="34" t="s">
        <v>65</v>
      </c>
      <c r="L3" s="71">
        <v>3</v>
      </c>
      <c r="M3" s="71"/>
      <c r="N3" s="72"/>
      <c r="O3" s="78" t="s">
        <v>401</v>
      </c>
      <c r="P3" s="80">
        <v>43779.80106481481</v>
      </c>
      <c r="Q3" s="78" t="s">
        <v>404</v>
      </c>
      <c r="R3" s="82" t="s">
        <v>465</v>
      </c>
      <c r="S3" s="78" t="s">
        <v>488</v>
      </c>
      <c r="T3" s="78"/>
      <c r="U3" s="78"/>
      <c r="V3" s="82" t="s">
        <v>558</v>
      </c>
      <c r="W3" s="80">
        <v>43779.80106481481</v>
      </c>
      <c r="X3" s="84">
        <v>43779</v>
      </c>
      <c r="Y3" s="86" t="s">
        <v>649</v>
      </c>
      <c r="Z3" s="82" t="s">
        <v>873</v>
      </c>
      <c r="AA3" s="78"/>
      <c r="AB3" s="78"/>
      <c r="AC3" s="86" t="s">
        <v>1097</v>
      </c>
      <c r="AD3" s="78"/>
      <c r="AE3" s="78" t="b">
        <v>0</v>
      </c>
      <c r="AF3" s="78">
        <v>0</v>
      </c>
      <c r="AG3" s="86" t="s">
        <v>1327</v>
      </c>
      <c r="AH3" s="78" t="b">
        <v>0</v>
      </c>
      <c r="AI3" s="78" t="s">
        <v>1334</v>
      </c>
      <c r="AJ3" s="78"/>
      <c r="AK3" s="86" t="s">
        <v>1327</v>
      </c>
      <c r="AL3" s="78" t="b">
        <v>0</v>
      </c>
      <c r="AM3" s="78">
        <v>24</v>
      </c>
      <c r="AN3" s="86" t="s">
        <v>1287</v>
      </c>
      <c r="AO3" s="78" t="s">
        <v>1336</v>
      </c>
      <c r="AP3" s="78" t="b">
        <v>0</v>
      </c>
      <c r="AQ3" s="86" t="s">
        <v>1287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389</v>
      </c>
      <c r="C4" s="65" t="s">
        <v>3519</v>
      </c>
      <c r="D4" s="66">
        <v>3</v>
      </c>
      <c r="E4" s="67" t="s">
        <v>132</v>
      </c>
      <c r="F4" s="68">
        <v>32</v>
      </c>
      <c r="G4" s="65"/>
      <c r="H4" s="69"/>
      <c r="I4" s="70"/>
      <c r="J4" s="70"/>
      <c r="K4" s="34" t="s">
        <v>65</v>
      </c>
      <c r="L4" s="77">
        <v>4</v>
      </c>
      <c r="M4" s="77"/>
      <c r="N4" s="72"/>
      <c r="O4" s="79" t="s">
        <v>402</v>
      </c>
      <c r="P4" s="81">
        <v>43779.80106481481</v>
      </c>
      <c r="Q4" s="79" t="s">
        <v>404</v>
      </c>
      <c r="R4" s="83" t="s">
        <v>465</v>
      </c>
      <c r="S4" s="79" t="s">
        <v>488</v>
      </c>
      <c r="T4" s="79"/>
      <c r="U4" s="79"/>
      <c r="V4" s="83" t="s">
        <v>558</v>
      </c>
      <c r="W4" s="81">
        <v>43779.80106481481</v>
      </c>
      <c r="X4" s="85">
        <v>43779</v>
      </c>
      <c r="Y4" s="87" t="s">
        <v>649</v>
      </c>
      <c r="Z4" s="83" t="s">
        <v>873</v>
      </c>
      <c r="AA4" s="79"/>
      <c r="AB4" s="79"/>
      <c r="AC4" s="87" t="s">
        <v>1097</v>
      </c>
      <c r="AD4" s="79"/>
      <c r="AE4" s="79" t="b">
        <v>0</v>
      </c>
      <c r="AF4" s="79">
        <v>0</v>
      </c>
      <c r="AG4" s="87" t="s">
        <v>1327</v>
      </c>
      <c r="AH4" s="79" t="b">
        <v>0</v>
      </c>
      <c r="AI4" s="79" t="s">
        <v>1334</v>
      </c>
      <c r="AJ4" s="79"/>
      <c r="AK4" s="87" t="s">
        <v>1327</v>
      </c>
      <c r="AL4" s="79" t="b">
        <v>0</v>
      </c>
      <c r="AM4" s="79">
        <v>24</v>
      </c>
      <c r="AN4" s="87" t="s">
        <v>1287</v>
      </c>
      <c r="AO4" s="79" t="s">
        <v>1336</v>
      </c>
      <c r="AP4" s="79" t="b">
        <v>0</v>
      </c>
      <c r="AQ4" s="87" t="s">
        <v>1287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344</v>
      </c>
      <c r="C5" s="65" t="s">
        <v>3519</v>
      </c>
      <c r="D5" s="66">
        <v>3</v>
      </c>
      <c r="E5" s="67" t="s">
        <v>132</v>
      </c>
      <c r="F5" s="68">
        <v>32</v>
      </c>
      <c r="G5" s="65"/>
      <c r="H5" s="69"/>
      <c r="I5" s="70"/>
      <c r="J5" s="70"/>
      <c r="K5" s="34" t="s">
        <v>65</v>
      </c>
      <c r="L5" s="77">
        <v>5</v>
      </c>
      <c r="M5" s="77"/>
      <c r="N5" s="72"/>
      <c r="O5" s="79" t="s">
        <v>402</v>
      </c>
      <c r="P5" s="81">
        <v>43779.80106481481</v>
      </c>
      <c r="Q5" s="79" t="s">
        <v>404</v>
      </c>
      <c r="R5" s="83" t="s">
        <v>465</v>
      </c>
      <c r="S5" s="79" t="s">
        <v>488</v>
      </c>
      <c r="T5" s="79"/>
      <c r="U5" s="79"/>
      <c r="V5" s="83" t="s">
        <v>558</v>
      </c>
      <c r="W5" s="81">
        <v>43779.80106481481</v>
      </c>
      <c r="X5" s="85">
        <v>43779</v>
      </c>
      <c r="Y5" s="87" t="s">
        <v>649</v>
      </c>
      <c r="Z5" s="83" t="s">
        <v>873</v>
      </c>
      <c r="AA5" s="79"/>
      <c r="AB5" s="79"/>
      <c r="AC5" s="87" t="s">
        <v>1097</v>
      </c>
      <c r="AD5" s="79"/>
      <c r="AE5" s="79" t="b">
        <v>0</v>
      </c>
      <c r="AF5" s="79">
        <v>0</v>
      </c>
      <c r="AG5" s="87" t="s">
        <v>1327</v>
      </c>
      <c r="AH5" s="79" t="b">
        <v>0</v>
      </c>
      <c r="AI5" s="79" t="s">
        <v>1334</v>
      </c>
      <c r="AJ5" s="79"/>
      <c r="AK5" s="87" t="s">
        <v>1327</v>
      </c>
      <c r="AL5" s="79" t="b">
        <v>0</v>
      </c>
      <c r="AM5" s="79">
        <v>24</v>
      </c>
      <c r="AN5" s="87" t="s">
        <v>1287</v>
      </c>
      <c r="AO5" s="79" t="s">
        <v>1336</v>
      </c>
      <c r="AP5" s="79" t="b">
        <v>0</v>
      </c>
      <c r="AQ5" s="87" t="s">
        <v>1287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1</v>
      </c>
      <c r="BG5" s="49">
        <v>2.2222222222222223</v>
      </c>
      <c r="BH5" s="48">
        <v>0</v>
      </c>
      <c r="BI5" s="49">
        <v>0</v>
      </c>
      <c r="BJ5" s="48">
        <v>0</v>
      </c>
      <c r="BK5" s="49">
        <v>0</v>
      </c>
      <c r="BL5" s="48">
        <v>44</v>
      </c>
      <c r="BM5" s="49">
        <v>97.77777777777777</v>
      </c>
      <c r="BN5" s="48">
        <v>45</v>
      </c>
    </row>
    <row r="6" spans="1:66" ht="15">
      <c r="A6" s="64" t="s">
        <v>215</v>
      </c>
      <c r="B6" s="64" t="s">
        <v>373</v>
      </c>
      <c r="C6" s="65" t="s">
        <v>3519</v>
      </c>
      <c r="D6" s="66">
        <v>3</v>
      </c>
      <c r="E6" s="67" t="s">
        <v>132</v>
      </c>
      <c r="F6" s="68">
        <v>32</v>
      </c>
      <c r="G6" s="65"/>
      <c r="H6" s="69"/>
      <c r="I6" s="70"/>
      <c r="J6" s="70"/>
      <c r="K6" s="34" t="s">
        <v>65</v>
      </c>
      <c r="L6" s="77">
        <v>6</v>
      </c>
      <c r="M6" s="77"/>
      <c r="N6" s="72"/>
      <c r="O6" s="79" t="s">
        <v>401</v>
      </c>
      <c r="P6" s="81">
        <v>43779.82188657407</v>
      </c>
      <c r="Q6" s="79" t="s">
        <v>404</v>
      </c>
      <c r="R6" s="83" t="s">
        <v>465</v>
      </c>
      <c r="S6" s="79" t="s">
        <v>488</v>
      </c>
      <c r="T6" s="79"/>
      <c r="U6" s="79"/>
      <c r="V6" s="83" t="s">
        <v>559</v>
      </c>
      <c r="W6" s="81">
        <v>43779.82188657407</v>
      </c>
      <c r="X6" s="85">
        <v>43779</v>
      </c>
      <c r="Y6" s="87" t="s">
        <v>650</v>
      </c>
      <c r="Z6" s="83" t="s">
        <v>874</v>
      </c>
      <c r="AA6" s="79"/>
      <c r="AB6" s="79"/>
      <c r="AC6" s="87" t="s">
        <v>1098</v>
      </c>
      <c r="AD6" s="79"/>
      <c r="AE6" s="79" t="b">
        <v>0</v>
      </c>
      <c r="AF6" s="79">
        <v>0</v>
      </c>
      <c r="AG6" s="87" t="s">
        <v>1327</v>
      </c>
      <c r="AH6" s="79" t="b">
        <v>0</v>
      </c>
      <c r="AI6" s="79" t="s">
        <v>1334</v>
      </c>
      <c r="AJ6" s="79"/>
      <c r="AK6" s="87" t="s">
        <v>1327</v>
      </c>
      <c r="AL6" s="79" t="b">
        <v>0</v>
      </c>
      <c r="AM6" s="79">
        <v>24</v>
      </c>
      <c r="AN6" s="87" t="s">
        <v>1287</v>
      </c>
      <c r="AO6" s="79" t="s">
        <v>1337</v>
      </c>
      <c r="AP6" s="79" t="b">
        <v>0</v>
      </c>
      <c r="AQ6" s="87" t="s">
        <v>1287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215</v>
      </c>
      <c r="B7" s="64" t="s">
        <v>389</v>
      </c>
      <c r="C7" s="65" t="s">
        <v>3519</v>
      </c>
      <c r="D7" s="66">
        <v>3</v>
      </c>
      <c r="E7" s="67" t="s">
        <v>132</v>
      </c>
      <c r="F7" s="68">
        <v>32</v>
      </c>
      <c r="G7" s="65"/>
      <c r="H7" s="69"/>
      <c r="I7" s="70"/>
      <c r="J7" s="70"/>
      <c r="K7" s="34" t="s">
        <v>65</v>
      </c>
      <c r="L7" s="77">
        <v>7</v>
      </c>
      <c r="M7" s="77"/>
      <c r="N7" s="72"/>
      <c r="O7" s="79" t="s">
        <v>402</v>
      </c>
      <c r="P7" s="81">
        <v>43779.82188657407</v>
      </c>
      <c r="Q7" s="79" t="s">
        <v>404</v>
      </c>
      <c r="R7" s="83" t="s">
        <v>465</v>
      </c>
      <c r="S7" s="79" t="s">
        <v>488</v>
      </c>
      <c r="T7" s="79"/>
      <c r="U7" s="79"/>
      <c r="V7" s="83" t="s">
        <v>559</v>
      </c>
      <c r="W7" s="81">
        <v>43779.82188657407</v>
      </c>
      <c r="X7" s="85">
        <v>43779</v>
      </c>
      <c r="Y7" s="87" t="s">
        <v>650</v>
      </c>
      <c r="Z7" s="83" t="s">
        <v>874</v>
      </c>
      <c r="AA7" s="79"/>
      <c r="AB7" s="79"/>
      <c r="AC7" s="87" t="s">
        <v>1098</v>
      </c>
      <c r="AD7" s="79"/>
      <c r="AE7" s="79" t="b">
        <v>0</v>
      </c>
      <c r="AF7" s="79">
        <v>0</v>
      </c>
      <c r="AG7" s="87" t="s">
        <v>1327</v>
      </c>
      <c r="AH7" s="79" t="b">
        <v>0</v>
      </c>
      <c r="AI7" s="79" t="s">
        <v>1334</v>
      </c>
      <c r="AJ7" s="79"/>
      <c r="AK7" s="87" t="s">
        <v>1327</v>
      </c>
      <c r="AL7" s="79" t="b">
        <v>0</v>
      </c>
      <c r="AM7" s="79">
        <v>24</v>
      </c>
      <c r="AN7" s="87" t="s">
        <v>1287</v>
      </c>
      <c r="AO7" s="79" t="s">
        <v>1337</v>
      </c>
      <c r="AP7" s="79" t="b">
        <v>0</v>
      </c>
      <c r="AQ7" s="87" t="s">
        <v>1287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215</v>
      </c>
      <c r="B8" s="64" t="s">
        <v>344</v>
      </c>
      <c r="C8" s="65" t="s">
        <v>3519</v>
      </c>
      <c r="D8" s="66">
        <v>3</v>
      </c>
      <c r="E8" s="67" t="s">
        <v>132</v>
      </c>
      <c r="F8" s="68">
        <v>32</v>
      </c>
      <c r="G8" s="65"/>
      <c r="H8" s="69"/>
      <c r="I8" s="70"/>
      <c r="J8" s="70"/>
      <c r="K8" s="34" t="s">
        <v>65</v>
      </c>
      <c r="L8" s="77">
        <v>8</v>
      </c>
      <c r="M8" s="77"/>
      <c r="N8" s="72"/>
      <c r="O8" s="79" t="s">
        <v>402</v>
      </c>
      <c r="P8" s="81">
        <v>43779.82188657407</v>
      </c>
      <c r="Q8" s="79" t="s">
        <v>404</v>
      </c>
      <c r="R8" s="83" t="s">
        <v>465</v>
      </c>
      <c r="S8" s="79" t="s">
        <v>488</v>
      </c>
      <c r="T8" s="79"/>
      <c r="U8" s="79"/>
      <c r="V8" s="83" t="s">
        <v>559</v>
      </c>
      <c r="W8" s="81">
        <v>43779.82188657407</v>
      </c>
      <c r="X8" s="85">
        <v>43779</v>
      </c>
      <c r="Y8" s="87" t="s">
        <v>650</v>
      </c>
      <c r="Z8" s="83" t="s">
        <v>874</v>
      </c>
      <c r="AA8" s="79"/>
      <c r="AB8" s="79"/>
      <c r="AC8" s="87" t="s">
        <v>1098</v>
      </c>
      <c r="AD8" s="79"/>
      <c r="AE8" s="79" t="b">
        <v>0</v>
      </c>
      <c r="AF8" s="79">
        <v>0</v>
      </c>
      <c r="AG8" s="87" t="s">
        <v>1327</v>
      </c>
      <c r="AH8" s="79" t="b">
        <v>0</v>
      </c>
      <c r="AI8" s="79" t="s">
        <v>1334</v>
      </c>
      <c r="AJ8" s="79"/>
      <c r="AK8" s="87" t="s">
        <v>1327</v>
      </c>
      <c r="AL8" s="79" t="b">
        <v>0</v>
      </c>
      <c r="AM8" s="79">
        <v>24</v>
      </c>
      <c r="AN8" s="87" t="s">
        <v>1287</v>
      </c>
      <c r="AO8" s="79" t="s">
        <v>1337</v>
      </c>
      <c r="AP8" s="79" t="b">
        <v>0</v>
      </c>
      <c r="AQ8" s="87" t="s">
        <v>1287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1</v>
      </c>
      <c r="BG8" s="49">
        <v>2.2222222222222223</v>
      </c>
      <c r="BH8" s="48">
        <v>0</v>
      </c>
      <c r="BI8" s="49">
        <v>0</v>
      </c>
      <c r="BJ8" s="48">
        <v>0</v>
      </c>
      <c r="BK8" s="49">
        <v>0</v>
      </c>
      <c r="BL8" s="48">
        <v>44</v>
      </c>
      <c r="BM8" s="49">
        <v>97.77777777777777</v>
      </c>
      <c r="BN8" s="48">
        <v>45</v>
      </c>
    </row>
    <row r="9" spans="1:66" ht="15">
      <c r="A9" s="64" t="s">
        <v>216</v>
      </c>
      <c r="B9" s="64" t="s">
        <v>373</v>
      </c>
      <c r="C9" s="65" t="s">
        <v>3519</v>
      </c>
      <c r="D9" s="66">
        <v>3</v>
      </c>
      <c r="E9" s="67" t="s">
        <v>132</v>
      </c>
      <c r="F9" s="68">
        <v>32</v>
      </c>
      <c r="G9" s="65"/>
      <c r="H9" s="69"/>
      <c r="I9" s="70"/>
      <c r="J9" s="70"/>
      <c r="K9" s="34" t="s">
        <v>65</v>
      </c>
      <c r="L9" s="77">
        <v>9</v>
      </c>
      <c r="M9" s="77"/>
      <c r="N9" s="72"/>
      <c r="O9" s="79" t="s">
        <v>401</v>
      </c>
      <c r="P9" s="81">
        <v>43779.827893518515</v>
      </c>
      <c r="Q9" s="79" t="s">
        <v>404</v>
      </c>
      <c r="R9" s="83" t="s">
        <v>465</v>
      </c>
      <c r="S9" s="79" t="s">
        <v>488</v>
      </c>
      <c r="T9" s="79"/>
      <c r="U9" s="79"/>
      <c r="V9" s="83" t="s">
        <v>560</v>
      </c>
      <c r="W9" s="81">
        <v>43779.827893518515</v>
      </c>
      <c r="X9" s="85">
        <v>43779</v>
      </c>
      <c r="Y9" s="87" t="s">
        <v>651</v>
      </c>
      <c r="Z9" s="83" t="s">
        <v>875</v>
      </c>
      <c r="AA9" s="79"/>
      <c r="AB9" s="79"/>
      <c r="AC9" s="87" t="s">
        <v>1099</v>
      </c>
      <c r="AD9" s="79"/>
      <c r="AE9" s="79" t="b">
        <v>0</v>
      </c>
      <c r="AF9" s="79">
        <v>0</v>
      </c>
      <c r="AG9" s="87" t="s">
        <v>1327</v>
      </c>
      <c r="AH9" s="79" t="b">
        <v>0</v>
      </c>
      <c r="AI9" s="79" t="s">
        <v>1334</v>
      </c>
      <c r="AJ9" s="79"/>
      <c r="AK9" s="87" t="s">
        <v>1327</v>
      </c>
      <c r="AL9" s="79" t="b">
        <v>0</v>
      </c>
      <c r="AM9" s="79">
        <v>24</v>
      </c>
      <c r="AN9" s="87" t="s">
        <v>1287</v>
      </c>
      <c r="AO9" s="79" t="s">
        <v>1337</v>
      </c>
      <c r="AP9" s="79" t="b">
        <v>0</v>
      </c>
      <c r="AQ9" s="87" t="s">
        <v>1287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216</v>
      </c>
      <c r="B10" s="64" t="s">
        <v>389</v>
      </c>
      <c r="C10" s="65" t="s">
        <v>3519</v>
      </c>
      <c r="D10" s="66">
        <v>3</v>
      </c>
      <c r="E10" s="67" t="s">
        <v>132</v>
      </c>
      <c r="F10" s="68">
        <v>32</v>
      </c>
      <c r="G10" s="65"/>
      <c r="H10" s="69"/>
      <c r="I10" s="70"/>
      <c r="J10" s="70"/>
      <c r="K10" s="34" t="s">
        <v>65</v>
      </c>
      <c r="L10" s="77">
        <v>10</v>
      </c>
      <c r="M10" s="77"/>
      <c r="N10" s="72"/>
      <c r="O10" s="79" t="s">
        <v>402</v>
      </c>
      <c r="P10" s="81">
        <v>43779.827893518515</v>
      </c>
      <c r="Q10" s="79" t="s">
        <v>404</v>
      </c>
      <c r="R10" s="83" t="s">
        <v>465</v>
      </c>
      <c r="S10" s="79" t="s">
        <v>488</v>
      </c>
      <c r="T10" s="79"/>
      <c r="U10" s="79"/>
      <c r="V10" s="83" t="s">
        <v>560</v>
      </c>
      <c r="W10" s="81">
        <v>43779.827893518515</v>
      </c>
      <c r="X10" s="85">
        <v>43779</v>
      </c>
      <c r="Y10" s="87" t="s">
        <v>651</v>
      </c>
      <c r="Z10" s="83" t="s">
        <v>875</v>
      </c>
      <c r="AA10" s="79"/>
      <c r="AB10" s="79"/>
      <c r="AC10" s="87" t="s">
        <v>1099</v>
      </c>
      <c r="AD10" s="79"/>
      <c r="AE10" s="79" t="b">
        <v>0</v>
      </c>
      <c r="AF10" s="79">
        <v>0</v>
      </c>
      <c r="AG10" s="87" t="s">
        <v>1327</v>
      </c>
      <c r="AH10" s="79" t="b">
        <v>0</v>
      </c>
      <c r="AI10" s="79" t="s">
        <v>1334</v>
      </c>
      <c r="AJ10" s="79"/>
      <c r="AK10" s="87" t="s">
        <v>1327</v>
      </c>
      <c r="AL10" s="79" t="b">
        <v>0</v>
      </c>
      <c r="AM10" s="79">
        <v>24</v>
      </c>
      <c r="AN10" s="87" t="s">
        <v>1287</v>
      </c>
      <c r="AO10" s="79" t="s">
        <v>1337</v>
      </c>
      <c r="AP10" s="79" t="b">
        <v>0</v>
      </c>
      <c r="AQ10" s="87" t="s">
        <v>1287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216</v>
      </c>
      <c r="B11" s="64" t="s">
        <v>344</v>
      </c>
      <c r="C11" s="65" t="s">
        <v>3519</v>
      </c>
      <c r="D11" s="66">
        <v>3</v>
      </c>
      <c r="E11" s="67" t="s">
        <v>132</v>
      </c>
      <c r="F11" s="68">
        <v>32</v>
      </c>
      <c r="G11" s="65"/>
      <c r="H11" s="69"/>
      <c r="I11" s="70"/>
      <c r="J11" s="70"/>
      <c r="K11" s="34" t="s">
        <v>65</v>
      </c>
      <c r="L11" s="77">
        <v>11</v>
      </c>
      <c r="M11" s="77"/>
      <c r="N11" s="72"/>
      <c r="O11" s="79" t="s">
        <v>402</v>
      </c>
      <c r="P11" s="81">
        <v>43779.827893518515</v>
      </c>
      <c r="Q11" s="79" t="s">
        <v>404</v>
      </c>
      <c r="R11" s="83" t="s">
        <v>465</v>
      </c>
      <c r="S11" s="79" t="s">
        <v>488</v>
      </c>
      <c r="T11" s="79"/>
      <c r="U11" s="79"/>
      <c r="V11" s="83" t="s">
        <v>560</v>
      </c>
      <c r="W11" s="81">
        <v>43779.827893518515</v>
      </c>
      <c r="X11" s="85">
        <v>43779</v>
      </c>
      <c r="Y11" s="87" t="s">
        <v>651</v>
      </c>
      <c r="Z11" s="83" t="s">
        <v>875</v>
      </c>
      <c r="AA11" s="79"/>
      <c r="AB11" s="79"/>
      <c r="AC11" s="87" t="s">
        <v>1099</v>
      </c>
      <c r="AD11" s="79"/>
      <c r="AE11" s="79" t="b">
        <v>0</v>
      </c>
      <c r="AF11" s="79">
        <v>0</v>
      </c>
      <c r="AG11" s="87" t="s">
        <v>1327</v>
      </c>
      <c r="AH11" s="79" t="b">
        <v>0</v>
      </c>
      <c r="AI11" s="79" t="s">
        <v>1334</v>
      </c>
      <c r="AJ11" s="79"/>
      <c r="AK11" s="87" t="s">
        <v>1327</v>
      </c>
      <c r="AL11" s="79" t="b">
        <v>0</v>
      </c>
      <c r="AM11" s="79">
        <v>24</v>
      </c>
      <c r="AN11" s="87" t="s">
        <v>1287</v>
      </c>
      <c r="AO11" s="79" t="s">
        <v>1337</v>
      </c>
      <c r="AP11" s="79" t="b">
        <v>0</v>
      </c>
      <c r="AQ11" s="87" t="s">
        <v>1287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1</v>
      </c>
      <c r="BG11" s="49">
        <v>2.2222222222222223</v>
      </c>
      <c r="BH11" s="48">
        <v>0</v>
      </c>
      <c r="BI11" s="49">
        <v>0</v>
      </c>
      <c r="BJ11" s="48">
        <v>0</v>
      </c>
      <c r="BK11" s="49">
        <v>0</v>
      </c>
      <c r="BL11" s="48">
        <v>44</v>
      </c>
      <c r="BM11" s="49">
        <v>97.77777777777777</v>
      </c>
      <c r="BN11" s="48">
        <v>45</v>
      </c>
    </row>
    <row r="12" spans="1:66" ht="15">
      <c r="A12" s="64" t="s">
        <v>217</v>
      </c>
      <c r="B12" s="64" t="s">
        <v>373</v>
      </c>
      <c r="C12" s="65" t="s">
        <v>3519</v>
      </c>
      <c r="D12" s="66">
        <v>3</v>
      </c>
      <c r="E12" s="67" t="s">
        <v>132</v>
      </c>
      <c r="F12" s="68">
        <v>32</v>
      </c>
      <c r="G12" s="65"/>
      <c r="H12" s="69"/>
      <c r="I12" s="70"/>
      <c r="J12" s="70"/>
      <c r="K12" s="34" t="s">
        <v>65</v>
      </c>
      <c r="L12" s="77">
        <v>12</v>
      </c>
      <c r="M12" s="77"/>
      <c r="N12" s="72"/>
      <c r="O12" s="79" t="s">
        <v>401</v>
      </c>
      <c r="P12" s="81">
        <v>43779.84019675926</v>
      </c>
      <c r="Q12" s="79" t="s">
        <v>404</v>
      </c>
      <c r="R12" s="83" t="s">
        <v>465</v>
      </c>
      <c r="S12" s="79" t="s">
        <v>488</v>
      </c>
      <c r="T12" s="79"/>
      <c r="U12" s="79"/>
      <c r="V12" s="83" t="s">
        <v>561</v>
      </c>
      <c r="W12" s="81">
        <v>43779.84019675926</v>
      </c>
      <c r="X12" s="85">
        <v>43779</v>
      </c>
      <c r="Y12" s="87" t="s">
        <v>652</v>
      </c>
      <c r="Z12" s="83" t="s">
        <v>876</v>
      </c>
      <c r="AA12" s="79"/>
      <c r="AB12" s="79"/>
      <c r="AC12" s="87" t="s">
        <v>1100</v>
      </c>
      <c r="AD12" s="79"/>
      <c r="AE12" s="79" t="b">
        <v>0</v>
      </c>
      <c r="AF12" s="79">
        <v>0</v>
      </c>
      <c r="AG12" s="87" t="s">
        <v>1327</v>
      </c>
      <c r="AH12" s="79" t="b">
        <v>0</v>
      </c>
      <c r="AI12" s="79" t="s">
        <v>1334</v>
      </c>
      <c r="AJ12" s="79"/>
      <c r="AK12" s="87" t="s">
        <v>1327</v>
      </c>
      <c r="AL12" s="79" t="b">
        <v>0</v>
      </c>
      <c r="AM12" s="79">
        <v>24</v>
      </c>
      <c r="AN12" s="87" t="s">
        <v>1287</v>
      </c>
      <c r="AO12" s="79" t="s">
        <v>1338</v>
      </c>
      <c r="AP12" s="79" t="b">
        <v>0</v>
      </c>
      <c r="AQ12" s="87" t="s">
        <v>1287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217</v>
      </c>
      <c r="B13" s="64" t="s">
        <v>389</v>
      </c>
      <c r="C13" s="65" t="s">
        <v>3519</v>
      </c>
      <c r="D13" s="66">
        <v>3</v>
      </c>
      <c r="E13" s="67" t="s">
        <v>132</v>
      </c>
      <c r="F13" s="68">
        <v>32</v>
      </c>
      <c r="G13" s="65"/>
      <c r="H13" s="69"/>
      <c r="I13" s="70"/>
      <c r="J13" s="70"/>
      <c r="K13" s="34" t="s">
        <v>65</v>
      </c>
      <c r="L13" s="77">
        <v>13</v>
      </c>
      <c r="M13" s="77"/>
      <c r="N13" s="72"/>
      <c r="O13" s="79" t="s">
        <v>402</v>
      </c>
      <c r="P13" s="81">
        <v>43779.84019675926</v>
      </c>
      <c r="Q13" s="79" t="s">
        <v>404</v>
      </c>
      <c r="R13" s="83" t="s">
        <v>465</v>
      </c>
      <c r="S13" s="79" t="s">
        <v>488</v>
      </c>
      <c r="T13" s="79"/>
      <c r="U13" s="79"/>
      <c r="V13" s="83" t="s">
        <v>561</v>
      </c>
      <c r="W13" s="81">
        <v>43779.84019675926</v>
      </c>
      <c r="X13" s="85">
        <v>43779</v>
      </c>
      <c r="Y13" s="87" t="s">
        <v>652</v>
      </c>
      <c r="Z13" s="83" t="s">
        <v>876</v>
      </c>
      <c r="AA13" s="79"/>
      <c r="AB13" s="79"/>
      <c r="AC13" s="87" t="s">
        <v>1100</v>
      </c>
      <c r="AD13" s="79"/>
      <c r="AE13" s="79" t="b">
        <v>0</v>
      </c>
      <c r="AF13" s="79">
        <v>0</v>
      </c>
      <c r="AG13" s="87" t="s">
        <v>1327</v>
      </c>
      <c r="AH13" s="79" t="b">
        <v>0</v>
      </c>
      <c r="AI13" s="79" t="s">
        <v>1334</v>
      </c>
      <c r="AJ13" s="79"/>
      <c r="AK13" s="87" t="s">
        <v>1327</v>
      </c>
      <c r="AL13" s="79" t="b">
        <v>0</v>
      </c>
      <c r="AM13" s="79">
        <v>24</v>
      </c>
      <c r="AN13" s="87" t="s">
        <v>1287</v>
      </c>
      <c r="AO13" s="79" t="s">
        <v>1338</v>
      </c>
      <c r="AP13" s="79" t="b">
        <v>0</v>
      </c>
      <c r="AQ13" s="87" t="s">
        <v>1287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217</v>
      </c>
      <c r="B14" s="64" t="s">
        <v>344</v>
      </c>
      <c r="C14" s="65" t="s">
        <v>3519</v>
      </c>
      <c r="D14" s="66">
        <v>3</v>
      </c>
      <c r="E14" s="67" t="s">
        <v>132</v>
      </c>
      <c r="F14" s="68">
        <v>32</v>
      </c>
      <c r="G14" s="65"/>
      <c r="H14" s="69"/>
      <c r="I14" s="70"/>
      <c r="J14" s="70"/>
      <c r="K14" s="34" t="s">
        <v>65</v>
      </c>
      <c r="L14" s="77">
        <v>14</v>
      </c>
      <c r="M14" s="77"/>
      <c r="N14" s="72"/>
      <c r="O14" s="79" t="s">
        <v>402</v>
      </c>
      <c r="P14" s="81">
        <v>43779.84019675926</v>
      </c>
      <c r="Q14" s="79" t="s">
        <v>404</v>
      </c>
      <c r="R14" s="83" t="s">
        <v>465</v>
      </c>
      <c r="S14" s="79" t="s">
        <v>488</v>
      </c>
      <c r="T14" s="79"/>
      <c r="U14" s="79"/>
      <c r="V14" s="83" t="s">
        <v>561</v>
      </c>
      <c r="W14" s="81">
        <v>43779.84019675926</v>
      </c>
      <c r="X14" s="85">
        <v>43779</v>
      </c>
      <c r="Y14" s="87" t="s">
        <v>652</v>
      </c>
      <c r="Z14" s="83" t="s">
        <v>876</v>
      </c>
      <c r="AA14" s="79"/>
      <c r="AB14" s="79"/>
      <c r="AC14" s="87" t="s">
        <v>1100</v>
      </c>
      <c r="AD14" s="79"/>
      <c r="AE14" s="79" t="b">
        <v>0</v>
      </c>
      <c r="AF14" s="79">
        <v>0</v>
      </c>
      <c r="AG14" s="87" t="s">
        <v>1327</v>
      </c>
      <c r="AH14" s="79" t="b">
        <v>0</v>
      </c>
      <c r="AI14" s="79" t="s">
        <v>1334</v>
      </c>
      <c r="AJ14" s="79"/>
      <c r="AK14" s="87" t="s">
        <v>1327</v>
      </c>
      <c r="AL14" s="79" t="b">
        <v>0</v>
      </c>
      <c r="AM14" s="79">
        <v>24</v>
      </c>
      <c r="AN14" s="87" t="s">
        <v>1287</v>
      </c>
      <c r="AO14" s="79" t="s">
        <v>1338</v>
      </c>
      <c r="AP14" s="79" t="b">
        <v>0</v>
      </c>
      <c r="AQ14" s="87" t="s">
        <v>1287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1</v>
      </c>
      <c r="BG14" s="49">
        <v>2.2222222222222223</v>
      </c>
      <c r="BH14" s="48">
        <v>0</v>
      </c>
      <c r="BI14" s="49">
        <v>0</v>
      </c>
      <c r="BJ14" s="48">
        <v>0</v>
      </c>
      <c r="BK14" s="49">
        <v>0</v>
      </c>
      <c r="BL14" s="48">
        <v>44</v>
      </c>
      <c r="BM14" s="49">
        <v>97.77777777777777</v>
      </c>
      <c r="BN14" s="48">
        <v>45</v>
      </c>
    </row>
    <row r="15" spans="1:66" ht="15">
      <c r="A15" s="64" t="s">
        <v>218</v>
      </c>
      <c r="B15" s="64" t="s">
        <v>373</v>
      </c>
      <c r="C15" s="65" t="s">
        <v>3519</v>
      </c>
      <c r="D15" s="66">
        <v>3</v>
      </c>
      <c r="E15" s="67" t="s">
        <v>132</v>
      </c>
      <c r="F15" s="68">
        <v>32</v>
      </c>
      <c r="G15" s="65"/>
      <c r="H15" s="69"/>
      <c r="I15" s="70"/>
      <c r="J15" s="70"/>
      <c r="K15" s="34" t="s">
        <v>65</v>
      </c>
      <c r="L15" s="77">
        <v>15</v>
      </c>
      <c r="M15" s="77"/>
      <c r="N15" s="72"/>
      <c r="O15" s="79" t="s">
        <v>401</v>
      </c>
      <c r="P15" s="81">
        <v>43779.843877314815</v>
      </c>
      <c r="Q15" s="79" t="s">
        <v>404</v>
      </c>
      <c r="R15" s="83" t="s">
        <v>465</v>
      </c>
      <c r="S15" s="79" t="s">
        <v>488</v>
      </c>
      <c r="T15" s="79"/>
      <c r="U15" s="79"/>
      <c r="V15" s="83" t="s">
        <v>562</v>
      </c>
      <c r="W15" s="81">
        <v>43779.843877314815</v>
      </c>
      <c r="X15" s="85">
        <v>43779</v>
      </c>
      <c r="Y15" s="87" t="s">
        <v>653</v>
      </c>
      <c r="Z15" s="83" t="s">
        <v>877</v>
      </c>
      <c r="AA15" s="79"/>
      <c r="AB15" s="79"/>
      <c r="AC15" s="87" t="s">
        <v>1101</v>
      </c>
      <c r="AD15" s="79"/>
      <c r="AE15" s="79" t="b">
        <v>0</v>
      </c>
      <c r="AF15" s="79">
        <v>0</v>
      </c>
      <c r="AG15" s="87" t="s">
        <v>1327</v>
      </c>
      <c r="AH15" s="79" t="b">
        <v>0</v>
      </c>
      <c r="AI15" s="79" t="s">
        <v>1334</v>
      </c>
      <c r="AJ15" s="79"/>
      <c r="AK15" s="87" t="s">
        <v>1327</v>
      </c>
      <c r="AL15" s="79" t="b">
        <v>0</v>
      </c>
      <c r="AM15" s="79">
        <v>24</v>
      </c>
      <c r="AN15" s="87" t="s">
        <v>1287</v>
      </c>
      <c r="AO15" s="79" t="s">
        <v>1338</v>
      </c>
      <c r="AP15" s="79" t="b">
        <v>0</v>
      </c>
      <c r="AQ15" s="87" t="s">
        <v>1287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218</v>
      </c>
      <c r="B16" s="64" t="s">
        <v>389</v>
      </c>
      <c r="C16" s="65" t="s">
        <v>3519</v>
      </c>
      <c r="D16" s="66">
        <v>3</v>
      </c>
      <c r="E16" s="67" t="s">
        <v>132</v>
      </c>
      <c r="F16" s="68">
        <v>32</v>
      </c>
      <c r="G16" s="65"/>
      <c r="H16" s="69"/>
      <c r="I16" s="70"/>
      <c r="J16" s="70"/>
      <c r="K16" s="34" t="s">
        <v>65</v>
      </c>
      <c r="L16" s="77">
        <v>16</v>
      </c>
      <c r="M16" s="77"/>
      <c r="N16" s="72"/>
      <c r="O16" s="79" t="s">
        <v>402</v>
      </c>
      <c r="P16" s="81">
        <v>43779.843877314815</v>
      </c>
      <c r="Q16" s="79" t="s">
        <v>404</v>
      </c>
      <c r="R16" s="83" t="s">
        <v>465</v>
      </c>
      <c r="S16" s="79" t="s">
        <v>488</v>
      </c>
      <c r="T16" s="79"/>
      <c r="U16" s="79"/>
      <c r="V16" s="83" t="s">
        <v>562</v>
      </c>
      <c r="W16" s="81">
        <v>43779.843877314815</v>
      </c>
      <c r="X16" s="85">
        <v>43779</v>
      </c>
      <c r="Y16" s="87" t="s">
        <v>653</v>
      </c>
      <c r="Z16" s="83" t="s">
        <v>877</v>
      </c>
      <c r="AA16" s="79"/>
      <c r="AB16" s="79"/>
      <c r="AC16" s="87" t="s">
        <v>1101</v>
      </c>
      <c r="AD16" s="79"/>
      <c r="AE16" s="79" t="b">
        <v>0</v>
      </c>
      <c r="AF16" s="79">
        <v>0</v>
      </c>
      <c r="AG16" s="87" t="s">
        <v>1327</v>
      </c>
      <c r="AH16" s="79" t="b">
        <v>0</v>
      </c>
      <c r="AI16" s="79" t="s">
        <v>1334</v>
      </c>
      <c r="AJ16" s="79"/>
      <c r="AK16" s="87" t="s">
        <v>1327</v>
      </c>
      <c r="AL16" s="79" t="b">
        <v>0</v>
      </c>
      <c r="AM16" s="79">
        <v>24</v>
      </c>
      <c r="AN16" s="87" t="s">
        <v>1287</v>
      </c>
      <c r="AO16" s="79" t="s">
        <v>1338</v>
      </c>
      <c r="AP16" s="79" t="b">
        <v>0</v>
      </c>
      <c r="AQ16" s="87" t="s">
        <v>1287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218</v>
      </c>
      <c r="B17" s="64" t="s">
        <v>344</v>
      </c>
      <c r="C17" s="65" t="s">
        <v>3519</v>
      </c>
      <c r="D17" s="66">
        <v>3</v>
      </c>
      <c r="E17" s="67" t="s">
        <v>132</v>
      </c>
      <c r="F17" s="68">
        <v>32</v>
      </c>
      <c r="G17" s="65"/>
      <c r="H17" s="69"/>
      <c r="I17" s="70"/>
      <c r="J17" s="70"/>
      <c r="K17" s="34" t="s">
        <v>65</v>
      </c>
      <c r="L17" s="77">
        <v>17</v>
      </c>
      <c r="M17" s="77"/>
      <c r="N17" s="72"/>
      <c r="O17" s="79" t="s">
        <v>402</v>
      </c>
      <c r="P17" s="81">
        <v>43779.843877314815</v>
      </c>
      <c r="Q17" s="79" t="s">
        <v>404</v>
      </c>
      <c r="R17" s="83" t="s">
        <v>465</v>
      </c>
      <c r="S17" s="79" t="s">
        <v>488</v>
      </c>
      <c r="T17" s="79"/>
      <c r="U17" s="79"/>
      <c r="V17" s="83" t="s">
        <v>562</v>
      </c>
      <c r="W17" s="81">
        <v>43779.843877314815</v>
      </c>
      <c r="X17" s="85">
        <v>43779</v>
      </c>
      <c r="Y17" s="87" t="s">
        <v>653</v>
      </c>
      <c r="Z17" s="83" t="s">
        <v>877</v>
      </c>
      <c r="AA17" s="79"/>
      <c r="AB17" s="79"/>
      <c r="AC17" s="87" t="s">
        <v>1101</v>
      </c>
      <c r="AD17" s="79"/>
      <c r="AE17" s="79" t="b">
        <v>0</v>
      </c>
      <c r="AF17" s="79">
        <v>0</v>
      </c>
      <c r="AG17" s="87" t="s">
        <v>1327</v>
      </c>
      <c r="AH17" s="79" t="b">
        <v>0</v>
      </c>
      <c r="AI17" s="79" t="s">
        <v>1334</v>
      </c>
      <c r="AJ17" s="79"/>
      <c r="AK17" s="87" t="s">
        <v>1327</v>
      </c>
      <c r="AL17" s="79" t="b">
        <v>0</v>
      </c>
      <c r="AM17" s="79">
        <v>24</v>
      </c>
      <c r="AN17" s="87" t="s">
        <v>1287</v>
      </c>
      <c r="AO17" s="79" t="s">
        <v>1338</v>
      </c>
      <c r="AP17" s="79" t="b">
        <v>0</v>
      </c>
      <c r="AQ17" s="87" t="s">
        <v>1287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1</v>
      </c>
      <c r="BG17" s="49">
        <v>2.2222222222222223</v>
      </c>
      <c r="BH17" s="48">
        <v>0</v>
      </c>
      <c r="BI17" s="49">
        <v>0</v>
      </c>
      <c r="BJ17" s="48">
        <v>0</v>
      </c>
      <c r="BK17" s="49">
        <v>0</v>
      </c>
      <c r="BL17" s="48">
        <v>44</v>
      </c>
      <c r="BM17" s="49">
        <v>97.77777777777777</v>
      </c>
      <c r="BN17" s="48">
        <v>45</v>
      </c>
    </row>
    <row r="18" spans="1:66" ht="15">
      <c r="A18" s="64" t="s">
        <v>219</v>
      </c>
      <c r="B18" s="64" t="s">
        <v>373</v>
      </c>
      <c r="C18" s="65" t="s">
        <v>3519</v>
      </c>
      <c r="D18" s="66">
        <v>3</v>
      </c>
      <c r="E18" s="67" t="s">
        <v>132</v>
      </c>
      <c r="F18" s="68">
        <v>32</v>
      </c>
      <c r="G18" s="65"/>
      <c r="H18" s="69"/>
      <c r="I18" s="70"/>
      <c r="J18" s="70"/>
      <c r="K18" s="34" t="s">
        <v>65</v>
      </c>
      <c r="L18" s="77">
        <v>18</v>
      </c>
      <c r="M18" s="77"/>
      <c r="N18" s="72"/>
      <c r="O18" s="79" t="s">
        <v>401</v>
      </c>
      <c r="P18" s="81">
        <v>43779.885833333334</v>
      </c>
      <c r="Q18" s="79" t="s">
        <v>404</v>
      </c>
      <c r="R18" s="83" t="s">
        <v>465</v>
      </c>
      <c r="S18" s="79" t="s">
        <v>488</v>
      </c>
      <c r="T18" s="79"/>
      <c r="U18" s="79"/>
      <c r="V18" s="83" t="s">
        <v>563</v>
      </c>
      <c r="W18" s="81">
        <v>43779.885833333334</v>
      </c>
      <c r="X18" s="85">
        <v>43779</v>
      </c>
      <c r="Y18" s="87" t="s">
        <v>654</v>
      </c>
      <c r="Z18" s="83" t="s">
        <v>878</v>
      </c>
      <c r="AA18" s="79"/>
      <c r="AB18" s="79"/>
      <c r="AC18" s="87" t="s">
        <v>1102</v>
      </c>
      <c r="AD18" s="79"/>
      <c r="AE18" s="79" t="b">
        <v>0</v>
      </c>
      <c r="AF18" s="79">
        <v>0</v>
      </c>
      <c r="AG18" s="87" t="s">
        <v>1327</v>
      </c>
      <c r="AH18" s="79" t="b">
        <v>0</v>
      </c>
      <c r="AI18" s="79" t="s">
        <v>1334</v>
      </c>
      <c r="AJ18" s="79"/>
      <c r="AK18" s="87" t="s">
        <v>1327</v>
      </c>
      <c r="AL18" s="79" t="b">
        <v>0</v>
      </c>
      <c r="AM18" s="79">
        <v>24</v>
      </c>
      <c r="AN18" s="87" t="s">
        <v>1287</v>
      </c>
      <c r="AO18" s="79" t="s">
        <v>1338</v>
      </c>
      <c r="AP18" s="79" t="b">
        <v>0</v>
      </c>
      <c r="AQ18" s="87" t="s">
        <v>1287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219</v>
      </c>
      <c r="B19" s="64" t="s">
        <v>389</v>
      </c>
      <c r="C19" s="65" t="s">
        <v>3519</v>
      </c>
      <c r="D19" s="66">
        <v>3</v>
      </c>
      <c r="E19" s="67" t="s">
        <v>132</v>
      </c>
      <c r="F19" s="68">
        <v>32</v>
      </c>
      <c r="G19" s="65"/>
      <c r="H19" s="69"/>
      <c r="I19" s="70"/>
      <c r="J19" s="70"/>
      <c r="K19" s="34" t="s">
        <v>65</v>
      </c>
      <c r="L19" s="77">
        <v>19</v>
      </c>
      <c r="M19" s="77"/>
      <c r="N19" s="72"/>
      <c r="O19" s="79" t="s">
        <v>402</v>
      </c>
      <c r="P19" s="81">
        <v>43779.885833333334</v>
      </c>
      <c r="Q19" s="79" t="s">
        <v>404</v>
      </c>
      <c r="R19" s="83" t="s">
        <v>465</v>
      </c>
      <c r="S19" s="79" t="s">
        <v>488</v>
      </c>
      <c r="T19" s="79"/>
      <c r="U19" s="79"/>
      <c r="V19" s="83" t="s">
        <v>563</v>
      </c>
      <c r="W19" s="81">
        <v>43779.885833333334</v>
      </c>
      <c r="X19" s="85">
        <v>43779</v>
      </c>
      <c r="Y19" s="87" t="s">
        <v>654</v>
      </c>
      <c r="Z19" s="83" t="s">
        <v>878</v>
      </c>
      <c r="AA19" s="79"/>
      <c r="AB19" s="79"/>
      <c r="AC19" s="87" t="s">
        <v>1102</v>
      </c>
      <c r="AD19" s="79"/>
      <c r="AE19" s="79" t="b">
        <v>0</v>
      </c>
      <c r="AF19" s="79">
        <v>0</v>
      </c>
      <c r="AG19" s="87" t="s">
        <v>1327</v>
      </c>
      <c r="AH19" s="79" t="b">
        <v>0</v>
      </c>
      <c r="AI19" s="79" t="s">
        <v>1334</v>
      </c>
      <c r="AJ19" s="79"/>
      <c r="AK19" s="87" t="s">
        <v>1327</v>
      </c>
      <c r="AL19" s="79" t="b">
        <v>0</v>
      </c>
      <c r="AM19" s="79">
        <v>24</v>
      </c>
      <c r="AN19" s="87" t="s">
        <v>1287</v>
      </c>
      <c r="AO19" s="79" t="s">
        <v>1338</v>
      </c>
      <c r="AP19" s="79" t="b">
        <v>0</v>
      </c>
      <c r="AQ19" s="87" t="s">
        <v>1287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219</v>
      </c>
      <c r="B20" s="64" t="s">
        <v>344</v>
      </c>
      <c r="C20" s="65" t="s">
        <v>3519</v>
      </c>
      <c r="D20" s="66">
        <v>3</v>
      </c>
      <c r="E20" s="67" t="s">
        <v>132</v>
      </c>
      <c r="F20" s="68">
        <v>32</v>
      </c>
      <c r="G20" s="65"/>
      <c r="H20" s="69"/>
      <c r="I20" s="70"/>
      <c r="J20" s="70"/>
      <c r="K20" s="34" t="s">
        <v>65</v>
      </c>
      <c r="L20" s="77">
        <v>20</v>
      </c>
      <c r="M20" s="77"/>
      <c r="N20" s="72"/>
      <c r="O20" s="79" t="s">
        <v>402</v>
      </c>
      <c r="P20" s="81">
        <v>43779.885833333334</v>
      </c>
      <c r="Q20" s="79" t="s">
        <v>404</v>
      </c>
      <c r="R20" s="83" t="s">
        <v>465</v>
      </c>
      <c r="S20" s="79" t="s">
        <v>488</v>
      </c>
      <c r="T20" s="79"/>
      <c r="U20" s="79"/>
      <c r="V20" s="83" t="s">
        <v>563</v>
      </c>
      <c r="W20" s="81">
        <v>43779.885833333334</v>
      </c>
      <c r="X20" s="85">
        <v>43779</v>
      </c>
      <c r="Y20" s="87" t="s">
        <v>654</v>
      </c>
      <c r="Z20" s="83" t="s">
        <v>878</v>
      </c>
      <c r="AA20" s="79"/>
      <c r="AB20" s="79"/>
      <c r="AC20" s="87" t="s">
        <v>1102</v>
      </c>
      <c r="AD20" s="79"/>
      <c r="AE20" s="79" t="b">
        <v>0</v>
      </c>
      <c r="AF20" s="79">
        <v>0</v>
      </c>
      <c r="AG20" s="87" t="s">
        <v>1327</v>
      </c>
      <c r="AH20" s="79" t="b">
        <v>0</v>
      </c>
      <c r="AI20" s="79" t="s">
        <v>1334</v>
      </c>
      <c r="AJ20" s="79"/>
      <c r="AK20" s="87" t="s">
        <v>1327</v>
      </c>
      <c r="AL20" s="79" t="b">
        <v>0</v>
      </c>
      <c r="AM20" s="79">
        <v>24</v>
      </c>
      <c r="AN20" s="87" t="s">
        <v>1287</v>
      </c>
      <c r="AO20" s="79" t="s">
        <v>1338</v>
      </c>
      <c r="AP20" s="79" t="b">
        <v>0</v>
      </c>
      <c r="AQ20" s="87" t="s">
        <v>1287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1</v>
      </c>
      <c r="BG20" s="49">
        <v>2.2222222222222223</v>
      </c>
      <c r="BH20" s="48">
        <v>0</v>
      </c>
      <c r="BI20" s="49">
        <v>0</v>
      </c>
      <c r="BJ20" s="48">
        <v>0</v>
      </c>
      <c r="BK20" s="49">
        <v>0</v>
      </c>
      <c r="BL20" s="48">
        <v>44</v>
      </c>
      <c r="BM20" s="49">
        <v>97.77777777777777</v>
      </c>
      <c r="BN20" s="48">
        <v>45</v>
      </c>
    </row>
    <row r="21" spans="1:66" ht="15">
      <c r="A21" s="64" t="s">
        <v>220</v>
      </c>
      <c r="B21" s="64" t="s">
        <v>373</v>
      </c>
      <c r="C21" s="65" t="s">
        <v>3519</v>
      </c>
      <c r="D21" s="66">
        <v>3</v>
      </c>
      <c r="E21" s="67" t="s">
        <v>132</v>
      </c>
      <c r="F21" s="68">
        <v>32</v>
      </c>
      <c r="G21" s="65"/>
      <c r="H21" s="69"/>
      <c r="I21" s="70"/>
      <c r="J21" s="70"/>
      <c r="K21" s="34" t="s">
        <v>65</v>
      </c>
      <c r="L21" s="77">
        <v>21</v>
      </c>
      <c r="M21" s="77"/>
      <c r="N21" s="72"/>
      <c r="O21" s="79" t="s">
        <v>401</v>
      </c>
      <c r="P21" s="81">
        <v>43779.889965277776</v>
      </c>
      <c r="Q21" s="79" t="s">
        <v>404</v>
      </c>
      <c r="R21" s="83" t="s">
        <v>465</v>
      </c>
      <c r="S21" s="79" t="s">
        <v>488</v>
      </c>
      <c r="T21" s="79"/>
      <c r="U21" s="79"/>
      <c r="V21" s="83" t="s">
        <v>564</v>
      </c>
      <c r="W21" s="81">
        <v>43779.889965277776</v>
      </c>
      <c r="X21" s="85">
        <v>43779</v>
      </c>
      <c r="Y21" s="87" t="s">
        <v>655</v>
      </c>
      <c r="Z21" s="83" t="s">
        <v>879</v>
      </c>
      <c r="AA21" s="79"/>
      <c r="AB21" s="79"/>
      <c r="AC21" s="87" t="s">
        <v>1103</v>
      </c>
      <c r="AD21" s="79"/>
      <c r="AE21" s="79" t="b">
        <v>0</v>
      </c>
      <c r="AF21" s="79">
        <v>0</v>
      </c>
      <c r="AG21" s="87" t="s">
        <v>1327</v>
      </c>
      <c r="AH21" s="79" t="b">
        <v>0</v>
      </c>
      <c r="AI21" s="79" t="s">
        <v>1334</v>
      </c>
      <c r="AJ21" s="79"/>
      <c r="AK21" s="87" t="s">
        <v>1327</v>
      </c>
      <c r="AL21" s="79" t="b">
        <v>0</v>
      </c>
      <c r="AM21" s="79">
        <v>24</v>
      </c>
      <c r="AN21" s="87" t="s">
        <v>1287</v>
      </c>
      <c r="AO21" s="79" t="s">
        <v>1337</v>
      </c>
      <c r="AP21" s="79" t="b">
        <v>0</v>
      </c>
      <c r="AQ21" s="87" t="s">
        <v>1287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220</v>
      </c>
      <c r="B22" s="64" t="s">
        <v>389</v>
      </c>
      <c r="C22" s="65" t="s">
        <v>3519</v>
      </c>
      <c r="D22" s="66">
        <v>3</v>
      </c>
      <c r="E22" s="67" t="s">
        <v>132</v>
      </c>
      <c r="F22" s="68">
        <v>32</v>
      </c>
      <c r="G22" s="65"/>
      <c r="H22" s="69"/>
      <c r="I22" s="70"/>
      <c r="J22" s="70"/>
      <c r="K22" s="34" t="s">
        <v>65</v>
      </c>
      <c r="L22" s="77">
        <v>22</v>
      </c>
      <c r="M22" s="77"/>
      <c r="N22" s="72"/>
      <c r="O22" s="79" t="s">
        <v>402</v>
      </c>
      <c r="P22" s="81">
        <v>43779.889965277776</v>
      </c>
      <c r="Q22" s="79" t="s">
        <v>404</v>
      </c>
      <c r="R22" s="83" t="s">
        <v>465</v>
      </c>
      <c r="S22" s="79" t="s">
        <v>488</v>
      </c>
      <c r="T22" s="79"/>
      <c r="U22" s="79"/>
      <c r="V22" s="83" t="s">
        <v>564</v>
      </c>
      <c r="W22" s="81">
        <v>43779.889965277776</v>
      </c>
      <c r="X22" s="85">
        <v>43779</v>
      </c>
      <c r="Y22" s="87" t="s">
        <v>655</v>
      </c>
      <c r="Z22" s="83" t="s">
        <v>879</v>
      </c>
      <c r="AA22" s="79"/>
      <c r="AB22" s="79"/>
      <c r="AC22" s="87" t="s">
        <v>1103</v>
      </c>
      <c r="AD22" s="79"/>
      <c r="AE22" s="79" t="b">
        <v>0</v>
      </c>
      <c r="AF22" s="79">
        <v>0</v>
      </c>
      <c r="AG22" s="87" t="s">
        <v>1327</v>
      </c>
      <c r="AH22" s="79" t="b">
        <v>0</v>
      </c>
      <c r="AI22" s="79" t="s">
        <v>1334</v>
      </c>
      <c r="AJ22" s="79"/>
      <c r="AK22" s="87" t="s">
        <v>1327</v>
      </c>
      <c r="AL22" s="79" t="b">
        <v>0</v>
      </c>
      <c r="AM22" s="79">
        <v>24</v>
      </c>
      <c r="AN22" s="87" t="s">
        <v>1287</v>
      </c>
      <c r="AO22" s="79" t="s">
        <v>1337</v>
      </c>
      <c r="AP22" s="79" t="b">
        <v>0</v>
      </c>
      <c r="AQ22" s="87" t="s">
        <v>1287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220</v>
      </c>
      <c r="B23" s="64" t="s">
        <v>344</v>
      </c>
      <c r="C23" s="65" t="s">
        <v>3519</v>
      </c>
      <c r="D23" s="66">
        <v>3</v>
      </c>
      <c r="E23" s="67" t="s">
        <v>132</v>
      </c>
      <c r="F23" s="68">
        <v>32</v>
      </c>
      <c r="G23" s="65"/>
      <c r="H23" s="69"/>
      <c r="I23" s="70"/>
      <c r="J23" s="70"/>
      <c r="K23" s="34" t="s">
        <v>65</v>
      </c>
      <c r="L23" s="77">
        <v>23</v>
      </c>
      <c r="M23" s="77"/>
      <c r="N23" s="72"/>
      <c r="O23" s="79" t="s">
        <v>402</v>
      </c>
      <c r="P23" s="81">
        <v>43779.889965277776</v>
      </c>
      <c r="Q23" s="79" t="s">
        <v>404</v>
      </c>
      <c r="R23" s="83" t="s">
        <v>465</v>
      </c>
      <c r="S23" s="79" t="s">
        <v>488</v>
      </c>
      <c r="T23" s="79"/>
      <c r="U23" s="79"/>
      <c r="V23" s="83" t="s">
        <v>564</v>
      </c>
      <c r="W23" s="81">
        <v>43779.889965277776</v>
      </c>
      <c r="X23" s="85">
        <v>43779</v>
      </c>
      <c r="Y23" s="87" t="s">
        <v>655</v>
      </c>
      <c r="Z23" s="83" t="s">
        <v>879</v>
      </c>
      <c r="AA23" s="79"/>
      <c r="AB23" s="79"/>
      <c r="AC23" s="87" t="s">
        <v>1103</v>
      </c>
      <c r="AD23" s="79"/>
      <c r="AE23" s="79" t="b">
        <v>0</v>
      </c>
      <c r="AF23" s="79">
        <v>0</v>
      </c>
      <c r="AG23" s="87" t="s">
        <v>1327</v>
      </c>
      <c r="AH23" s="79" t="b">
        <v>0</v>
      </c>
      <c r="AI23" s="79" t="s">
        <v>1334</v>
      </c>
      <c r="AJ23" s="79"/>
      <c r="AK23" s="87" t="s">
        <v>1327</v>
      </c>
      <c r="AL23" s="79" t="b">
        <v>0</v>
      </c>
      <c r="AM23" s="79">
        <v>24</v>
      </c>
      <c r="AN23" s="87" t="s">
        <v>1287</v>
      </c>
      <c r="AO23" s="79" t="s">
        <v>1337</v>
      </c>
      <c r="AP23" s="79" t="b">
        <v>0</v>
      </c>
      <c r="AQ23" s="87" t="s">
        <v>1287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1</v>
      </c>
      <c r="BG23" s="49">
        <v>2.2222222222222223</v>
      </c>
      <c r="BH23" s="48">
        <v>0</v>
      </c>
      <c r="BI23" s="49">
        <v>0</v>
      </c>
      <c r="BJ23" s="48">
        <v>0</v>
      </c>
      <c r="BK23" s="49">
        <v>0</v>
      </c>
      <c r="BL23" s="48">
        <v>44</v>
      </c>
      <c r="BM23" s="49">
        <v>97.77777777777777</v>
      </c>
      <c r="BN23" s="48">
        <v>45</v>
      </c>
    </row>
    <row r="24" spans="1:66" ht="15">
      <c r="A24" s="64" t="s">
        <v>221</v>
      </c>
      <c r="B24" s="64" t="s">
        <v>373</v>
      </c>
      <c r="C24" s="65" t="s">
        <v>3519</v>
      </c>
      <c r="D24" s="66">
        <v>3</v>
      </c>
      <c r="E24" s="67" t="s">
        <v>132</v>
      </c>
      <c r="F24" s="68">
        <v>32</v>
      </c>
      <c r="G24" s="65"/>
      <c r="H24" s="69"/>
      <c r="I24" s="70"/>
      <c r="J24" s="70"/>
      <c r="K24" s="34" t="s">
        <v>65</v>
      </c>
      <c r="L24" s="77">
        <v>24</v>
      </c>
      <c r="M24" s="77"/>
      <c r="N24" s="72"/>
      <c r="O24" s="79" t="s">
        <v>401</v>
      </c>
      <c r="P24" s="81">
        <v>43780.02824074074</v>
      </c>
      <c r="Q24" s="79" t="s">
        <v>404</v>
      </c>
      <c r="R24" s="83" t="s">
        <v>465</v>
      </c>
      <c r="S24" s="79" t="s">
        <v>488</v>
      </c>
      <c r="T24" s="79"/>
      <c r="U24" s="79"/>
      <c r="V24" s="83" t="s">
        <v>565</v>
      </c>
      <c r="W24" s="81">
        <v>43780.02824074074</v>
      </c>
      <c r="X24" s="85">
        <v>43780</v>
      </c>
      <c r="Y24" s="87" t="s">
        <v>656</v>
      </c>
      <c r="Z24" s="83" t="s">
        <v>880</v>
      </c>
      <c r="AA24" s="79"/>
      <c r="AB24" s="79"/>
      <c r="AC24" s="87" t="s">
        <v>1104</v>
      </c>
      <c r="AD24" s="79"/>
      <c r="AE24" s="79" t="b">
        <v>0</v>
      </c>
      <c r="AF24" s="79">
        <v>0</v>
      </c>
      <c r="AG24" s="87" t="s">
        <v>1327</v>
      </c>
      <c r="AH24" s="79" t="b">
        <v>0</v>
      </c>
      <c r="AI24" s="79" t="s">
        <v>1334</v>
      </c>
      <c r="AJ24" s="79"/>
      <c r="AK24" s="87" t="s">
        <v>1327</v>
      </c>
      <c r="AL24" s="79" t="b">
        <v>0</v>
      </c>
      <c r="AM24" s="79">
        <v>24</v>
      </c>
      <c r="AN24" s="87" t="s">
        <v>1287</v>
      </c>
      <c r="AO24" s="79" t="s">
        <v>1339</v>
      </c>
      <c r="AP24" s="79" t="b">
        <v>0</v>
      </c>
      <c r="AQ24" s="87" t="s">
        <v>1287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221</v>
      </c>
      <c r="B25" s="64" t="s">
        <v>389</v>
      </c>
      <c r="C25" s="65" t="s">
        <v>3519</v>
      </c>
      <c r="D25" s="66">
        <v>3</v>
      </c>
      <c r="E25" s="67" t="s">
        <v>132</v>
      </c>
      <c r="F25" s="68">
        <v>32</v>
      </c>
      <c r="G25" s="65"/>
      <c r="H25" s="69"/>
      <c r="I25" s="70"/>
      <c r="J25" s="70"/>
      <c r="K25" s="34" t="s">
        <v>65</v>
      </c>
      <c r="L25" s="77">
        <v>25</v>
      </c>
      <c r="M25" s="77"/>
      <c r="N25" s="72"/>
      <c r="O25" s="79" t="s">
        <v>402</v>
      </c>
      <c r="P25" s="81">
        <v>43780.02824074074</v>
      </c>
      <c r="Q25" s="79" t="s">
        <v>404</v>
      </c>
      <c r="R25" s="83" t="s">
        <v>465</v>
      </c>
      <c r="S25" s="79" t="s">
        <v>488</v>
      </c>
      <c r="T25" s="79"/>
      <c r="U25" s="79"/>
      <c r="V25" s="83" t="s">
        <v>565</v>
      </c>
      <c r="W25" s="81">
        <v>43780.02824074074</v>
      </c>
      <c r="X25" s="85">
        <v>43780</v>
      </c>
      <c r="Y25" s="87" t="s">
        <v>656</v>
      </c>
      <c r="Z25" s="83" t="s">
        <v>880</v>
      </c>
      <c r="AA25" s="79"/>
      <c r="AB25" s="79"/>
      <c r="AC25" s="87" t="s">
        <v>1104</v>
      </c>
      <c r="AD25" s="79"/>
      <c r="AE25" s="79" t="b">
        <v>0</v>
      </c>
      <c r="AF25" s="79">
        <v>0</v>
      </c>
      <c r="AG25" s="87" t="s">
        <v>1327</v>
      </c>
      <c r="AH25" s="79" t="b">
        <v>0</v>
      </c>
      <c r="AI25" s="79" t="s">
        <v>1334</v>
      </c>
      <c r="AJ25" s="79"/>
      <c r="AK25" s="87" t="s">
        <v>1327</v>
      </c>
      <c r="AL25" s="79" t="b">
        <v>0</v>
      </c>
      <c r="AM25" s="79">
        <v>24</v>
      </c>
      <c r="AN25" s="87" t="s">
        <v>1287</v>
      </c>
      <c r="AO25" s="79" t="s">
        <v>1339</v>
      </c>
      <c r="AP25" s="79" t="b">
        <v>0</v>
      </c>
      <c r="AQ25" s="87" t="s">
        <v>1287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221</v>
      </c>
      <c r="B26" s="64" t="s">
        <v>344</v>
      </c>
      <c r="C26" s="65" t="s">
        <v>3519</v>
      </c>
      <c r="D26" s="66">
        <v>3</v>
      </c>
      <c r="E26" s="67" t="s">
        <v>132</v>
      </c>
      <c r="F26" s="68">
        <v>32</v>
      </c>
      <c r="G26" s="65"/>
      <c r="H26" s="69"/>
      <c r="I26" s="70"/>
      <c r="J26" s="70"/>
      <c r="K26" s="34" t="s">
        <v>65</v>
      </c>
      <c r="L26" s="77">
        <v>26</v>
      </c>
      <c r="M26" s="77"/>
      <c r="N26" s="72"/>
      <c r="O26" s="79" t="s">
        <v>402</v>
      </c>
      <c r="P26" s="81">
        <v>43780.02824074074</v>
      </c>
      <c r="Q26" s="79" t="s">
        <v>404</v>
      </c>
      <c r="R26" s="83" t="s">
        <v>465</v>
      </c>
      <c r="S26" s="79" t="s">
        <v>488</v>
      </c>
      <c r="T26" s="79"/>
      <c r="U26" s="79"/>
      <c r="V26" s="83" t="s">
        <v>565</v>
      </c>
      <c r="W26" s="81">
        <v>43780.02824074074</v>
      </c>
      <c r="X26" s="85">
        <v>43780</v>
      </c>
      <c r="Y26" s="87" t="s">
        <v>656</v>
      </c>
      <c r="Z26" s="83" t="s">
        <v>880</v>
      </c>
      <c r="AA26" s="79"/>
      <c r="AB26" s="79"/>
      <c r="AC26" s="87" t="s">
        <v>1104</v>
      </c>
      <c r="AD26" s="79"/>
      <c r="AE26" s="79" t="b">
        <v>0</v>
      </c>
      <c r="AF26" s="79">
        <v>0</v>
      </c>
      <c r="AG26" s="87" t="s">
        <v>1327</v>
      </c>
      <c r="AH26" s="79" t="b">
        <v>0</v>
      </c>
      <c r="AI26" s="79" t="s">
        <v>1334</v>
      </c>
      <c r="AJ26" s="79"/>
      <c r="AK26" s="87" t="s">
        <v>1327</v>
      </c>
      <c r="AL26" s="79" t="b">
        <v>0</v>
      </c>
      <c r="AM26" s="79">
        <v>24</v>
      </c>
      <c r="AN26" s="87" t="s">
        <v>1287</v>
      </c>
      <c r="AO26" s="79" t="s">
        <v>1339</v>
      </c>
      <c r="AP26" s="79" t="b">
        <v>0</v>
      </c>
      <c r="AQ26" s="87" t="s">
        <v>1287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1</v>
      </c>
      <c r="BG26" s="49">
        <v>2.2222222222222223</v>
      </c>
      <c r="BH26" s="48">
        <v>0</v>
      </c>
      <c r="BI26" s="49">
        <v>0</v>
      </c>
      <c r="BJ26" s="48">
        <v>0</v>
      </c>
      <c r="BK26" s="49">
        <v>0</v>
      </c>
      <c r="BL26" s="48">
        <v>44</v>
      </c>
      <c r="BM26" s="49">
        <v>97.77777777777777</v>
      </c>
      <c r="BN26" s="48">
        <v>45</v>
      </c>
    </row>
    <row r="27" spans="1:66" ht="15">
      <c r="A27" s="64" t="s">
        <v>222</v>
      </c>
      <c r="B27" s="64" t="s">
        <v>373</v>
      </c>
      <c r="C27" s="65" t="s">
        <v>3519</v>
      </c>
      <c r="D27" s="66">
        <v>3</v>
      </c>
      <c r="E27" s="67" t="s">
        <v>132</v>
      </c>
      <c r="F27" s="68">
        <v>32</v>
      </c>
      <c r="G27" s="65"/>
      <c r="H27" s="69"/>
      <c r="I27" s="70"/>
      <c r="J27" s="70"/>
      <c r="K27" s="34" t="s">
        <v>65</v>
      </c>
      <c r="L27" s="77">
        <v>27</v>
      </c>
      <c r="M27" s="77"/>
      <c r="N27" s="72"/>
      <c r="O27" s="79" t="s">
        <v>401</v>
      </c>
      <c r="P27" s="81">
        <v>43780.03068287037</v>
      </c>
      <c r="Q27" s="79" t="s">
        <v>404</v>
      </c>
      <c r="R27" s="83" t="s">
        <v>465</v>
      </c>
      <c r="S27" s="79" t="s">
        <v>488</v>
      </c>
      <c r="T27" s="79"/>
      <c r="U27" s="79"/>
      <c r="V27" s="83" t="s">
        <v>566</v>
      </c>
      <c r="W27" s="81">
        <v>43780.03068287037</v>
      </c>
      <c r="X27" s="85">
        <v>43780</v>
      </c>
      <c r="Y27" s="87" t="s">
        <v>657</v>
      </c>
      <c r="Z27" s="83" t="s">
        <v>881</v>
      </c>
      <c r="AA27" s="79"/>
      <c r="AB27" s="79"/>
      <c r="AC27" s="87" t="s">
        <v>1105</v>
      </c>
      <c r="AD27" s="79"/>
      <c r="AE27" s="79" t="b">
        <v>0</v>
      </c>
      <c r="AF27" s="79">
        <v>0</v>
      </c>
      <c r="AG27" s="87" t="s">
        <v>1327</v>
      </c>
      <c r="AH27" s="79" t="b">
        <v>0</v>
      </c>
      <c r="AI27" s="79" t="s">
        <v>1334</v>
      </c>
      <c r="AJ27" s="79"/>
      <c r="AK27" s="87" t="s">
        <v>1327</v>
      </c>
      <c r="AL27" s="79" t="b">
        <v>0</v>
      </c>
      <c r="AM27" s="79">
        <v>24</v>
      </c>
      <c r="AN27" s="87" t="s">
        <v>1287</v>
      </c>
      <c r="AO27" s="79" t="s">
        <v>1339</v>
      </c>
      <c r="AP27" s="79" t="b">
        <v>0</v>
      </c>
      <c r="AQ27" s="87" t="s">
        <v>1287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222</v>
      </c>
      <c r="B28" s="64" t="s">
        <v>389</v>
      </c>
      <c r="C28" s="65" t="s">
        <v>3519</v>
      </c>
      <c r="D28" s="66">
        <v>3</v>
      </c>
      <c r="E28" s="67" t="s">
        <v>132</v>
      </c>
      <c r="F28" s="68">
        <v>32</v>
      </c>
      <c r="G28" s="65"/>
      <c r="H28" s="69"/>
      <c r="I28" s="70"/>
      <c r="J28" s="70"/>
      <c r="K28" s="34" t="s">
        <v>65</v>
      </c>
      <c r="L28" s="77">
        <v>28</v>
      </c>
      <c r="M28" s="77"/>
      <c r="N28" s="72"/>
      <c r="O28" s="79" t="s">
        <v>402</v>
      </c>
      <c r="P28" s="81">
        <v>43780.03068287037</v>
      </c>
      <c r="Q28" s="79" t="s">
        <v>404</v>
      </c>
      <c r="R28" s="83" t="s">
        <v>465</v>
      </c>
      <c r="S28" s="79" t="s">
        <v>488</v>
      </c>
      <c r="T28" s="79"/>
      <c r="U28" s="79"/>
      <c r="V28" s="83" t="s">
        <v>566</v>
      </c>
      <c r="W28" s="81">
        <v>43780.03068287037</v>
      </c>
      <c r="X28" s="85">
        <v>43780</v>
      </c>
      <c r="Y28" s="87" t="s">
        <v>657</v>
      </c>
      <c r="Z28" s="83" t="s">
        <v>881</v>
      </c>
      <c r="AA28" s="79"/>
      <c r="AB28" s="79"/>
      <c r="AC28" s="87" t="s">
        <v>1105</v>
      </c>
      <c r="AD28" s="79"/>
      <c r="AE28" s="79" t="b">
        <v>0</v>
      </c>
      <c r="AF28" s="79">
        <v>0</v>
      </c>
      <c r="AG28" s="87" t="s">
        <v>1327</v>
      </c>
      <c r="AH28" s="79" t="b">
        <v>0</v>
      </c>
      <c r="AI28" s="79" t="s">
        <v>1334</v>
      </c>
      <c r="AJ28" s="79"/>
      <c r="AK28" s="87" t="s">
        <v>1327</v>
      </c>
      <c r="AL28" s="79" t="b">
        <v>0</v>
      </c>
      <c r="AM28" s="79">
        <v>24</v>
      </c>
      <c r="AN28" s="87" t="s">
        <v>1287</v>
      </c>
      <c r="AO28" s="79" t="s">
        <v>1339</v>
      </c>
      <c r="AP28" s="79" t="b">
        <v>0</v>
      </c>
      <c r="AQ28" s="87" t="s">
        <v>1287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222</v>
      </c>
      <c r="B29" s="64" t="s">
        <v>344</v>
      </c>
      <c r="C29" s="65" t="s">
        <v>3519</v>
      </c>
      <c r="D29" s="66">
        <v>3</v>
      </c>
      <c r="E29" s="67" t="s">
        <v>132</v>
      </c>
      <c r="F29" s="68">
        <v>32</v>
      </c>
      <c r="G29" s="65"/>
      <c r="H29" s="69"/>
      <c r="I29" s="70"/>
      <c r="J29" s="70"/>
      <c r="K29" s="34" t="s">
        <v>65</v>
      </c>
      <c r="L29" s="77">
        <v>29</v>
      </c>
      <c r="M29" s="77"/>
      <c r="N29" s="72"/>
      <c r="O29" s="79" t="s">
        <v>402</v>
      </c>
      <c r="P29" s="81">
        <v>43780.03068287037</v>
      </c>
      <c r="Q29" s="79" t="s">
        <v>404</v>
      </c>
      <c r="R29" s="83" t="s">
        <v>465</v>
      </c>
      <c r="S29" s="79" t="s">
        <v>488</v>
      </c>
      <c r="T29" s="79"/>
      <c r="U29" s="79"/>
      <c r="V29" s="83" t="s">
        <v>566</v>
      </c>
      <c r="W29" s="81">
        <v>43780.03068287037</v>
      </c>
      <c r="X29" s="85">
        <v>43780</v>
      </c>
      <c r="Y29" s="87" t="s">
        <v>657</v>
      </c>
      <c r="Z29" s="83" t="s">
        <v>881</v>
      </c>
      <c r="AA29" s="79"/>
      <c r="AB29" s="79"/>
      <c r="AC29" s="87" t="s">
        <v>1105</v>
      </c>
      <c r="AD29" s="79"/>
      <c r="AE29" s="79" t="b">
        <v>0</v>
      </c>
      <c r="AF29" s="79">
        <v>0</v>
      </c>
      <c r="AG29" s="87" t="s">
        <v>1327</v>
      </c>
      <c r="AH29" s="79" t="b">
        <v>0</v>
      </c>
      <c r="AI29" s="79" t="s">
        <v>1334</v>
      </c>
      <c r="AJ29" s="79"/>
      <c r="AK29" s="87" t="s">
        <v>1327</v>
      </c>
      <c r="AL29" s="79" t="b">
        <v>0</v>
      </c>
      <c r="AM29" s="79">
        <v>24</v>
      </c>
      <c r="AN29" s="87" t="s">
        <v>1287</v>
      </c>
      <c r="AO29" s="79" t="s">
        <v>1339</v>
      </c>
      <c r="AP29" s="79" t="b">
        <v>0</v>
      </c>
      <c r="AQ29" s="87" t="s">
        <v>1287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1</v>
      </c>
      <c r="BG29" s="49">
        <v>2.2222222222222223</v>
      </c>
      <c r="BH29" s="48">
        <v>0</v>
      </c>
      <c r="BI29" s="49">
        <v>0</v>
      </c>
      <c r="BJ29" s="48">
        <v>0</v>
      </c>
      <c r="BK29" s="49">
        <v>0</v>
      </c>
      <c r="BL29" s="48">
        <v>44</v>
      </c>
      <c r="BM29" s="49">
        <v>97.77777777777777</v>
      </c>
      <c r="BN29" s="48">
        <v>45</v>
      </c>
    </row>
    <row r="30" spans="1:66" ht="15">
      <c r="A30" s="64" t="s">
        <v>223</v>
      </c>
      <c r="B30" s="64" t="s">
        <v>373</v>
      </c>
      <c r="C30" s="65" t="s">
        <v>3519</v>
      </c>
      <c r="D30" s="66">
        <v>3</v>
      </c>
      <c r="E30" s="67" t="s">
        <v>132</v>
      </c>
      <c r="F30" s="68">
        <v>32</v>
      </c>
      <c r="G30" s="65"/>
      <c r="H30" s="69"/>
      <c r="I30" s="70"/>
      <c r="J30" s="70"/>
      <c r="K30" s="34" t="s">
        <v>65</v>
      </c>
      <c r="L30" s="77">
        <v>30</v>
      </c>
      <c r="M30" s="77"/>
      <c r="N30" s="72"/>
      <c r="O30" s="79" t="s">
        <v>401</v>
      </c>
      <c r="P30" s="81">
        <v>43780.05673611111</v>
      </c>
      <c r="Q30" s="79" t="s">
        <v>404</v>
      </c>
      <c r="R30" s="83" t="s">
        <v>465</v>
      </c>
      <c r="S30" s="79" t="s">
        <v>488</v>
      </c>
      <c r="T30" s="79"/>
      <c r="U30" s="79"/>
      <c r="V30" s="83" t="s">
        <v>567</v>
      </c>
      <c r="W30" s="81">
        <v>43780.05673611111</v>
      </c>
      <c r="X30" s="85">
        <v>43780</v>
      </c>
      <c r="Y30" s="87" t="s">
        <v>658</v>
      </c>
      <c r="Z30" s="83" t="s">
        <v>882</v>
      </c>
      <c r="AA30" s="79"/>
      <c r="AB30" s="79"/>
      <c r="AC30" s="87" t="s">
        <v>1106</v>
      </c>
      <c r="AD30" s="79"/>
      <c r="AE30" s="79" t="b">
        <v>0</v>
      </c>
      <c r="AF30" s="79">
        <v>0</v>
      </c>
      <c r="AG30" s="87" t="s">
        <v>1327</v>
      </c>
      <c r="AH30" s="79" t="b">
        <v>0</v>
      </c>
      <c r="AI30" s="79" t="s">
        <v>1334</v>
      </c>
      <c r="AJ30" s="79"/>
      <c r="AK30" s="87" t="s">
        <v>1327</v>
      </c>
      <c r="AL30" s="79" t="b">
        <v>0</v>
      </c>
      <c r="AM30" s="79">
        <v>24</v>
      </c>
      <c r="AN30" s="87" t="s">
        <v>1287</v>
      </c>
      <c r="AO30" s="79" t="s">
        <v>1339</v>
      </c>
      <c r="AP30" s="79" t="b">
        <v>0</v>
      </c>
      <c r="AQ30" s="87" t="s">
        <v>1287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223</v>
      </c>
      <c r="B31" s="64" t="s">
        <v>389</v>
      </c>
      <c r="C31" s="65" t="s">
        <v>3519</v>
      </c>
      <c r="D31" s="66">
        <v>3</v>
      </c>
      <c r="E31" s="67" t="s">
        <v>132</v>
      </c>
      <c r="F31" s="68">
        <v>32</v>
      </c>
      <c r="G31" s="65"/>
      <c r="H31" s="69"/>
      <c r="I31" s="70"/>
      <c r="J31" s="70"/>
      <c r="K31" s="34" t="s">
        <v>65</v>
      </c>
      <c r="L31" s="77">
        <v>31</v>
      </c>
      <c r="M31" s="77"/>
      <c r="N31" s="72"/>
      <c r="O31" s="79" t="s">
        <v>402</v>
      </c>
      <c r="P31" s="81">
        <v>43780.05673611111</v>
      </c>
      <c r="Q31" s="79" t="s">
        <v>404</v>
      </c>
      <c r="R31" s="83" t="s">
        <v>465</v>
      </c>
      <c r="S31" s="79" t="s">
        <v>488</v>
      </c>
      <c r="T31" s="79"/>
      <c r="U31" s="79"/>
      <c r="V31" s="83" t="s">
        <v>567</v>
      </c>
      <c r="W31" s="81">
        <v>43780.05673611111</v>
      </c>
      <c r="X31" s="85">
        <v>43780</v>
      </c>
      <c r="Y31" s="87" t="s">
        <v>658</v>
      </c>
      <c r="Z31" s="83" t="s">
        <v>882</v>
      </c>
      <c r="AA31" s="79"/>
      <c r="AB31" s="79"/>
      <c r="AC31" s="87" t="s">
        <v>1106</v>
      </c>
      <c r="AD31" s="79"/>
      <c r="AE31" s="79" t="b">
        <v>0</v>
      </c>
      <c r="AF31" s="79">
        <v>0</v>
      </c>
      <c r="AG31" s="87" t="s">
        <v>1327</v>
      </c>
      <c r="AH31" s="79" t="b">
        <v>0</v>
      </c>
      <c r="AI31" s="79" t="s">
        <v>1334</v>
      </c>
      <c r="AJ31" s="79"/>
      <c r="AK31" s="87" t="s">
        <v>1327</v>
      </c>
      <c r="AL31" s="79" t="b">
        <v>0</v>
      </c>
      <c r="AM31" s="79">
        <v>24</v>
      </c>
      <c r="AN31" s="87" t="s">
        <v>1287</v>
      </c>
      <c r="AO31" s="79" t="s">
        <v>1339</v>
      </c>
      <c r="AP31" s="79" t="b">
        <v>0</v>
      </c>
      <c r="AQ31" s="87" t="s">
        <v>1287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223</v>
      </c>
      <c r="B32" s="64" t="s">
        <v>344</v>
      </c>
      <c r="C32" s="65" t="s">
        <v>3519</v>
      </c>
      <c r="D32" s="66">
        <v>3</v>
      </c>
      <c r="E32" s="67" t="s">
        <v>132</v>
      </c>
      <c r="F32" s="68">
        <v>32</v>
      </c>
      <c r="G32" s="65"/>
      <c r="H32" s="69"/>
      <c r="I32" s="70"/>
      <c r="J32" s="70"/>
      <c r="K32" s="34" t="s">
        <v>65</v>
      </c>
      <c r="L32" s="77">
        <v>32</v>
      </c>
      <c r="M32" s="77"/>
      <c r="N32" s="72"/>
      <c r="O32" s="79" t="s">
        <v>402</v>
      </c>
      <c r="P32" s="81">
        <v>43780.05673611111</v>
      </c>
      <c r="Q32" s="79" t="s">
        <v>404</v>
      </c>
      <c r="R32" s="83" t="s">
        <v>465</v>
      </c>
      <c r="S32" s="79" t="s">
        <v>488</v>
      </c>
      <c r="T32" s="79"/>
      <c r="U32" s="79"/>
      <c r="V32" s="83" t="s">
        <v>567</v>
      </c>
      <c r="W32" s="81">
        <v>43780.05673611111</v>
      </c>
      <c r="X32" s="85">
        <v>43780</v>
      </c>
      <c r="Y32" s="87" t="s">
        <v>658</v>
      </c>
      <c r="Z32" s="83" t="s">
        <v>882</v>
      </c>
      <c r="AA32" s="79"/>
      <c r="AB32" s="79"/>
      <c r="AC32" s="87" t="s">
        <v>1106</v>
      </c>
      <c r="AD32" s="79"/>
      <c r="AE32" s="79" t="b">
        <v>0</v>
      </c>
      <c r="AF32" s="79">
        <v>0</v>
      </c>
      <c r="AG32" s="87" t="s">
        <v>1327</v>
      </c>
      <c r="AH32" s="79" t="b">
        <v>0</v>
      </c>
      <c r="AI32" s="79" t="s">
        <v>1334</v>
      </c>
      <c r="AJ32" s="79"/>
      <c r="AK32" s="87" t="s">
        <v>1327</v>
      </c>
      <c r="AL32" s="79" t="b">
        <v>0</v>
      </c>
      <c r="AM32" s="79">
        <v>24</v>
      </c>
      <c r="AN32" s="87" t="s">
        <v>1287</v>
      </c>
      <c r="AO32" s="79" t="s">
        <v>1339</v>
      </c>
      <c r="AP32" s="79" t="b">
        <v>0</v>
      </c>
      <c r="AQ32" s="87" t="s">
        <v>1287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1</v>
      </c>
      <c r="BG32" s="49">
        <v>2.2222222222222223</v>
      </c>
      <c r="BH32" s="48">
        <v>0</v>
      </c>
      <c r="BI32" s="49">
        <v>0</v>
      </c>
      <c r="BJ32" s="48">
        <v>0</v>
      </c>
      <c r="BK32" s="49">
        <v>0</v>
      </c>
      <c r="BL32" s="48">
        <v>44</v>
      </c>
      <c r="BM32" s="49">
        <v>97.77777777777777</v>
      </c>
      <c r="BN32" s="48">
        <v>45</v>
      </c>
    </row>
    <row r="33" spans="1:66" ht="15">
      <c r="A33" s="64" t="s">
        <v>224</v>
      </c>
      <c r="B33" s="64" t="s">
        <v>224</v>
      </c>
      <c r="C33" s="65" t="s">
        <v>3519</v>
      </c>
      <c r="D33" s="66">
        <v>3</v>
      </c>
      <c r="E33" s="67" t="s">
        <v>132</v>
      </c>
      <c r="F33" s="68">
        <v>32</v>
      </c>
      <c r="G33" s="65"/>
      <c r="H33" s="69"/>
      <c r="I33" s="70"/>
      <c r="J33" s="70"/>
      <c r="K33" s="34" t="s">
        <v>65</v>
      </c>
      <c r="L33" s="77">
        <v>33</v>
      </c>
      <c r="M33" s="77"/>
      <c r="N33" s="72"/>
      <c r="O33" s="79" t="s">
        <v>176</v>
      </c>
      <c r="P33" s="81">
        <v>43780.10973379629</v>
      </c>
      <c r="Q33" s="79" t="s">
        <v>405</v>
      </c>
      <c r="R33" s="79"/>
      <c r="S33" s="79"/>
      <c r="T33" s="79"/>
      <c r="U33" s="79"/>
      <c r="V33" s="83" t="s">
        <v>568</v>
      </c>
      <c r="W33" s="81">
        <v>43780.10973379629</v>
      </c>
      <c r="X33" s="85">
        <v>43780</v>
      </c>
      <c r="Y33" s="87" t="s">
        <v>659</v>
      </c>
      <c r="Z33" s="83" t="s">
        <v>883</v>
      </c>
      <c r="AA33" s="79"/>
      <c r="AB33" s="79"/>
      <c r="AC33" s="87" t="s">
        <v>1107</v>
      </c>
      <c r="AD33" s="79"/>
      <c r="AE33" s="79" t="b">
        <v>0</v>
      </c>
      <c r="AF33" s="79">
        <v>4</v>
      </c>
      <c r="AG33" s="87" t="s">
        <v>1327</v>
      </c>
      <c r="AH33" s="79" t="b">
        <v>0</v>
      </c>
      <c r="AI33" s="79" t="s">
        <v>1334</v>
      </c>
      <c r="AJ33" s="79"/>
      <c r="AK33" s="87" t="s">
        <v>1327</v>
      </c>
      <c r="AL33" s="79" t="b">
        <v>0</v>
      </c>
      <c r="AM33" s="79">
        <v>0</v>
      </c>
      <c r="AN33" s="87" t="s">
        <v>1327</v>
      </c>
      <c r="AO33" s="79" t="s">
        <v>1337</v>
      </c>
      <c r="AP33" s="79" t="b">
        <v>0</v>
      </c>
      <c r="AQ33" s="87" t="s">
        <v>1107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2</v>
      </c>
      <c r="BG33" s="49">
        <v>9.090909090909092</v>
      </c>
      <c r="BH33" s="48">
        <v>1</v>
      </c>
      <c r="BI33" s="49">
        <v>4.545454545454546</v>
      </c>
      <c r="BJ33" s="48">
        <v>0</v>
      </c>
      <c r="BK33" s="49">
        <v>0</v>
      </c>
      <c r="BL33" s="48">
        <v>19</v>
      </c>
      <c r="BM33" s="49">
        <v>86.36363636363636</v>
      </c>
      <c r="BN33" s="48">
        <v>22</v>
      </c>
    </row>
    <row r="34" spans="1:66" ht="15">
      <c r="A34" s="64" t="s">
        <v>225</v>
      </c>
      <c r="B34" s="64" t="s">
        <v>373</v>
      </c>
      <c r="C34" s="65" t="s">
        <v>3519</v>
      </c>
      <c r="D34" s="66">
        <v>3</v>
      </c>
      <c r="E34" s="67" t="s">
        <v>132</v>
      </c>
      <c r="F34" s="68">
        <v>32</v>
      </c>
      <c r="G34" s="65"/>
      <c r="H34" s="69"/>
      <c r="I34" s="70"/>
      <c r="J34" s="70"/>
      <c r="K34" s="34" t="s">
        <v>65</v>
      </c>
      <c r="L34" s="77">
        <v>34</v>
      </c>
      <c r="M34" s="77"/>
      <c r="N34" s="72"/>
      <c r="O34" s="79" t="s">
        <v>401</v>
      </c>
      <c r="P34" s="81">
        <v>43780.16303240741</v>
      </c>
      <c r="Q34" s="79" t="s">
        <v>404</v>
      </c>
      <c r="R34" s="83" t="s">
        <v>465</v>
      </c>
      <c r="S34" s="79" t="s">
        <v>488</v>
      </c>
      <c r="T34" s="79"/>
      <c r="U34" s="79"/>
      <c r="V34" s="83" t="s">
        <v>569</v>
      </c>
      <c r="W34" s="81">
        <v>43780.16303240741</v>
      </c>
      <c r="X34" s="85">
        <v>43780</v>
      </c>
      <c r="Y34" s="87" t="s">
        <v>660</v>
      </c>
      <c r="Z34" s="83" t="s">
        <v>884</v>
      </c>
      <c r="AA34" s="79"/>
      <c r="AB34" s="79"/>
      <c r="AC34" s="87" t="s">
        <v>1108</v>
      </c>
      <c r="AD34" s="79"/>
      <c r="AE34" s="79" t="b">
        <v>0</v>
      </c>
      <c r="AF34" s="79">
        <v>0</v>
      </c>
      <c r="AG34" s="87" t="s">
        <v>1327</v>
      </c>
      <c r="AH34" s="79" t="b">
        <v>0</v>
      </c>
      <c r="AI34" s="79" t="s">
        <v>1334</v>
      </c>
      <c r="AJ34" s="79"/>
      <c r="AK34" s="87" t="s">
        <v>1327</v>
      </c>
      <c r="AL34" s="79" t="b">
        <v>0</v>
      </c>
      <c r="AM34" s="79">
        <v>24</v>
      </c>
      <c r="AN34" s="87" t="s">
        <v>1287</v>
      </c>
      <c r="AO34" s="79" t="s">
        <v>1338</v>
      </c>
      <c r="AP34" s="79" t="b">
        <v>0</v>
      </c>
      <c r="AQ34" s="87" t="s">
        <v>1287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225</v>
      </c>
      <c r="B35" s="64" t="s">
        <v>389</v>
      </c>
      <c r="C35" s="65" t="s">
        <v>3519</v>
      </c>
      <c r="D35" s="66">
        <v>3</v>
      </c>
      <c r="E35" s="67" t="s">
        <v>132</v>
      </c>
      <c r="F35" s="68">
        <v>32</v>
      </c>
      <c r="G35" s="65"/>
      <c r="H35" s="69"/>
      <c r="I35" s="70"/>
      <c r="J35" s="70"/>
      <c r="K35" s="34" t="s">
        <v>65</v>
      </c>
      <c r="L35" s="77">
        <v>35</v>
      </c>
      <c r="M35" s="77"/>
      <c r="N35" s="72"/>
      <c r="O35" s="79" t="s">
        <v>402</v>
      </c>
      <c r="P35" s="81">
        <v>43780.16303240741</v>
      </c>
      <c r="Q35" s="79" t="s">
        <v>404</v>
      </c>
      <c r="R35" s="83" t="s">
        <v>465</v>
      </c>
      <c r="S35" s="79" t="s">
        <v>488</v>
      </c>
      <c r="T35" s="79"/>
      <c r="U35" s="79"/>
      <c r="V35" s="83" t="s">
        <v>569</v>
      </c>
      <c r="W35" s="81">
        <v>43780.16303240741</v>
      </c>
      <c r="X35" s="85">
        <v>43780</v>
      </c>
      <c r="Y35" s="87" t="s">
        <v>660</v>
      </c>
      <c r="Z35" s="83" t="s">
        <v>884</v>
      </c>
      <c r="AA35" s="79"/>
      <c r="AB35" s="79"/>
      <c r="AC35" s="87" t="s">
        <v>1108</v>
      </c>
      <c r="AD35" s="79"/>
      <c r="AE35" s="79" t="b">
        <v>0</v>
      </c>
      <c r="AF35" s="79">
        <v>0</v>
      </c>
      <c r="AG35" s="87" t="s">
        <v>1327</v>
      </c>
      <c r="AH35" s="79" t="b">
        <v>0</v>
      </c>
      <c r="AI35" s="79" t="s">
        <v>1334</v>
      </c>
      <c r="AJ35" s="79"/>
      <c r="AK35" s="87" t="s">
        <v>1327</v>
      </c>
      <c r="AL35" s="79" t="b">
        <v>0</v>
      </c>
      <c r="AM35" s="79">
        <v>24</v>
      </c>
      <c r="AN35" s="87" t="s">
        <v>1287</v>
      </c>
      <c r="AO35" s="79" t="s">
        <v>1338</v>
      </c>
      <c r="AP35" s="79" t="b">
        <v>0</v>
      </c>
      <c r="AQ35" s="87" t="s">
        <v>1287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225</v>
      </c>
      <c r="B36" s="64" t="s">
        <v>344</v>
      </c>
      <c r="C36" s="65" t="s">
        <v>3519</v>
      </c>
      <c r="D36" s="66">
        <v>3</v>
      </c>
      <c r="E36" s="67" t="s">
        <v>132</v>
      </c>
      <c r="F36" s="68">
        <v>32</v>
      </c>
      <c r="G36" s="65"/>
      <c r="H36" s="69"/>
      <c r="I36" s="70"/>
      <c r="J36" s="70"/>
      <c r="K36" s="34" t="s">
        <v>65</v>
      </c>
      <c r="L36" s="77">
        <v>36</v>
      </c>
      <c r="M36" s="77"/>
      <c r="N36" s="72"/>
      <c r="O36" s="79" t="s">
        <v>402</v>
      </c>
      <c r="P36" s="81">
        <v>43780.16303240741</v>
      </c>
      <c r="Q36" s="79" t="s">
        <v>404</v>
      </c>
      <c r="R36" s="83" t="s">
        <v>465</v>
      </c>
      <c r="S36" s="79" t="s">
        <v>488</v>
      </c>
      <c r="T36" s="79"/>
      <c r="U36" s="79"/>
      <c r="V36" s="83" t="s">
        <v>569</v>
      </c>
      <c r="W36" s="81">
        <v>43780.16303240741</v>
      </c>
      <c r="X36" s="85">
        <v>43780</v>
      </c>
      <c r="Y36" s="87" t="s">
        <v>660</v>
      </c>
      <c r="Z36" s="83" t="s">
        <v>884</v>
      </c>
      <c r="AA36" s="79"/>
      <c r="AB36" s="79"/>
      <c r="AC36" s="87" t="s">
        <v>1108</v>
      </c>
      <c r="AD36" s="79"/>
      <c r="AE36" s="79" t="b">
        <v>0</v>
      </c>
      <c r="AF36" s="79">
        <v>0</v>
      </c>
      <c r="AG36" s="87" t="s">
        <v>1327</v>
      </c>
      <c r="AH36" s="79" t="b">
        <v>0</v>
      </c>
      <c r="AI36" s="79" t="s">
        <v>1334</v>
      </c>
      <c r="AJ36" s="79"/>
      <c r="AK36" s="87" t="s">
        <v>1327</v>
      </c>
      <c r="AL36" s="79" t="b">
        <v>0</v>
      </c>
      <c r="AM36" s="79">
        <v>24</v>
      </c>
      <c r="AN36" s="87" t="s">
        <v>1287</v>
      </c>
      <c r="AO36" s="79" t="s">
        <v>1338</v>
      </c>
      <c r="AP36" s="79" t="b">
        <v>0</v>
      </c>
      <c r="AQ36" s="87" t="s">
        <v>1287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1</v>
      </c>
      <c r="BG36" s="49">
        <v>2.2222222222222223</v>
      </c>
      <c r="BH36" s="48">
        <v>0</v>
      </c>
      <c r="BI36" s="49">
        <v>0</v>
      </c>
      <c r="BJ36" s="48">
        <v>0</v>
      </c>
      <c r="BK36" s="49">
        <v>0</v>
      </c>
      <c r="BL36" s="48">
        <v>44</v>
      </c>
      <c r="BM36" s="49">
        <v>97.77777777777777</v>
      </c>
      <c r="BN36" s="48">
        <v>45</v>
      </c>
    </row>
    <row r="37" spans="1:66" ht="15">
      <c r="A37" s="64" t="s">
        <v>226</v>
      </c>
      <c r="B37" s="64" t="s">
        <v>373</v>
      </c>
      <c r="C37" s="65" t="s">
        <v>3519</v>
      </c>
      <c r="D37" s="66">
        <v>3</v>
      </c>
      <c r="E37" s="67" t="s">
        <v>132</v>
      </c>
      <c r="F37" s="68">
        <v>32</v>
      </c>
      <c r="G37" s="65"/>
      <c r="H37" s="69"/>
      <c r="I37" s="70"/>
      <c r="J37" s="70"/>
      <c r="K37" s="34" t="s">
        <v>65</v>
      </c>
      <c r="L37" s="77">
        <v>37</v>
      </c>
      <c r="M37" s="77"/>
      <c r="N37" s="72"/>
      <c r="O37" s="79" t="s">
        <v>401</v>
      </c>
      <c r="P37" s="81">
        <v>43780.43216435185</v>
      </c>
      <c r="Q37" s="79" t="s">
        <v>404</v>
      </c>
      <c r="R37" s="83" t="s">
        <v>465</v>
      </c>
      <c r="S37" s="79" t="s">
        <v>488</v>
      </c>
      <c r="T37" s="79"/>
      <c r="U37" s="79"/>
      <c r="V37" s="83" t="s">
        <v>570</v>
      </c>
      <c r="W37" s="81">
        <v>43780.43216435185</v>
      </c>
      <c r="X37" s="85">
        <v>43780</v>
      </c>
      <c r="Y37" s="87" t="s">
        <v>661</v>
      </c>
      <c r="Z37" s="83" t="s">
        <v>885</v>
      </c>
      <c r="AA37" s="79"/>
      <c r="AB37" s="79"/>
      <c r="AC37" s="87" t="s">
        <v>1109</v>
      </c>
      <c r="AD37" s="79"/>
      <c r="AE37" s="79" t="b">
        <v>0</v>
      </c>
      <c r="AF37" s="79">
        <v>0</v>
      </c>
      <c r="AG37" s="87" t="s">
        <v>1327</v>
      </c>
      <c r="AH37" s="79" t="b">
        <v>0</v>
      </c>
      <c r="AI37" s="79" t="s">
        <v>1334</v>
      </c>
      <c r="AJ37" s="79"/>
      <c r="AK37" s="87" t="s">
        <v>1327</v>
      </c>
      <c r="AL37" s="79" t="b">
        <v>0</v>
      </c>
      <c r="AM37" s="79">
        <v>24</v>
      </c>
      <c r="AN37" s="87" t="s">
        <v>1287</v>
      </c>
      <c r="AO37" s="79" t="s">
        <v>1337</v>
      </c>
      <c r="AP37" s="79" t="b">
        <v>0</v>
      </c>
      <c r="AQ37" s="87" t="s">
        <v>1287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226</v>
      </c>
      <c r="B38" s="64" t="s">
        <v>389</v>
      </c>
      <c r="C38" s="65" t="s">
        <v>3519</v>
      </c>
      <c r="D38" s="66">
        <v>3</v>
      </c>
      <c r="E38" s="67" t="s">
        <v>132</v>
      </c>
      <c r="F38" s="68">
        <v>32</v>
      </c>
      <c r="G38" s="65"/>
      <c r="H38" s="69"/>
      <c r="I38" s="70"/>
      <c r="J38" s="70"/>
      <c r="K38" s="34" t="s">
        <v>65</v>
      </c>
      <c r="L38" s="77">
        <v>38</v>
      </c>
      <c r="M38" s="77"/>
      <c r="N38" s="72"/>
      <c r="O38" s="79" t="s">
        <v>402</v>
      </c>
      <c r="P38" s="81">
        <v>43780.43216435185</v>
      </c>
      <c r="Q38" s="79" t="s">
        <v>404</v>
      </c>
      <c r="R38" s="83" t="s">
        <v>465</v>
      </c>
      <c r="S38" s="79" t="s">
        <v>488</v>
      </c>
      <c r="T38" s="79"/>
      <c r="U38" s="79"/>
      <c r="V38" s="83" t="s">
        <v>570</v>
      </c>
      <c r="W38" s="81">
        <v>43780.43216435185</v>
      </c>
      <c r="X38" s="85">
        <v>43780</v>
      </c>
      <c r="Y38" s="87" t="s">
        <v>661</v>
      </c>
      <c r="Z38" s="83" t="s">
        <v>885</v>
      </c>
      <c r="AA38" s="79"/>
      <c r="AB38" s="79"/>
      <c r="AC38" s="87" t="s">
        <v>1109</v>
      </c>
      <c r="AD38" s="79"/>
      <c r="AE38" s="79" t="b">
        <v>0</v>
      </c>
      <c r="AF38" s="79">
        <v>0</v>
      </c>
      <c r="AG38" s="87" t="s">
        <v>1327</v>
      </c>
      <c r="AH38" s="79" t="b">
        <v>0</v>
      </c>
      <c r="AI38" s="79" t="s">
        <v>1334</v>
      </c>
      <c r="AJ38" s="79"/>
      <c r="AK38" s="87" t="s">
        <v>1327</v>
      </c>
      <c r="AL38" s="79" t="b">
        <v>0</v>
      </c>
      <c r="AM38" s="79">
        <v>24</v>
      </c>
      <c r="AN38" s="87" t="s">
        <v>1287</v>
      </c>
      <c r="AO38" s="79" t="s">
        <v>1337</v>
      </c>
      <c r="AP38" s="79" t="b">
        <v>0</v>
      </c>
      <c r="AQ38" s="87" t="s">
        <v>1287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226</v>
      </c>
      <c r="B39" s="64" t="s">
        <v>344</v>
      </c>
      <c r="C39" s="65" t="s">
        <v>3519</v>
      </c>
      <c r="D39" s="66">
        <v>3</v>
      </c>
      <c r="E39" s="67" t="s">
        <v>132</v>
      </c>
      <c r="F39" s="68">
        <v>32</v>
      </c>
      <c r="G39" s="65"/>
      <c r="H39" s="69"/>
      <c r="I39" s="70"/>
      <c r="J39" s="70"/>
      <c r="K39" s="34" t="s">
        <v>65</v>
      </c>
      <c r="L39" s="77">
        <v>39</v>
      </c>
      <c r="M39" s="77"/>
      <c r="N39" s="72"/>
      <c r="O39" s="79" t="s">
        <v>402</v>
      </c>
      <c r="P39" s="81">
        <v>43780.43216435185</v>
      </c>
      <c r="Q39" s="79" t="s">
        <v>404</v>
      </c>
      <c r="R39" s="83" t="s">
        <v>465</v>
      </c>
      <c r="S39" s="79" t="s">
        <v>488</v>
      </c>
      <c r="T39" s="79"/>
      <c r="U39" s="79"/>
      <c r="V39" s="83" t="s">
        <v>570</v>
      </c>
      <c r="W39" s="81">
        <v>43780.43216435185</v>
      </c>
      <c r="X39" s="85">
        <v>43780</v>
      </c>
      <c r="Y39" s="87" t="s">
        <v>661</v>
      </c>
      <c r="Z39" s="83" t="s">
        <v>885</v>
      </c>
      <c r="AA39" s="79"/>
      <c r="AB39" s="79"/>
      <c r="AC39" s="87" t="s">
        <v>1109</v>
      </c>
      <c r="AD39" s="79"/>
      <c r="AE39" s="79" t="b">
        <v>0</v>
      </c>
      <c r="AF39" s="79">
        <v>0</v>
      </c>
      <c r="AG39" s="87" t="s">
        <v>1327</v>
      </c>
      <c r="AH39" s="79" t="b">
        <v>0</v>
      </c>
      <c r="AI39" s="79" t="s">
        <v>1334</v>
      </c>
      <c r="AJ39" s="79"/>
      <c r="AK39" s="87" t="s">
        <v>1327</v>
      </c>
      <c r="AL39" s="79" t="b">
        <v>0</v>
      </c>
      <c r="AM39" s="79">
        <v>24</v>
      </c>
      <c r="AN39" s="87" t="s">
        <v>1287</v>
      </c>
      <c r="AO39" s="79" t="s">
        <v>1337</v>
      </c>
      <c r="AP39" s="79" t="b">
        <v>0</v>
      </c>
      <c r="AQ39" s="87" t="s">
        <v>1287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1</v>
      </c>
      <c r="BG39" s="49">
        <v>2.2222222222222223</v>
      </c>
      <c r="BH39" s="48">
        <v>0</v>
      </c>
      <c r="BI39" s="49">
        <v>0</v>
      </c>
      <c r="BJ39" s="48">
        <v>0</v>
      </c>
      <c r="BK39" s="49">
        <v>0</v>
      </c>
      <c r="BL39" s="48">
        <v>44</v>
      </c>
      <c r="BM39" s="49">
        <v>97.77777777777777</v>
      </c>
      <c r="BN39" s="48">
        <v>45</v>
      </c>
    </row>
    <row r="40" spans="1:66" ht="15">
      <c r="A40" s="64" t="s">
        <v>227</v>
      </c>
      <c r="B40" s="64" t="s">
        <v>227</v>
      </c>
      <c r="C40" s="65" t="s">
        <v>3519</v>
      </c>
      <c r="D40" s="66">
        <v>3</v>
      </c>
      <c r="E40" s="67" t="s">
        <v>132</v>
      </c>
      <c r="F40" s="68">
        <v>32</v>
      </c>
      <c r="G40" s="65"/>
      <c r="H40" s="69"/>
      <c r="I40" s="70"/>
      <c r="J40" s="70"/>
      <c r="K40" s="34" t="s">
        <v>65</v>
      </c>
      <c r="L40" s="77">
        <v>40</v>
      </c>
      <c r="M40" s="77"/>
      <c r="N40" s="72"/>
      <c r="O40" s="79" t="s">
        <v>176</v>
      </c>
      <c r="P40" s="81">
        <v>43780.63984953704</v>
      </c>
      <c r="Q40" s="79" t="s">
        <v>406</v>
      </c>
      <c r="R40" s="79"/>
      <c r="S40" s="79"/>
      <c r="T40" s="79"/>
      <c r="U40" s="79"/>
      <c r="V40" s="83" t="s">
        <v>571</v>
      </c>
      <c r="W40" s="81">
        <v>43780.63984953704</v>
      </c>
      <c r="X40" s="85">
        <v>43780</v>
      </c>
      <c r="Y40" s="87" t="s">
        <v>662</v>
      </c>
      <c r="Z40" s="83" t="s">
        <v>886</v>
      </c>
      <c r="AA40" s="79"/>
      <c r="AB40" s="79"/>
      <c r="AC40" s="87" t="s">
        <v>1110</v>
      </c>
      <c r="AD40" s="79"/>
      <c r="AE40" s="79" t="b">
        <v>0</v>
      </c>
      <c r="AF40" s="79">
        <v>17</v>
      </c>
      <c r="AG40" s="87" t="s">
        <v>1327</v>
      </c>
      <c r="AH40" s="79" t="b">
        <v>0</v>
      </c>
      <c r="AI40" s="79" t="s">
        <v>1334</v>
      </c>
      <c r="AJ40" s="79"/>
      <c r="AK40" s="87" t="s">
        <v>1327</v>
      </c>
      <c r="AL40" s="79" t="b">
        <v>0</v>
      </c>
      <c r="AM40" s="79">
        <v>0</v>
      </c>
      <c r="AN40" s="87" t="s">
        <v>1327</v>
      </c>
      <c r="AO40" s="79" t="s">
        <v>1337</v>
      </c>
      <c r="AP40" s="79" t="b">
        <v>0</v>
      </c>
      <c r="AQ40" s="87" t="s">
        <v>1110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0</v>
      </c>
      <c r="BG40" s="49">
        <v>0</v>
      </c>
      <c r="BH40" s="48">
        <v>2</v>
      </c>
      <c r="BI40" s="49">
        <v>9.090909090909092</v>
      </c>
      <c r="BJ40" s="48">
        <v>0</v>
      </c>
      <c r="BK40" s="49">
        <v>0</v>
      </c>
      <c r="BL40" s="48">
        <v>20</v>
      </c>
      <c r="BM40" s="49">
        <v>90.9090909090909</v>
      </c>
      <c r="BN40" s="48">
        <v>22</v>
      </c>
    </row>
    <row r="41" spans="1:66" ht="15">
      <c r="A41" s="64" t="s">
        <v>228</v>
      </c>
      <c r="B41" s="64" t="s">
        <v>228</v>
      </c>
      <c r="C41" s="65" t="s">
        <v>3519</v>
      </c>
      <c r="D41" s="66">
        <v>3</v>
      </c>
      <c r="E41" s="67" t="s">
        <v>132</v>
      </c>
      <c r="F41" s="68">
        <v>32</v>
      </c>
      <c r="G41" s="65"/>
      <c r="H41" s="69"/>
      <c r="I41" s="70"/>
      <c r="J41" s="70"/>
      <c r="K41" s="34" t="s">
        <v>65</v>
      </c>
      <c r="L41" s="77">
        <v>41</v>
      </c>
      <c r="M41" s="77"/>
      <c r="N41" s="72"/>
      <c r="O41" s="79" t="s">
        <v>176</v>
      </c>
      <c r="P41" s="81">
        <v>43780.662407407406</v>
      </c>
      <c r="Q41" s="79" t="s">
        <v>407</v>
      </c>
      <c r="R41" s="79"/>
      <c r="S41" s="79"/>
      <c r="T41" s="79" t="s">
        <v>501</v>
      </c>
      <c r="U41" s="83" t="s">
        <v>524</v>
      </c>
      <c r="V41" s="83" t="s">
        <v>524</v>
      </c>
      <c r="W41" s="81">
        <v>43780.662407407406</v>
      </c>
      <c r="X41" s="85">
        <v>43780</v>
      </c>
      <c r="Y41" s="87" t="s">
        <v>663</v>
      </c>
      <c r="Z41" s="83" t="s">
        <v>887</v>
      </c>
      <c r="AA41" s="79"/>
      <c r="AB41" s="79"/>
      <c r="AC41" s="87" t="s">
        <v>1111</v>
      </c>
      <c r="AD41" s="79"/>
      <c r="AE41" s="79" t="b">
        <v>0</v>
      </c>
      <c r="AF41" s="79">
        <v>7</v>
      </c>
      <c r="AG41" s="87" t="s">
        <v>1327</v>
      </c>
      <c r="AH41" s="79" t="b">
        <v>0</v>
      </c>
      <c r="AI41" s="79" t="s">
        <v>1334</v>
      </c>
      <c r="AJ41" s="79"/>
      <c r="AK41" s="87" t="s">
        <v>1327</v>
      </c>
      <c r="AL41" s="79" t="b">
        <v>0</v>
      </c>
      <c r="AM41" s="79">
        <v>0</v>
      </c>
      <c r="AN41" s="87" t="s">
        <v>1327</v>
      </c>
      <c r="AO41" s="79" t="s">
        <v>1338</v>
      </c>
      <c r="AP41" s="79" t="b">
        <v>0</v>
      </c>
      <c r="AQ41" s="87" t="s">
        <v>1111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2</v>
      </c>
      <c r="BG41" s="49">
        <v>4.166666666666667</v>
      </c>
      <c r="BH41" s="48">
        <v>0</v>
      </c>
      <c r="BI41" s="49">
        <v>0</v>
      </c>
      <c r="BJ41" s="48">
        <v>0</v>
      </c>
      <c r="BK41" s="49">
        <v>0</v>
      </c>
      <c r="BL41" s="48">
        <v>46</v>
      </c>
      <c r="BM41" s="49">
        <v>95.83333333333333</v>
      </c>
      <c r="BN41" s="48">
        <v>48</v>
      </c>
    </row>
    <row r="42" spans="1:66" ht="15">
      <c r="A42" s="64" t="s">
        <v>229</v>
      </c>
      <c r="B42" s="64" t="s">
        <v>329</v>
      </c>
      <c r="C42" s="65" t="s">
        <v>3519</v>
      </c>
      <c r="D42" s="66">
        <v>3</v>
      </c>
      <c r="E42" s="67" t="s">
        <v>132</v>
      </c>
      <c r="F42" s="68">
        <v>32</v>
      </c>
      <c r="G42" s="65"/>
      <c r="H42" s="69"/>
      <c r="I42" s="70"/>
      <c r="J42" s="70"/>
      <c r="K42" s="34" t="s">
        <v>65</v>
      </c>
      <c r="L42" s="77">
        <v>42</v>
      </c>
      <c r="M42" s="77"/>
      <c r="N42" s="72"/>
      <c r="O42" s="79" t="s">
        <v>401</v>
      </c>
      <c r="P42" s="81">
        <v>43780.784108796295</v>
      </c>
      <c r="Q42" s="79" t="s">
        <v>408</v>
      </c>
      <c r="R42" s="79"/>
      <c r="S42" s="79"/>
      <c r="T42" s="79"/>
      <c r="U42" s="79"/>
      <c r="V42" s="83" t="s">
        <v>572</v>
      </c>
      <c r="W42" s="81">
        <v>43780.784108796295</v>
      </c>
      <c r="X42" s="85">
        <v>43780</v>
      </c>
      <c r="Y42" s="87" t="s">
        <v>664</v>
      </c>
      <c r="Z42" s="83" t="s">
        <v>888</v>
      </c>
      <c r="AA42" s="79"/>
      <c r="AB42" s="79"/>
      <c r="AC42" s="87" t="s">
        <v>1112</v>
      </c>
      <c r="AD42" s="79"/>
      <c r="AE42" s="79" t="b">
        <v>0</v>
      </c>
      <c r="AF42" s="79">
        <v>0</v>
      </c>
      <c r="AG42" s="87" t="s">
        <v>1327</v>
      </c>
      <c r="AH42" s="79" t="b">
        <v>0</v>
      </c>
      <c r="AI42" s="79" t="s">
        <v>1334</v>
      </c>
      <c r="AJ42" s="79"/>
      <c r="AK42" s="87" t="s">
        <v>1327</v>
      </c>
      <c r="AL42" s="79" t="b">
        <v>0</v>
      </c>
      <c r="AM42" s="79">
        <v>4</v>
      </c>
      <c r="AN42" s="87" t="s">
        <v>1217</v>
      </c>
      <c r="AO42" s="79" t="s">
        <v>1337</v>
      </c>
      <c r="AP42" s="79" t="b">
        <v>0</v>
      </c>
      <c r="AQ42" s="87" t="s">
        <v>1217</v>
      </c>
      <c r="AR42" s="79" t="s">
        <v>176</v>
      </c>
      <c r="AS42" s="79">
        <v>0</v>
      </c>
      <c r="AT42" s="79">
        <v>0</v>
      </c>
      <c r="AU42" s="79"/>
      <c r="AV42" s="79"/>
      <c r="AW42" s="79"/>
      <c r="AX42" s="79"/>
      <c r="AY42" s="79"/>
      <c r="AZ42" s="79"/>
      <c r="BA42" s="79"/>
      <c r="BB42" s="79"/>
      <c r="BC42">
        <v>1</v>
      </c>
      <c r="BD42" s="78" t="str">
        <f>REPLACE(INDEX(GroupVertices[Group],MATCH(Edges[[#This Row],[Vertex 1]],GroupVertices[Vertex],0)),1,1,"")</f>
        <v>19</v>
      </c>
      <c r="BE42" s="78" t="str">
        <f>REPLACE(INDEX(GroupVertices[Group],MATCH(Edges[[#This Row],[Vertex 2]],GroupVertices[Vertex],0)),1,1,"")</f>
        <v>19</v>
      </c>
      <c r="BF42" s="48">
        <v>1</v>
      </c>
      <c r="BG42" s="49">
        <v>2.2222222222222223</v>
      </c>
      <c r="BH42" s="48">
        <v>0</v>
      </c>
      <c r="BI42" s="49">
        <v>0</v>
      </c>
      <c r="BJ42" s="48">
        <v>0</v>
      </c>
      <c r="BK42" s="49">
        <v>0</v>
      </c>
      <c r="BL42" s="48">
        <v>44</v>
      </c>
      <c r="BM42" s="49">
        <v>97.77777777777777</v>
      </c>
      <c r="BN42" s="48">
        <v>45</v>
      </c>
    </row>
    <row r="43" spans="1:66" ht="15">
      <c r="A43" s="64" t="s">
        <v>230</v>
      </c>
      <c r="B43" s="64" t="s">
        <v>231</v>
      </c>
      <c r="C43" s="65" t="s">
        <v>3519</v>
      </c>
      <c r="D43" s="66">
        <v>3</v>
      </c>
      <c r="E43" s="67" t="s">
        <v>132</v>
      </c>
      <c r="F43" s="68">
        <v>32</v>
      </c>
      <c r="G43" s="65"/>
      <c r="H43" s="69"/>
      <c r="I43" s="70"/>
      <c r="J43" s="70"/>
      <c r="K43" s="34" t="s">
        <v>65</v>
      </c>
      <c r="L43" s="77">
        <v>43</v>
      </c>
      <c r="M43" s="77"/>
      <c r="N43" s="72"/>
      <c r="O43" s="79" t="s">
        <v>401</v>
      </c>
      <c r="P43" s="81">
        <v>43780.97708333333</v>
      </c>
      <c r="Q43" s="79" t="s">
        <v>409</v>
      </c>
      <c r="R43" s="79"/>
      <c r="S43" s="79"/>
      <c r="T43" s="79" t="s">
        <v>502</v>
      </c>
      <c r="U43" s="83" t="s">
        <v>525</v>
      </c>
      <c r="V43" s="83" t="s">
        <v>525</v>
      </c>
      <c r="W43" s="81">
        <v>43780.97708333333</v>
      </c>
      <c r="X43" s="85">
        <v>43780</v>
      </c>
      <c r="Y43" s="87" t="s">
        <v>665</v>
      </c>
      <c r="Z43" s="83" t="s">
        <v>889</v>
      </c>
      <c r="AA43" s="79"/>
      <c r="AB43" s="79"/>
      <c r="AC43" s="87" t="s">
        <v>1113</v>
      </c>
      <c r="AD43" s="79"/>
      <c r="AE43" s="79" t="b">
        <v>0</v>
      </c>
      <c r="AF43" s="79">
        <v>0</v>
      </c>
      <c r="AG43" s="87" t="s">
        <v>1327</v>
      </c>
      <c r="AH43" s="79" t="b">
        <v>0</v>
      </c>
      <c r="AI43" s="79" t="s">
        <v>1334</v>
      </c>
      <c r="AJ43" s="79"/>
      <c r="AK43" s="87" t="s">
        <v>1327</v>
      </c>
      <c r="AL43" s="79" t="b">
        <v>0</v>
      </c>
      <c r="AM43" s="79">
        <v>3</v>
      </c>
      <c r="AN43" s="87" t="s">
        <v>1114</v>
      </c>
      <c r="AO43" s="79" t="s">
        <v>1337</v>
      </c>
      <c r="AP43" s="79" t="b">
        <v>0</v>
      </c>
      <c r="AQ43" s="87" t="s">
        <v>1114</v>
      </c>
      <c r="AR43" s="79" t="s">
        <v>176</v>
      </c>
      <c r="AS43" s="79">
        <v>0</v>
      </c>
      <c r="AT43" s="79">
        <v>0</v>
      </c>
      <c r="AU43" s="79"/>
      <c r="AV43" s="79"/>
      <c r="AW43" s="79"/>
      <c r="AX43" s="79"/>
      <c r="AY43" s="79"/>
      <c r="AZ43" s="79"/>
      <c r="BA43" s="79"/>
      <c r="BB43" s="79"/>
      <c r="BC43">
        <v>1</v>
      </c>
      <c r="BD43" s="78" t="str">
        <f>REPLACE(INDEX(GroupVertices[Group],MATCH(Edges[[#This Row],[Vertex 1]],GroupVertices[Vertex],0)),1,1,"")</f>
        <v>13</v>
      </c>
      <c r="BE43" s="78" t="str">
        <f>REPLACE(INDEX(GroupVertices[Group],MATCH(Edges[[#This Row],[Vertex 2]],GroupVertices[Vertex],0)),1,1,"")</f>
        <v>13</v>
      </c>
      <c r="BF43" s="48">
        <v>0</v>
      </c>
      <c r="BG43" s="49">
        <v>0</v>
      </c>
      <c r="BH43" s="48">
        <v>0</v>
      </c>
      <c r="BI43" s="49">
        <v>0</v>
      </c>
      <c r="BJ43" s="48">
        <v>0</v>
      </c>
      <c r="BK43" s="49">
        <v>0</v>
      </c>
      <c r="BL43" s="48">
        <v>9</v>
      </c>
      <c r="BM43" s="49">
        <v>100</v>
      </c>
      <c r="BN43" s="48">
        <v>9</v>
      </c>
    </row>
    <row r="44" spans="1:66" ht="15">
      <c r="A44" s="64" t="s">
        <v>231</v>
      </c>
      <c r="B44" s="64" t="s">
        <v>231</v>
      </c>
      <c r="C44" s="65" t="s">
        <v>3519</v>
      </c>
      <c r="D44" s="66">
        <v>3</v>
      </c>
      <c r="E44" s="67" t="s">
        <v>132</v>
      </c>
      <c r="F44" s="68">
        <v>32</v>
      </c>
      <c r="G44" s="65"/>
      <c r="H44" s="69"/>
      <c r="I44" s="70"/>
      <c r="J44" s="70"/>
      <c r="K44" s="34" t="s">
        <v>65</v>
      </c>
      <c r="L44" s="77">
        <v>44</v>
      </c>
      <c r="M44" s="77"/>
      <c r="N44" s="72"/>
      <c r="O44" s="79" t="s">
        <v>176</v>
      </c>
      <c r="P44" s="81">
        <v>43778.19761574074</v>
      </c>
      <c r="Q44" s="79" t="s">
        <v>409</v>
      </c>
      <c r="R44" s="79"/>
      <c r="S44" s="79"/>
      <c r="T44" s="79" t="s">
        <v>502</v>
      </c>
      <c r="U44" s="83" t="s">
        <v>525</v>
      </c>
      <c r="V44" s="83" t="s">
        <v>525</v>
      </c>
      <c r="W44" s="81">
        <v>43778.19761574074</v>
      </c>
      <c r="X44" s="85">
        <v>43778</v>
      </c>
      <c r="Y44" s="87" t="s">
        <v>666</v>
      </c>
      <c r="Z44" s="83" t="s">
        <v>890</v>
      </c>
      <c r="AA44" s="79"/>
      <c r="AB44" s="79"/>
      <c r="AC44" s="87" t="s">
        <v>1114</v>
      </c>
      <c r="AD44" s="79"/>
      <c r="AE44" s="79" t="b">
        <v>0</v>
      </c>
      <c r="AF44" s="79">
        <v>10</v>
      </c>
      <c r="AG44" s="87" t="s">
        <v>1327</v>
      </c>
      <c r="AH44" s="79" t="b">
        <v>0</v>
      </c>
      <c r="AI44" s="79" t="s">
        <v>1334</v>
      </c>
      <c r="AJ44" s="79"/>
      <c r="AK44" s="87" t="s">
        <v>1327</v>
      </c>
      <c r="AL44" s="79" t="b">
        <v>0</v>
      </c>
      <c r="AM44" s="79">
        <v>3</v>
      </c>
      <c r="AN44" s="87" t="s">
        <v>1327</v>
      </c>
      <c r="AO44" s="79" t="s">
        <v>1337</v>
      </c>
      <c r="AP44" s="79" t="b">
        <v>0</v>
      </c>
      <c r="AQ44" s="87" t="s">
        <v>1114</v>
      </c>
      <c r="AR44" s="79" t="s">
        <v>401</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8">
        <v>0</v>
      </c>
      <c r="BG44" s="49">
        <v>0</v>
      </c>
      <c r="BH44" s="48">
        <v>0</v>
      </c>
      <c r="BI44" s="49">
        <v>0</v>
      </c>
      <c r="BJ44" s="48">
        <v>0</v>
      </c>
      <c r="BK44" s="49">
        <v>0</v>
      </c>
      <c r="BL44" s="48">
        <v>9</v>
      </c>
      <c r="BM44" s="49">
        <v>100</v>
      </c>
      <c r="BN44" s="48">
        <v>9</v>
      </c>
    </row>
    <row r="45" spans="1:66" ht="15">
      <c r="A45" s="64" t="s">
        <v>232</v>
      </c>
      <c r="B45" s="64" t="s">
        <v>231</v>
      </c>
      <c r="C45" s="65" t="s">
        <v>3519</v>
      </c>
      <c r="D45" s="66">
        <v>3</v>
      </c>
      <c r="E45" s="67" t="s">
        <v>132</v>
      </c>
      <c r="F45" s="68">
        <v>32</v>
      </c>
      <c r="G45" s="65"/>
      <c r="H45" s="69"/>
      <c r="I45" s="70"/>
      <c r="J45" s="70"/>
      <c r="K45" s="34" t="s">
        <v>65</v>
      </c>
      <c r="L45" s="77">
        <v>45</v>
      </c>
      <c r="M45" s="77"/>
      <c r="N45" s="72"/>
      <c r="O45" s="79" t="s">
        <v>401</v>
      </c>
      <c r="P45" s="81">
        <v>43781.03440972222</v>
      </c>
      <c r="Q45" s="79" t="s">
        <v>409</v>
      </c>
      <c r="R45" s="79"/>
      <c r="S45" s="79"/>
      <c r="T45" s="79" t="s">
        <v>502</v>
      </c>
      <c r="U45" s="83" t="s">
        <v>525</v>
      </c>
      <c r="V45" s="83" t="s">
        <v>525</v>
      </c>
      <c r="W45" s="81">
        <v>43781.03440972222</v>
      </c>
      <c r="X45" s="85">
        <v>43781</v>
      </c>
      <c r="Y45" s="87" t="s">
        <v>667</v>
      </c>
      <c r="Z45" s="83" t="s">
        <v>891</v>
      </c>
      <c r="AA45" s="79"/>
      <c r="AB45" s="79"/>
      <c r="AC45" s="87" t="s">
        <v>1115</v>
      </c>
      <c r="AD45" s="79"/>
      <c r="AE45" s="79" t="b">
        <v>0</v>
      </c>
      <c r="AF45" s="79">
        <v>0</v>
      </c>
      <c r="AG45" s="87" t="s">
        <v>1327</v>
      </c>
      <c r="AH45" s="79" t="b">
        <v>0</v>
      </c>
      <c r="AI45" s="79" t="s">
        <v>1334</v>
      </c>
      <c r="AJ45" s="79"/>
      <c r="AK45" s="87" t="s">
        <v>1327</v>
      </c>
      <c r="AL45" s="79" t="b">
        <v>0</v>
      </c>
      <c r="AM45" s="79">
        <v>3</v>
      </c>
      <c r="AN45" s="87" t="s">
        <v>1114</v>
      </c>
      <c r="AO45" s="79" t="s">
        <v>1337</v>
      </c>
      <c r="AP45" s="79" t="b">
        <v>0</v>
      </c>
      <c r="AQ45" s="87" t="s">
        <v>1114</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8">
        <v>0</v>
      </c>
      <c r="BG45" s="49">
        <v>0</v>
      </c>
      <c r="BH45" s="48">
        <v>0</v>
      </c>
      <c r="BI45" s="49">
        <v>0</v>
      </c>
      <c r="BJ45" s="48">
        <v>0</v>
      </c>
      <c r="BK45" s="49">
        <v>0</v>
      </c>
      <c r="BL45" s="48">
        <v>9</v>
      </c>
      <c r="BM45" s="49">
        <v>100</v>
      </c>
      <c r="BN45" s="48">
        <v>9</v>
      </c>
    </row>
    <row r="46" spans="1:66" ht="15">
      <c r="A46" s="64" t="s">
        <v>233</v>
      </c>
      <c r="B46" s="64" t="s">
        <v>233</v>
      </c>
      <c r="C46" s="65" t="s">
        <v>3519</v>
      </c>
      <c r="D46" s="66">
        <v>3</v>
      </c>
      <c r="E46" s="67" t="s">
        <v>132</v>
      </c>
      <c r="F46" s="68">
        <v>32</v>
      </c>
      <c r="G46" s="65"/>
      <c r="H46" s="69"/>
      <c r="I46" s="70"/>
      <c r="J46" s="70"/>
      <c r="K46" s="34" t="s">
        <v>65</v>
      </c>
      <c r="L46" s="77">
        <v>46</v>
      </c>
      <c r="M46" s="77"/>
      <c r="N46" s="72"/>
      <c r="O46" s="79" t="s">
        <v>176</v>
      </c>
      <c r="P46" s="81">
        <v>43781.04090277778</v>
      </c>
      <c r="Q46" s="79" t="s">
        <v>410</v>
      </c>
      <c r="R46" s="79"/>
      <c r="S46" s="79"/>
      <c r="T46" s="79"/>
      <c r="U46" s="79"/>
      <c r="V46" s="83" t="s">
        <v>573</v>
      </c>
      <c r="W46" s="81">
        <v>43781.04090277778</v>
      </c>
      <c r="X46" s="85">
        <v>43781</v>
      </c>
      <c r="Y46" s="87" t="s">
        <v>668</v>
      </c>
      <c r="Z46" s="83" t="s">
        <v>892</v>
      </c>
      <c r="AA46" s="79"/>
      <c r="AB46" s="79"/>
      <c r="AC46" s="87" t="s">
        <v>1116</v>
      </c>
      <c r="AD46" s="79"/>
      <c r="AE46" s="79" t="b">
        <v>0</v>
      </c>
      <c r="AF46" s="79">
        <v>1</v>
      </c>
      <c r="AG46" s="87" t="s">
        <v>1327</v>
      </c>
      <c r="AH46" s="79" t="b">
        <v>0</v>
      </c>
      <c r="AI46" s="79" t="s">
        <v>1334</v>
      </c>
      <c r="AJ46" s="79"/>
      <c r="AK46" s="87" t="s">
        <v>1327</v>
      </c>
      <c r="AL46" s="79" t="b">
        <v>0</v>
      </c>
      <c r="AM46" s="79">
        <v>0</v>
      </c>
      <c r="AN46" s="87" t="s">
        <v>1327</v>
      </c>
      <c r="AO46" s="79" t="s">
        <v>1339</v>
      </c>
      <c r="AP46" s="79" t="b">
        <v>0</v>
      </c>
      <c r="AQ46" s="87" t="s">
        <v>1116</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v>2</v>
      </c>
      <c r="BG46" s="49">
        <v>4.25531914893617</v>
      </c>
      <c r="BH46" s="48">
        <v>1</v>
      </c>
      <c r="BI46" s="49">
        <v>2.127659574468085</v>
      </c>
      <c r="BJ46" s="48">
        <v>0</v>
      </c>
      <c r="BK46" s="49">
        <v>0</v>
      </c>
      <c r="BL46" s="48">
        <v>44</v>
      </c>
      <c r="BM46" s="49">
        <v>93.61702127659575</v>
      </c>
      <c r="BN46" s="48">
        <v>47</v>
      </c>
    </row>
    <row r="47" spans="1:66" ht="15">
      <c r="A47" s="64" t="s">
        <v>234</v>
      </c>
      <c r="B47" s="64" t="s">
        <v>240</v>
      </c>
      <c r="C47" s="65" t="s">
        <v>3519</v>
      </c>
      <c r="D47" s="66">
        <v>3</v>
      </c>
      <c r="E47" s="67" t="s">
        <v>132</v>
      </c>
      <c r="F47" s="68">
        <v>32</v>
      </c>
      <c r="G47" s="65"/>
      <c r="H47" s="69"/>
      <c r="I47" s="70"/>
      <c r="J47" s="70"/>
      <c r="K47" s="34" t="s">
        <v>65</v>
      </c>
      <c r="L47" s="77">
        <v>47</v>
      </c>
      <c r="M47" s="77"/>
      <c r="N47" s="72"/>
      <c r="O47" s="79" t="s">
        <v>401</v>
      </c>
      <c r="P47" s="81">
        <v>43781.25866898148</v>
      </c>
      <c r="Q47" s="79" t="s">
        <v>411</v>
      </c>
      <c r="R47" s="83" t="s">
        <v>466</v>
      </c>
      <c r="S47" s="79" t="s">
        <v>489</v>
      </c>
      <c r="T47" s="79" t="s">
        <v>503</v>
      </c>
      <c r="U47" s="79"/>
      <c r="V47" s="83" t="s">
        <v>574</v>
      </c>
      <c r="W47" s="81">
        <v>43781.25866898148</v>
      </c>
      <c r="X47" s="85">
        <v>43781</v>
      </c>
      <c r="Y47" s="87" t="s">
        <v>669</v>
      </c>
      <c r="Z47" s="83" t="s">
        <v>893</v>
      </c>
      <c r="AA47" s="79"/>
      <c r="AB47" s="79"/>
      <c r="AC47" s="87" t="s">
        <v>1117</v>
      </c>
      <c r="AD47" s="79"/>
      <c r="AE47" s="79" t="b">
        <v>0</v>
      </c>
      <c r="AF47" s="79">
        <v>0</v>
      </c>
      <c r="AG47" s="87" t="s">
        <v>1327</v>
      </c>
      <c r="AH47" s="79" t="b">
        <v>0</v>
      </c>
      <c r="AI47" s="79" t="s">
        <v>1334</v>
      </c>
      <c r="AJ47" s="79"/>
      <c r="AK47" s="87" t="s">
        <v>1327</v>
      </c>
      <c r="AL47" s="79" t="b">
        <v>0</v>
      </c>
      <c r="AM47" s="79">
        <v>12</v>
      </c>
      <c r="AN47" s="87" t="s">
        <v>1263</v>
      </c>
      <c r="AO47" s="79" t="s">
        <v>1340</v>
      </c>
      <c r="AP47" s="79" t="b">
        <v>0</v>
      </c>
      <c r="AQ47" s="87" t="s">
        <v>1263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v>0</v>
      </c>
      <c r="BG47" s="49">
        <v>0</v>
      </c>
      <c r="BH47" s="48">
        <v>0</v>
      </c>
      <c r="BI47" s="49">
        <v>0</v>
      </c>
      <c r="BJ47" s="48">
        <v>0</v>
      </c>
      <c r="BK47" s="49">
        <v>0</v>
      </c>
      <c r="BL47" s="48">
        <v>24</v>
      </c>
      <c r="BM47" s="49">
        <v>100</v>
      </c>
      <c r="BN47" s="48">
        <v>24</v>
      </c>
    </row>
    <row r="48" spans="1:66" ht="15">
      <c r="A48" s="64" t="s">
        <v>234</v>
      </c>
      <c r="B48" s="64" t="s">
        <v>344</v>
      </c>
      <c r="C48" s="65" t="s">
        <v>3519</v>
      </c>
      <c r="D48" s="66">
        <v>3</v>
      </c>
      <c r="E48" s="67" t="s">
        <v>132</v>
      </c>
      <c r="F48" s="68">
        <v>32</v>
      </c>
      <c r="G48" s="65"/>
      <c r="H48" s="69"/>
      <c r="I48" s="70"/>
      <c r="J48" s="70"/>
      <c r="K48" s="34" t="s">
        <v>65</v>
      </c>
      <c r="L48" s="77">
        <v>48</v>
      </c>
      <c r="M48" s="77"/>
      <c r="N48" s="72"/>
      <c r="O48" s="79" t="s">
        <v>402</v>
      </c>
      <c r="P48" s="81">
        <v>43781.25866898148</v>
      </c>
      <c r="Q48" s="79" t="s">
        <v>411</v>
      </c>
      <c r="R48" s="83" t="s">
        <v>466</v>
      </c>
      <c r="S48" s="79" t="s">
        <v>489</v>
      </c>
      <c r="T48" s="79" t="s">
        <v>503</v>
      </c>
      <c r="U48" s="79"/>
      <c r="V48" s="83" t="s">
        <v>574</v>
      </c>
      <c r="W48" s="81">
        <v>43781.25866898148</v>
      </c>
      <c r="X48" s="85">
        <v>43781</v>
      </c>
      <c r="Y48" s="87" t="s">
        <v>669</v>
      </c>
      <c r="Z48" s="83" t="s">
        <v>893</v>
      </c>
      <c r="AA48" s="79"/>
      <c r="AB48" s="79"/>
      <c r="AC48" s="87" t="s">
        <v>1117</v>
      </c>
      <c r="AD48" s="79"/>
      <c r="AE48" s="79" t="b">
        <v>0</v>
      </c>
      <c r="AF48" s="79">
        <v>0</v>
      </c>
      <c r="AG48" s="87" t="s">
        <v>1327</v>
      </c>
      <c r="AH48" s="79" t="b">
        <v>0</v>
      </c>
      <c r="AI48" s="79" t="s">
        <v>1334</v>
      </c>
      <c r="AJ48" s="79"/>
      <c r="AK48" s="87" t="s">
        <v>1327</v>
      </c>
      <c r="AL48" s="79" t="b">
        <v>0</v>
      </c>
      <c r="AM48" s="79">
        <v>12</v>
      </c>
      <c r="AN48" s="87" t="s">
        <v>1263</v>
      </c>
      <c r="AO48" s="79" t="s">
        <v>1340</v>
      </c>
      <c r="AP48" s="79" t="b">
        <v>0</v>
      </c>
      <c r="AQ48" s="87" t="s">
        <v>1263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8"/>
      <c r="BG48" s="49"/>
      <c r="BH48" s="48"/>
      <c r="BI48" s="49"/>
      <c r="BJ48" s="48"/>
      <c r="BK48" s="49"/>
      <c r="BL48" s="48"/>
      <c r="BM48" s="49"/>
      <c r="BN48" s="48"/>
    </row>
    <row r="49" spans="1:66" ht="15">
      <c r="A49" s="64" t="s">
        <v>235</v>
      </c>
      <c r="B49" s="64" t="s">
        <v>240</v>
      </c>
      <c r="C49" s="65" t="s">
        <v>3519</v>
      </c>
      <c r="D49" s="66">
        <v>3</v>
      </c>
      <c r="E49" s="67" t="s">
        <v>132</v>
      </c>
      <c r="F49" s="68">
        <v>32</v>
      </c>
      <c r="G49" s="65"/>
      <c r="H49" s="69"/>
      <c r="I49" s="70"/>
      <c r="J49" s="70"/>
      <c r="K49" s="34" t="s">
        <v>65</v>
      </c>
      <c r="L49" s="77">
        <v>49</v>
      </c>
      <c r="M49" s="77"/>
      <c r="N49" s="72"/>
      <c r="O49" s="79" t="s">
        <v>401</v>
      </c>
      <c r="P49" s="81">
        <v>43781.26248842593</v>
      </c>
      <c r="Q49" s="79" t="s">
        <v>411</v>
      </c>
      <c r="R49" s="83" t="s">
        <v>466</v>
      </c>
      <c r="S49" s="79" t="s">
        <v>489</v>
      </c>
      <c r="T49" s="79" t="s">
        <v>503</v>
      </c>
      <c r="U49" s="79"/>
      <c r="V49" s="83" t="s">
        <v>575</v>
      </c>
      <c r="W49" s="81">
        <v>43781.26248842593</v>
      </c>
      <c r="X49" s="85">
        <v>43781</v>
      </c>
      <c r="Y49" s="87" t="s">
        <v>670</v>
      </c>
      <c r="Z49" s="83" t="s">
        <v>894</v>
      </c>
      <c r="AA49" s="79"/>
      <c r="AB49" s="79"/>
      <c r="AC49" s="87" t="s">
        <v>1118</v>
      </c>
      <c r="AD49" s="79"/>
      <c r="AE49" s="79" t="b">
        <v>0</v>
      </c>
      <c r="AF49" s="79">
        <v>0</v>
      </c>
      <c r="AG49" s="87" t="s">
        <v>1327</v>
      </c>
      <c r="AH49" s="79" t="b">
        <v>0</v>
      </c>
      <c r="AI49" s="79" t="s">
        <v>1334</v>
      </c>
      <c r="AJ49" s="79"/>
      <c r="AK49" s="87" t="s">
        <v>1327</v>
      </c>
      <c r="AL49" s="79" t="b">
        <v>0</v>
      </c>
      <c r="AM49" s="79">
        <v>12</v>
      </c>
      <c r="AN49" s="87" t="s">
        <v>1263</v>
      </c>
      <c r="AO49" s="79" t="s">
        <v>1337</v>
      </c>
      <c r="AP49" s="79" t="b">
        <v>0</v>
      </c>
      <c r="AQ49" s="87" t="s">
        <v>1263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235</v>
      </c>
      <c r="B50" s="64" t="s">
        <v>344</v>
      </c>
      <c r="C50" s="65" t="s">
        <v>3519</v>
      </c>
      <c r="D50" s="66">
        <v>3</v>
      </c>
      <c r="E50" s="67" t="s">
        <v>132</v>
      </c>
      <c r="F50" s="68">
        <v>32</v>
      </c>
      <c r="G50" s="65"/>
      <c r="H50" s="69"/>
      <c r="I50" s="70"/>
      <c r="J50" s="70"/>
      <c r="K50" s="34" t="s">
        <v>65</v>
      </c>
      <c r="L50" s="77">
        <v>50</v>
      </c>
      <c r="M50" s="77"/>
      <c r="N50" s="72"/>
      <c r="O50" s="79" t="s">
        <v>402</v>
      </c>
      <c r="P50" s="81">
        <v>43781.26248842593</v>
      </c>
      <c r="Q50" s="79" t="s">
        <v>411</v>
      </c>
      <c r="R50" s="83" t="s">
        <v>466</v>
      </c>
      <c r="S50" s="79" t="s">
        <v>489</v>
      </c>
      <c r="T50" s="79" t="s">
        <v>503</v>
      </c>
      <c r="U50" s="79"/>
      <c r="V50" s="83" t="s">
        <v>575</v>
      </c>
      <c r="W50" s="81">
        <v>43781.26248842593</v>
      </c>
      <c r="X50" s="85">
        <v>43781</v>
      </c>
      <c r="Y50" s="87" t="s">
        <v>670</v>
      </c>
      <c r="Z50" s="83" t="s">
        <v>894</v>
      </c>
      <c r="AA50" s="79"/>
      <c r="AB50" s="79"/>
      <c r="AC50" s="87" t="s">
        <v>1118</v>
      </c>
      <c r="AD50" s="79"/>
      <c r="AE50" s="79" t="b">
        <v>0</v>
      </c>
      <c r="AF50" s="79">
        <v>0</v>
      </c>
      <c r="AG50" s="87" t="s">
        <v>1327</v>
      </c>
      <c r="AH50" s="79" t="b">
        <v>0</v>
      </c>
      <c r="AI50" s="79" t="s">
        <v>1334</v>
      </c>
      <c r="AJ50" s="79"/>
      <c r="AK50" s="87" t="s">
        <v>1327</v>
      </c>
      <c r="AL50" s="79" t="b">
        <v>0</v>
      </c>
      <c r="AM50" s="79">
        <v>12</v>
      </c>
      <c r="AN50" s="87" t="s">
        <v>1263</v>
      </c>
      <c r="AO50" s="79" t="s">
        <v>1337</v>
      </c>
      <c r="AP50" s="79" t="b">
        <v>0</v>
      </c>
      <c r="AQ50" s="87" t="s">
        <v>1263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2</v>
      </c>
      <c r="BF50" s="48">
        <v>0</v>
      </c>
      <c r="BG50" s="49">
        <v>0</v>
      </c>
      <c r="BH50" s="48">
        <v>0</v>
      </c>
      <c r="BI50" s="49">
        <v>0</v>
      </c>
      <c r="BJ50" s="48">
        <v>0</v>
      </c>
      <c r="BK50" s="49">
        <v>0</v>
      </c>
      <c r="BL50" s="48">
        <v>24</v>
      </c>
      <c r="BM50" s="49">
        <v>100</v>
      </c>
      <c r="BN50" s="48">
        <v>24</v>
      </c>
    </row>
    <row r="51" spans="1:66" ht="15">
      <c r="A51" s="64" t="s">
        <v>236</v>
      </c>
      <c r="B51" s="64" t="s">
        <v>373</v>
      </c>
      <c r="C51" s="65" t="s">
        <v>3519</v>
      </c>
      <c r="D51" s="66">
        <v>3</v>
      </c>
      <c r="E51" s="67" t="s">
        <v>132</v>
      </c>
      <c r="F51" s="68">
        <v>32</v>
      </c>
      <c r="G51" s="65"/>
      <c r="H51" s="69"/>
      <c r="I51" s="70"/>
      <c r="J51" s="70"/>
      <c r="K51" s="34" t="s">
        <v>65</v>
      </c>
      <c r="L51" s="77">
        <v>51</v>
      </c>
      <c r="M51" s="77"/>
      <c r="N51" s="72"/>
      <c r="O51" s="79" t="s">
        <v>401</v>
      </c>
      <c r="P51" s="81">
        <v>43779.89042824074</v>
      </c>
      <c r="Q51" s="79" t="s">
        <v>404</v>
      </c>
      <c r="R51" s="83" t="s">
        <v>465</v>
      </c>
      <c r="S51" s="79" t="s">
        <v>488</v>
      </c>
      <c r="T51" s="79"/>
      <c r="U51" s="79"/>
      <c r="V51" s="83" t="s">
        <v>576</v>
      </c>
      <c r="W51" s="81">
        <v>43779.89042824074</v>
      </c>
      <c r="X51" s="85">
        <v>43779</v>
      </c>
      <c r="Y51" s="87" t="s">
        <v>671</v>
      </c>
      <c r="Z51" s="83" t="s">
        <v>895</v>
      </c>
      <c r="AA51" s="79"/>
      <c r="AB51" s="79"/>
      <c r="AC51" s="87" t="s">
        <v>1119</v>
      </c>
      <c r="AD51" s="79"/>
      <c r="AE51" s="79" t="b">
        <v>0</v>
      </c>
      <c r="AF51" s="79">
        <v>0</v>
      </c>
      <c r="AG51" s="87" t="s">
        <v>1327</v>
      </c>
      <c r="AH51" s="79" t="b">
        <v>0</v>
      </c>
      <c r="AI51" s="79" t="s">
        <v>1334</v>
      </c>
      <c r="AJ51" s="79"/>
      <c r="AK51" s="87" t="s">
        <v>1327</v>
      </c>
      <c r="AL51" s="79" t="b">
        <v>0</v>
      </c>
      <c r="AM51" s="79">
        <v>24</v>
      </c>
      <c r="AN51" s="87" t="s">
        <v>1287</v>
      </c>
      <c r="AO51" s="79" t="s">
        <v>1337</v>
      </c>
      <c r="AP51" s="79" t="b">
        <v>0</v>
      </c>
      <c r="AQ51" s="87" t="s">
        <v>1287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236</v>
      </c>
      <c r="B52" s="64" t="s">
        <v>389</v>
      </c>
      <c r="C52" s="65" t="s">
        <v>3519</v>
      </c>
      <c r="D52" s="66">
        <v>3</v>
      </c>
      <c r="E52" s="67" t="s">
        <v>132</v>
      </c>
      <c r="F52" s="68">
        <v>32</v>
      </c>
      <c r="G52" s="65"/>
      <c r="H52" s="69"/>
      <c r="I52" s="70"/>
      <c r="J52" s="70"/>
      <c r="K52" s="34" t="s">
        <v>65</v>
      </c>
      <c r="L52" s="77">
        <v>52</v>
      </c>
      <c r="M52" s="77"/>
      <c r="N52" s="72"/>
      <c r="O52" s="79" t="s">
        <v>402</v>
      </c>
      <c r="P52" s="81">
        <v>43779.89042824074</v>
      </c>
      <c r="Q52" s="79" t="s">
        <v>404</v>
      </c>
      <c r="R52" s="83" t="s">
        <v>465</v>
      </c>
      <c r="S52" s="79" t="s">
        <v>488</v>
      </c>
      <c r="T52" s="79"/>
      <c r="U52" s="79"/>
      <c r="V52" s="83" t="s">
        <v>576</v>
      </c>
      <c r="W52" s="81">
        <v>43779.89042824074</v>
      </c>
      <c r="X52" s="85">
        <v>43779</v>
      </c>
      <c r="Y52" s="87" t="s">
        <v>671</v>
      </c>
      <c r="Z52" s="83" t="s">
        <v>895</v>
      </c>
      <c r="AA52" s="79"/>
      <c r="AB52" s="79"/>
      <c r="AC52" s="87" t="s">
        <v>1119</v>
      </c>
      <c r="AD52" s="79"/>
      <c r="AE52" s="79" t="b">
        <v>0</v>
      </c>
      <c r="AF52" s="79">
        <v>0</v>
      </c>
      <c r="AG52" s="87" t="s">
        <v>1327</v>
      </c>
      <c r="AH52" s="79" t="b">
        <v>0</v>
      </c>
      <c r="AI52" s="79" t="s">
        <v>1334</v>
      </c>
      <c r="AJ52" s="79"/>
      <c r="AK52" s="87" t="s">
        <v>1327</v>
      </c>
      <c r="AL52" s="79" t="b">
        <v>0</v>
      </c>
      <c r="AM52" s="79">
        <v>24</v>
      </c>
      <c r="AN52" s="87" t="s">
        <v>1287</v>
      </c>
      <c r="AO52" s="79" t="s">
        <v>1337</v>
      </c>
      <c r="AP52" s="79" t="b">
        <v>0</v>
      </c>
      <c r="AQ52" s="87" t="s">
        <v>1287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236</v>
      </c>
      <c r="B53" s="64" t="s">
        <v>344</v>
      </c>
      <c r="C53" s="65" t="s">
        <v>3520</v>
      </c>
      <c r="D53" s="66">
        <v>10</v>
      </c>
      <c r="E53" s="67" t="s">
        <v>136</v>
      </c>
      <c r="F53" s="68">
        <v>26.8</v>
      </c>
      <c r="G53" s="65"/>
      <c r="H53" s="69"/>
      <c r="I53" s="70"/>
      <c r="J53" s="70"/>
      <c r="K53" s="34" t="s">
        <v>65</v>
      </c>
      <c r="L53" s="77">
        <v>53</v>
      </c>
      <c r="M53" s="77"/>
      <c r="N53" s="72"/>
      <c r="O53" s="79" t="s">
        <v>402</v>
      </c>
      <c r="P53" s="81">
        <v>43779.89042824074</v>
      </c>
      <c r="Q53" s="79" t="s">
        <v>404</v>
      </c>
      <c r="R53" s="83" t="s">
        <v>465</v>
      </c>
      <c r="S53" s="79" t="s">
        <v>488</v>
      </c>
      <c r="T53" s="79"/>
      <c r="U53" s="79"/>
      <c r="V53" s="83" t="s">
        <v>576</v>
      </c>
      <c r="W53" s="81">
        <v>43779.89042824074</v>
      </c>
      <c r="X53" s="85">
        <v>43779</v>
      </c>
      <c r="Y53" s="87" t="s">
        <v>671</v>
      </c>
      <c r="Z53" s="83" t="s">
        <v>895</v>
      </c>
      <c r="AA53" s="79"/>
      <c r="AB53" s="79"/>
      <c r="AC53" s="87" t="s">
        <v>1119</v>
      </c>
      <c r="AD53" s="79"/>
      <c r="AE53" s="79" t="b">
        <v>0</v>
      </c>
      <c r="AF53" s="79">
        <v>0</v>
      </c>
      <c r="AG53" s="87" t="s">
        <v>1327</v>
      </c>
      <c r="AH53" s="79" t="b">
        <v>0</v>
      </c>
      <c r="AI53" s="79" t="s">
        <v>1334</v>
      </c>
      <c r="AJ53" s="79"/>
      <c r="AK53" s="87" t="s">
        <v>1327</v>
      </c>
      <c r="AL53" s="79" t="b">
        <v>0</v>
      </c>
      <c r="AM53" s="79">
        <v>24</v>
      </c>
      <c r="AN53" s="87" t="s">
        <v>1287</v>
      </c>
      <c r="AO53" s="79" t="s">
        <v>1337</v>
      </c>
      <c r="AP53" s="79" t="b">
        <v>0</v>
      </c>
      <c r="AQ53" s="87" t="s">
        <v>1287</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8">
        <v>1</v>
      </c>
      <c r="BG53" s="49">
        <v>2.2222222222222223</v>
      </c>
      <c r="BH53" s="48">
        <v>0</v>
      </c>
      <c r="BI53" s="49">
        <v>0</v>
      </c>
      <c r="BJ53" s="48">
        <v>0</v>
      </c>
      <c r="BK53" s="49">
        <v>0</v>
      </c>
      <c r="BL53" s="48">
        <v>44</v>
      </c>
      <c r="BM53" s="49">
        <v>97.77777777777777</v>
      </c>
      <c r="BN53" s="48">
        <v>45</v>
      </c>
    </row>
    <row r="54" spans="1:66" ht="15">
      <c r="A54" s="64" t="s">
        <v>236</v>
      </c>
      <c r="B54" s="64" t="s">
        <v>240</v>
      </c>
      <c r="C54" s="65" t="s">
        <v>3519</v>
      </c>
      <c r="D54" s="66">
        <v>3</v>
      </c>
      <c r="E54" s="67" t="s">
        <v>132</v>
      </c>
      <c r="F54" s="68">
        <v>32</v>
      </c>
      <c r="G54" s="65"/>
      <c r="H54" s="69"/>
      <c r="I54" s="70"/>
      <c r="J54" s="70"/>
      <c r="K54" s="34" t="s">
        <v>65</v>
      </c>
      <c r="L54" s="77">
        <v>54</v>
      </c>
      <c r="M54" s="77"/>
      <c r="N54" s="72"/>
      <c r="O54" s="79" t="s">
        <v>401</v>
      </c>
      <c r="P54" s="81">
        <v>43781.266689814816</v>
      </c>
      <c r="Q54" s="79" t="s">
        <v>411</v>
      </c>
      <c r="R54" s="83" t="s">
        <v>466</v>
      </c>
      <c r="S54" s="79" t="s">
        <v>489</v>
      </c>
      <c r="T54" s="79" t="s">
        <v>503</v>
      </c>
      <c r="U54" s="79"/>
      <c r="V54" s="83" t="s">
        <v>576</v>
      </c>
      <c r="W54" s="81">
        <v>43781.266689814816</v>
      </c>
      <c r="X54" s="85">
        <v>43781</v>
      </c>
      <c r="Y54" s="87" t="s">
        <v>672</v>
      </c>
      <c r="Z54" s="83" t="s">
        <v>896</v>
      </c>
      <c r="AA54" s="79"/>
      <c r="AB54" s="79"/>
      <c r="AC54" s="87" t="s">
        <v>1120</v>
      </c>
      <c r="AD54" s="79"/>
      <c r="AE54" s="79" t="b">
        <v>0</v>
      </c>
      <c r="AF54" s="79">
        <v>0</v>
      </c>
      <c r="AG54" s="87" t="s">
        <v>1327</v>
      </c>
      <c r="AH54" s="79" t="b">
        <v>0</v>
      </c>
      <c r="AI54" s="79" t="s">
        <v>1334</v>
      </c>
      <c r="AJ54" s="79"/>
      <c r="AK54" s="87" t="s">
        <v>1327</v>
      </c>
      <c r="AL54" s="79" t="b">
        <v>0</v>
      </c>
      <c r="AM54" s="79">
        <v>12</v>
      </c>
      <c r="AN54" s="87" t="s">
        <v>1263</v>
      </c>
      <c r="AO54" s="79" t="s">
        <v>1337</v>
      </c>
      <c r="AP54" s="79" t="b">
        <v>0</v>
      </c>
      <c r="AQ54" s="87" t="s">
        <v>1263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8"/>
      <c r="BG54" s="49"/>
      <c r="BH54" s="48"/>
      <c r="BI54" s="49"/>
      <c r="BJ54" s="48"/>
      <c r="BK54" s="49"/>
      <c r="BL54" s="48"/>
      <c r="BM54" s="49"/>
      <c r="BN54" s="48"/>
    </row>
    <row r="55" spans="1:66" ht="15">
      <c r="A55" s="64" t="s">
        <v>236</v>
      </c>
      <c r="B55" s="64" t="s">
        <v>344</v>
      </c>
      <c r="C55" s="65" t="s">
        <v>3520</v>
      </c>
      <c r="D55" s="66">
        <v>10</v>
      </c>
      <c r="E55" s="67" t="s">
        <v>136</v>
      </c>
      <c r="F55" s="68">
        <v>26.8</v>
      </c>
      <c r="G55" s="65"/>
      <c r="H55" s="69"/>
      <c r="I55" s="70"/>
      <c r="J55" s="70"/>
      <c r="K55" s="34" t="s">
        <v>65</v>
      </c>
      <c r="L55" s="77">
        <v>55</v>
      </c>
      <c r="M55" s="77"/>
      <c r="N55" s="72"/>
      <c r="O55" s="79" t="s">
        <v>402</v>
      </c>
      <c r="P55" s="81">
        <v>43781.266689814816</v>
      </c>
      <c r="Q55" s="79" t="s">
        <v>411</v>
      </c>
      <c r="R55" s="83" t="s">
        <v>466</v>
      </c>
      <c r="S55" s="79" t="s">
        <v>489</v>
      </c>
      <c r="T55" s="79" t="s">
        <v>503</v>
      </c>
      <c r="U55" s="79"/>
      <c r="V55" s="83" t="s">
        <v>576</v>
      </c>
      <c r="W55" s="81">
        <v>43781.266689814816</v>
      </c>
      <c r="X55" s="85">
        <v>43781</v>
      </c>
      <c r="Y55" s="87" t="s">
        <v>672</v>
      </c>
      <c r="Z55" s="83" t="s">
        <v>896</v>
      </c>
      <c r="AA55" s="79"/>
      <c r="AB55" s="79"/>
      <c r="AC55" s="87" t="s">
        <v>1120</v>
      </c>
      <c r="AD55" s="79"/>
      <c r="AE55" s="79" t="b">
        <v>0</v>
      </c>
      <c r="AF55" s="79">
        <v>0</v>
      </c>
      <c r="AG55" s="87" t="s">
        <v>1327</v>
      </c>
      <c r="AH55" s="79" t="b">
        <v>0</v>
      </c>
      <c r="AI55" s="79" t="s">
        <v>1334</v>
      </c>
      <c r="AJ55" s="79"/>
      <c r="AK55" s="87" t="s">
        <v>1327</v>
      </c>
      <c r="AL55" s="79" t="b">
        <v>0</v>
      </c>
      <c r="AM55" s="79">
        <v>12</v>
      </c>
      <c r="AN55" s="87" t="s">
        <v>1263</v>
      </c>
      <c r="AO55" s="79" t="s">
        <v>1337</v>
      </c>
      <c r="AP55" s="79" t="b">
        <v>0</v>
      </c>
      <c r="AQ55" s="87" t="s">
        <v>1263</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8">
        <v>0</v>
      </c>
      <c r="BG55" s="49">
        <v>0</v>
      </c>
      <c r="BH55" s="48">
        <v>0</v>
      </c>
      <c r="BI55" s="49">
        <v>0</v>
      </c>
      <c r="BJ55" s="48">
        <v>0</v>
      </c>
      <c r="BK55" s="49">
        <v>0</v>
      </c>
      <c r="BL55" s="48">
        <v>24</v>
      </c>
      <c r="BM55" s="49">
        <v>100</v>
      </c>
      <c r="BN55" s="48">
        <v>24</v>
      </c>
    </row>
    <row r="56" spans="1:66" ht="15">
      <c r="A56" s="64" t="s">
        <v>237</v>
      </c>
      <c r="B56" s="64" t="s">
        <v>240</v>
      </c>
      <c r="C56" s="65" t="s">
        <v>3519</v>
      </c>
      <c r="D56" s="66">
        <v>3</v>
      </c>
      <c r="E56" s="67" t="s">
        <v>132</v>
      </c>
      <c r="F56" s="68">
        <v>32</v>
      </c>
      <c r="G56" s="65"/>
      <c r="H56" s="69"/>
      <c r="I56" s="70"/>
      <c r="J56" s="70"/>
      <c r="K56" s="34" t="s">
        <v>65</v>
      </c>
      <c r="L56" s="77">
        <v>56</v>
      </c>
      <c r="M56" s="77"/>
      <c r="N56" s="72"/>
      <c r="O56" s="79" t="s">
        <v>401</v>
      </c>
      <c r="P56" s="81">
        <v>43781.267372685186</v>
      </c>
      <c r="Q56" s="79" t="s">
        <v>411</v>
      </c>
      <c r="R56" s="83" t="s">
        <v>466</v>
      </c>
      <c r="S56" s="79" t="s">
        <v>489</v>
      </c>
      <c r="T56" s="79" t="s">
        <v>503</v>
      </c>
      <c r="U56" s="79"/>
      <c r="V56" s="83" t="s">
        <v>577</v>
      </c>
      <c r="W56" s="81">
        <v>43781.267372685186</v>
      </c>
      <c r="X56" s="85">
        <v>43781</v>
      </c>
      <c r="Y56" s="87" t="s">
        <v>673</v>
      </c>
      <c r="Z56" s="83" t="s">
        <v>897</v>
      </c>
      <c r="AA56" s="79"/>
      <c r="AB56" s="79"/>
      <c r="AC56" s="87" t="s">
        <v>1121</v>
      </c>
      <c r="AD56" s="79"/>
      <c r="AE56" s="79" t="b">
        <v>0</v>
      </c>
      <c r="AF56" s="79">
        <v>0</v>
      </c>
      <c r="AG56" s="87" t="s">
        <v>1327</v>
      </c>
      <c r="AH56" s="79" t="b">
        <v>0</v>
      </c>
      <c r="AI56" s="79" t="s">
        <v>1334</v>
      </c>
      <c r="AJ56" s="79"/>
      <c r="AK56" s="87" t="s">
        <v>1327</v>
      </c>
      <c r="AL56" s="79" t="b">
        <v>0</v>
      </c>
      <c r="AM56" s="79">
        <v>12</v>
      </c>
      <c r="AN56" s="87" t="s">
        <v>1263</v>
      </c>
      <c r="AO56" s="79" t="s">
        <v>1338</v>
      </c>
      <c r="AP56" s="79" t="b">
        <v>0</v>
      </c>
      <c r="AQ56" s="87" t="s">
        <v>1263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237</v>
      </c>
      <c r="B57" s="64" t="s">
        <v>344</v>
      </c>
      <c r="C57" s="65" t="s">
        <v>3519</v>
      </c>
      <c r="D57" s="66">
        <v>3</v>
      </c>
      <c r="E57" s="67" t="s">
        <v>132</v>
      </c>
      <c r="F57" s="68">
        <v>32</v>
      </c>
      <c r="G57" s="65"/>
      <c r="H57" s="69"/>
      <c r="I57" s="70"/>
      <c r="J57" s="70"/>
      <c r="K57" s="34" t="s">
        <v>65</v>
      </c>
      <c r="L57" s="77">
        <v>57</v>
      </c>
      <c r="M57" s="77"/>
      <c r="N57" s="72"/>
      <c r="O57" s="79" t="s">
        <v>402</v>
      </c>
      <c r="P57" s="81">
        <v>43781.267372685186</v>
      </c>
      <c r="Q57" s="79" t="s">
        <v>411</v>
      </c>
      <c r="R57" s="83" t="s">
        <v>466</v>
      </c>
      <c r="S57" s="79" t="s">
        <v>489</v>
      </c>
      <c r="T57" s="79" t="s">
        <v>503</v>
      </c>
      <c r="U57" s="79"/>
      <c r="V57" s="83" t="s">
        <v>577</v>
      </c>
      <c r="W57" s="81">
        <v>43781.267372685186</v>
      </c>
      <c r="X57" s="85">
        <v>43781</v>
      </c>
      <c r="Y57" s="87" t="s">
        <v>673</v>
      </c>
      <c r="Z57" s="83" t="s">
        <v>897</v>
      </c>
      <c r="AA57" s="79"/>
      <c r="AB57" s="79"/>
      <c r="AC57" s="87" t="s">
        <v>1121</v>
      </c>
      <c r="AD57" s="79"/>
      <c r="AE57" s="79" t="b">
        <v>0</v>
      </c>
      <c r="AF57" s="79">
        <v>0</v>
      </c>
      <c r="AG57" s="87" t="s">
        <v>1327</v>
      </c>
      <c r="AH57" s="79" t="b">
        <v>0</v>
      </c>
      <c r="AI57" s="79" t="s">
        <v>1334</v>
      </c>
      <c r="AJ57" s="79"/>
      <c r="AK57" s="87" t="s">
        <v>1327</v>
      </c>
      <c r="AL57" s="79" t="b">
        <v>0</v>
      </c>
      <c r="AM57" s="79">
        <v>12</v>
      </c>
      <c r="AN57" s="87" t="s">
        <v>1263</v>
      </c>
      <c r="AO57" s="79" t="s">
        <v>1338</v>
      </c>
      <c r="AP57" s="79" t="b">
        <v>0</v>
      </c>
      <c r="AQ57" s="87" t="s">
        <v>1263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2</v>
      </c>
      <c r="BF57" s="48">
        <v>0</v>
      </c>
      <c r="BG57" s="49">
        <v>0</v>
      </c>
      <c r="BH57" s="48">
        <v>0</v>
      </c>
      <c r="BI57" s="49">
        <v>0</v>
      </c>
      <c r="BJ57" s="48">
        <v>0</v>
      </c>
      <c r="BK57" s="49">
        <v>0</v>
      </c>
      <c r="BL57" s="48">
        <v>24</v>
      </c>
      <c r="BM57" s="49">
        <v>100</v>
      </c>
      <c r="BN57" s="48">
        <v>24</v>
      </c>
    </row>
    <row r="58" spans="1:66" ht="15">
      <c r="A58" s="64" t="s">
        <v>238</v>
      </c>
      <c r="B58" s="64" t="s">
        <v>378</v>
      </c>
      <c r="C58" s="65" t="s">
        <v>3519</v>
      </c>
      <c r="D58" s="66">
        <v>3</v>
      </c>
      <c r="E58" s="67" t="s">
        <v>132</v>
      </c>
      <c r="F58" s="68">
        <v>32</v>
      </c>
      <c r="G58" s="65"/>
      <c r="H58" s="69"/>
      <c r="I58" s="70"/>
      <c r="J58" s="70"/>
      <c r="K58" s="34" t="s">
        <v>65</v>
      </c>
      <c r="L58" s="77">
        <v>58</v>
      </c>
      <c r="M58" s="77"/>
      <c r="N58" s="72"/>
      <c r="O58" s="79" t="s">
        <v>401</v>
      </c>
      <c r="P58" s="81">
        <v>43781.39765046296</v>
      </c>
      <c r="Q58" s="79" t="s">
        <v>412</v>
      </c>
      <c r="R58" s="79"/>
      <c r="S58" s="79"/>
      <c r="T58" s="79" t="s">
        <v>385</v>
      </c>
      <c r="U58" s="79"/>
      <c r="V58" s="83" t="s">
        <v>578</v>
      </c>
      <c r="W58" s="81">
        <v>43781.39765046296</v>
      </c>
      <c r="X58" s="85">
        <v>43781</v>
      </c>
      <c r="Y58" s="87" t="s">
        <v>674</v>
      </c>
      <c r="Z58" s="83" t="s">
        <v>898</v>
      </c>
      <c r="AA58" s="79"/>
      <c r="AB58" s="79"/>
      <c r="AC58" s="87" t="s">
        <v>1122</v>
      </c>
      <c r="AD58" s="79"/>
      <c r="AE58" s="79" t="b">
        <v>0</v>
      </c>
      <c r="AF58" s="79">
        <v>0</v>
      </c>
      <c r="AG58" s="87" t="s">
        <v>1327</v>
      </c>
      <c r="AH58" s="79" t="b">
        <v>0</v>
      </c>
      <c r="AI58" s="79" t="s">
        <v>1334</v>
      </c>
      <c r="AJ58" s="79"/>
      <c r="AK58" s="87" t="s">
        <v>1327</v>
      </c>
      <c r="AL58" s="79" t="b">
        <v>0</v>
      </c>
      <c r="AM58" s="79">
        <v>2</v>
      </c>
      <c r="AN58" s="87" t="s">
        <v>1300</v>
      </c>
      <c r="AO58" s="79" t="s">
        <v>1339</v>
      </c>
      <c r="AP58" s="79" t="b">
        <v>0</v>
      </c>
      <c r="AQ58" s="87" t="s">
        <v>1300</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8"/>
      <c r="BG58" s="49"/>
      <c r="BH58" s="48"/>
      <c r="BI58" s="49"/>
      <c r="BJ58" s="48"/>
      <c r="BK58" s="49"/>
      <c r="BL58" s="48"/>
      <c r="BM58" s="49"/>
      <c r="BN58" s="48"/>
    </row>
    <row r="59" spans="1:66" ht="15">
      <c r="A59" s="64" t="s">
        <v>238</v>
      </c>
      <c r="B59" s="64" t="s">
        <v>390</v>
      </c>
      <c r="C59" s="65" t="s">
        <v>3519</v>
      </c>
      <c r="D59" s="66">
        <v>3</v>
      </c>
      <c r="E59" s="67" t="s">
        <v>132</v>
      </c>
      <c r="F59" s="68">
        <v>32</v>
      </c>
      <c r="G59" s="65"/>
      <c r="H59" s="69"/>
      <c r="I59" s="70"/>
      <c r="J59" s="70"/>
      <c r="K59" s="34" t="s">
        <v>65</v>
      </c>
      <c r="L59" s="77">
        <v>59</v>
      </c>
      <c r="M59" s="77"/>
      <c r="N59" s="72"/>
      <c r="O59" s="79" t="s">
        <v>402</v>
      </c>
      <c r="P59" s="81">
        <v>43781.39765046296</v>
      </c>
      <c r="Q59" s="79" t="s">
        <v>412</v>
      </c>
      <c r="R59" s="79"/>
      <c r="S59" s="79"/>
      <c r="T59" s="79" t="s">
        <v>385</v>
      </c>
      <c r="U59" s="79"/>
      <c r="V59" s="83" t="s">
        <v>578</v>
      </c>
      <c r="W59" s="81">
        <v>43781.39765046296</v>
      </c>
      <c r="X59" s="85">
        <v>43781</v>
      </c>
      <c r="Y59" s="87" t="s">
        <v>674</v>
      </c>
      <c r="Z59" s="83" t="s">
        <v>898</v>
      </c>
      <c r="AA59" s="79"/>
      <c r="AB59" s="79"/>
      <c r="AC59" s="87" t="s">
        <v>1122</v>
      </c>
      <c r="AD59" s="79"/>
      <c r="AE59" s="79" t="b">
        <v>0</v>
      </c>
      <c r="AF59" s="79">
        <v>0</v>
      </c>
      <c r="AG59" s="87" t="s">
        <v>1327</v>
      </c>
      <c r="AH59" s="79" t="b">
        <v>0</v>
      </c>
      <c r="AI59" s="79" t="s">
        <v>1334</v>
      </c>
      <c r="AJ59" s="79"/>
      <c r="AK59" s="87" t="s">
        <v>1327</v>
      </c>
      <c r="AL59" s="79" t="b">
        <v>0</v>
      </c>
      <c r="AM59" s="79">
        <v>2</v>
      </c>
      <c r="AN59" s="87" t="s">
        <v>1300</v>
      </c>
      <c r="AO59" s="79" t="s">
        <v>1339</v>
      </c>
      <c r="AP59" s="79" t="b">
        <v>0</v>
      </c>
      <c r="AQ59" s="87" t="s">
        <v>1300</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8">
        <v>1</v>
      </c>
      <c r="BG59" s="49">
        <v>4.3478260869565215</v>
      </c>
      <c r="BH59" s="48">
        <v>0</v>
      </c>
      <c r="BI59" s="49">
        <v>0</v>
      </c>
      <c r="BJ59" s="48">
        <v>0</v>
      </c>
      <c r="BK59" s="49">
        <v>0</v>
      </c>
      <c r="BL59" s="48">
        <v>22</v>
      </c>
      <c r="BM59" s="49">
        <v>95.65217391304348</v>
      </c>
      <c r="BN59" s="48">
        <v>23</v>
      </c>
    </row>
    <row r="60" spans="1:66" ht="15">
      <c r="A60" s="64" t="s">
        <v>239</v>
      </c>
      <c r="B60" s="64" t="s">
        <v>391</v>
      </c>
      <c r="C60" s="65" t="s">
        <v>3519</v>
      </c>
      <c r="D60" s="66">
        <v>3</v>
      </c>
      <c r="E60" s="67" t="s">
        <v>132</v>
      </c>
      <c r="F60" s="68">
        <v>32</v>
      </c>
      <c r="G60" s="65"/>
      <c r="H60" s="69"/>
      <c r="I60" s="70"/>
      <c r="J60" s="70"/>
      <c r="K60" s="34" t="s">
        <v>65</v>
      </c>
      <c r="L60" s="77">
        <v>60</v>
      </c>
      <c r="M60" s="77"/>
      <c r="N60" s="72"/>
      <c r="O60" s="79" t="s">
        <v>402</v>
      </c>
      <c r="P60" s="81">
        <v>43781.72917824074</v>
      </c>
      <c r="Q60" s="79" t="s">
        <v>413</v>
      </c>
      <c r="R60" s="83" t="s">
        <v>467</v>
      </c>
      <c r="S60" s="79" t="s">
        <v>490</v>
      </c>
      <c r="T60" s="79" t="s">
        <v>504</v>
      </c>
      <c r="U60" s="79"/>
      <c r="V60" s="83" t="s">
        <v>579</v>
      </c>
      <c r="W60" s="81">
        <v>43781.72917824074</v>
      </c>
      <c r="X60" s="85">
        <v>43781</v>
      </c>
      <c r="Y60" s="87" t="s">
        <v>675</v>
      </c>
      <c r="Z60" s="83" t="s">
        <v>899</v>
      </c>
      <c r="AA60" s="79"/>
      <c r="AB60" s="79"/>
      <c r="AC60" s="87" t="s">
        <v>1123</v>
      </c>
      <c r="AD60" s="79"/>
      <c r="AE60" s="79" t="b">
        <v>0</v>
      </c>
      <c r="AF60" s="79">
        <v>0</v>
      </c>
      <c r="AG60" s="87" t="s">
        <v>1327</v>
      </c>
      <c r="AH60" s="79" t="b">
        <v>0</v>
      </c>
      <c r="AI60" s="79" t="s">
        <v>1334</v>
      </c>
      <c r="AJ60" s="79"/>
      <c r="AK60" s="87" t="s">
        <v>1327</v>
      </c>
      <c r="AL60" s="79" t="b">
        <v>0</v>
      </c>
      <c r="AM60" s="79">
        <v>0</v>
      </c>
      <c r="AN60" s="87" t="s">
        <v>1327</v>
      </c>
      <c r="AO60" s="79" t="s">
        <v>1341</v>
      </c>
      <c r="AP60" s="79" t="b">
        <v>0</v>
      </c>
      <c r="AQ60" s="87" t="s">
        <v>1123</v>
      </c>
      <c r="AR60" s="79" t="s">
        <v>176</v>
      </c>
      <c r="AS60" s="79">
        <v>0</v>
      </c>
      <c r="AT60" s="79">
        <v>0</v>
      </c>
      <c r="AU60" s="79"/>
      <c r="AV60" s="79"/>
      <c r="AW60" s="79"/>
      <c r="AX60" s="79"/>
      <c r="AY60" s="79"/>
      <c r="AZ60" s="79"/>
      <c r="BA60" s="79"/>
      <c r="BB60" s="79"/>
      <c r="BC60">
        <v>1</v>
      </c>
      <c r="BD60" s="78" t="str">
        <f>REPLACE(INDEX(GroupVertices[Group],MATCH(Edges[[#This Row],[Vertex 1]],GroupVertices[Vertex],0)),1,1,"")</f>
        <v>18</v>
      </c>
      <c r="BE60" s="78" t="str">
        <f>REPLACE(INDEX(GroupVertices[Group],MATCH(Edges[[#This Row],[Vertex 2]],GroupVertices[Vertex],0)),1,1,"")</f>
        <v>18</v>
      </c>
      <c r="BF60" s="48">
        <v>1</v>
      </c>
      <c r="BG60" s="49">
        <v>2.7027027027027026</v>
      </c>
      <c r="BH60" s="48">
        <v>0</v>
      </c>
      <c r="BI60" s="49">
        <v>0</v>
      </c>
      <c r="BJ60" s="48">
        <v>0</v>
      </c>
      <c r="BK60" s="49">
        <v>0</v>
      </c>
      <c r="BL60" s="48">
        <v>36</v>
      </c>
      <c r="BM60" s="49">
        <v>97.29729729729729</v>
      </c>
      <c r="BN60" s="48">
        <v>37</v>
      </c>
    </row>
    <row r="61" spans="1:66" ht="15">
      <c r="A61" s="64" t="s">
        <v>240</v>
      </c>
      <c r="B61" s="64" t="s">
        <v>392</v>
      </c>
      <c r="C61" s="65" t="s">
        <v>3519</v>
      </c>
      <c r="D61" s="66">
        <v>3</v>
      </c>
      <c r="E61" s="67" t="s">
        <v>132</v>
      </c>
      <c r="F61" s="68">
        <v>32</v>
      </c>
      <c r="G61" s="65"/>
      <c r="H61" s="69"/>
      <c r="I61" s="70"/>
      <c r="J61" s="70"/>
      <c r="K61" s="34" t="s">
        <v>65</v>
      </c>
      <c r="L61" s="77">
        <v>61</v>
      </c>
      <c r="M61" s="77"/>
      <c r="N61" s="72"/>
      <c r="O61" s="79" t="s">
        <v>403</v>
      </c>
      <c r="P61" s="81">
        <v>43781.81759259259</v>
      </c>
      <c r="Q61" s="79" t="s">
        <v>414</v>
      </c>
      <c r="R61" s="79"/>
      <c r="S61" s="79"/>
      <c r="T61" s="79"/>
      <c r="U61" s="79"/>
      <c r="V61" s="83" t="s">
        <v>580</v>
      </c>
      <c r="W61" s="81">
        <v>43781.81759259259</v>
      </c>
      <c r="X61" s="85">
        <v>43781</v>
      </c>
      <c r="Y61" s="87" t="s">
        <v>676</v>
      </c>
      <c r="Z61" s="83" t="s">
        <v>900</v>
      </c>
      <c r="AA61" s="79"/>
      <c r="AB61" s="79"/>
      <c r="AC61" s="87" t="s">
        <v>1124</v>
      </c>
      <c r="AD61" s="87" t="s">
        <v>1321</v>
      </c>
      <c r="AE61" s="79" t="b">
        <v>0</v>
      </c>
      <c r="AF61" s="79">
        <v>2</v>
      </c>
      <c r="AG61" s="87" t="s">
        <v>1328</v>
      </c>
      <c r="AH61" s="79" t="b">
        <v>0</v>
      </c>
      <c r="AI61" s="79" t="s">
        <v>1334</v>
      </c>
      <c r="AJ61" s="79"/>
      <c r="AK61" s="87" t="s">
        <v>1327</v>
      </c>
      <c r="AL61" s="79" t="b">
        <v>0</v>
      </c>
      <c r="AM61" s="79">
        <v>0</v>
      </c>
      <c r="AN61" s="87" t="s">
        <v>1327</v>
      </c>
      <c r="AO61" s="79" t="s">
        <v>1337</v>
      </c>
      <c r="AP61" s="79" t="b">
        <v>0</v>
      </c>
      <c r="AQ61" s="87" t="s">
        <v>1321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v>1</v>
      </c>
      <c r="BG61" s="49">
        <v>4</v>
      </c>
      <c r="BH61" s="48">
        <v>0</v>
      </c>
      <c r="BI61" s="49">
        <v>0</v>
      </c>
      <c r="BJ61" s="48">
        <v>0</v>
      </c>
      <c r="BK61" s="49">
        <v>0</v>
      </c>
      <c r="BL61" s="48">
        <v>24</v>
      </c>
      <c r="BM61" s="49">
        <v>96</v>
      </c>
      <c r="BN61" s="48">
        <v>25</v>
      </c>
    </row>
    <row r="62" spans="1:66" ht="15">
      <c r="A62" s="64" t="s">
        <v>241</v>
      </c>
      <c r="B62" s="64" t="s">
        <v>240</v>
      </c>
      <c r="C62" s="65" t="s">
        <v>3519</v>
      </c>
      <c r="D62" s="66">
        <v>3</v>
      </c>
      <c r="E62" s="67" t="s">
        <v>132</v>
      </c>
      <c r="F62" s="68">
        <v>32</v>
      </c>
      <c r="G62" s="65"/>
      <c r="H62" s="69"/>
      <c r="I62" s="70"/>
      <c r="J62" s="70"/>
      <c r="K62" s="34" t="s">
        <v>65</v>
      </c>
      <c r="L62" s="77">
        <v>62</v>
      </c>
      <c r="M62" s="77"/>
      <c r="N62" s="72"/>
      <c r="O62" s="79" t="s">
        <v>401</v>
      </c>
      <c r="P62" s="81">
        <v>43781.874293981484</v>
      </c>
      <c r="Q62" s="79" t="s">
        <v>411</v>
      </c>
      <c r="R62" s="83" t="s">
        <v>466</v>
      </c>
      <c r="S62" s="79" t="s">
        <v>489</v>
      </c>
      <c r="T62" s="79" t="s">
        <v>503</v>
      </c>
      <c r="U62" s="79"/>
      <c r="V62" s="83" t="s">
        <v>581</v>
      </c>
      <c r="W62" s="81">
        <v>43781.874293981484</v>
      </c>
      <c r="X62" s="85">
        <v>43781</v>
      </c>
      <c r="Y62" s="87" t="s">
        <v>677</v>
      </c>
      <c r="Z62" s="83" t="s">
        <v>901</v>
      </c>
      <c r="AA62" s="79"/>
      <c r="AB62" s="79"/>
      <c r="AC62" s="87" t="s">
        <v>1125</v>
      </c>
      <c r="AD62" s="79"/>
      <c r="AE62" s="79" t="b">
        <v>0</v>
      </c>
      <c r="AF62" s="79">
        <v>0</v>
      </c>
      <c r="AG62" s="87" t="s">
        <v>1327</v>
      </c>
      <c r="AH62" s="79" t="b">
        <v>0</v>
      </c>
      <c r="AI62" s="79" t="s">
        <v>1334</v>
      </c>
      <c r="AJ62" s="79"/>
      <c r="AK62" s="87" t="s">
        <v>1327</v>
      </c>
      <c r="AL62" s="79" t="b">
        <v>0</v>
      </c>
      <c r="AM62" s="79">
        <v>12</v>
      </c>
      <c r="AN62" s="87" t="s">
        <v>1263</v>
      </c>
      <c r="AO62" s="79" t="s">
        <v>1338</v>
      </c>
      <c r="AP62" s="79" t="b">
        <v>0</v>
      </c>
      <c r="AQ62" s="87" t="s">
        <v>1263</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241</v>
      </c>
      <c r="B63" s="64" t="s">
        <v>344</v>
      </c>
      <c r="C63" s="65" t="s">
        <v>3519</v>
      </c>
      <c r="D63" s="66">
        <v>3</v>
      </c>
      <c r="E63" s="67" t="s">
        <v>132</v>
      </c>
      <c r="F63" s="68">
        <v>32</v>
      </c>
      <c r="G63" s="65"/>
      <c r="H63" s="69"/>
      <c r="I63" s="70"/>
      <c r="J63" s="70"/>
      <c r="K63" s="34" t="s">
        <v>65</v>
      </c>
      <c r="L63" s="77">
        <v>63</v>
      </c>
      <c r="M63" s="77"/>
      <c r="N63" s="72"/>
      <c r="O63" s="79" t="s">
        <v>402</v>
      </c>
      <c r="P63" s="81">
        <v>43781.874293981484</v>
      </c>
      <c r="Q63" s="79" t="s">
        <v>411</v>
      </c>
      <c r="R63" s="83" t="s">
        <v>466</v>
      </c>
      <c r="S63" s="79" t="s">
        <v>489</v>
      </c>
      <c r="T63" s="79" t="s">
        <v>503</v>
      </c>
      <c r="U63" s="79"/>
      <c r="V63" s="83" t="s">
        <v>581</v>
      </c>
      <c r="W63" s="81">
        <v>43781.874293981484</v>
      </c>
      <c r="X63" s="85">
        <v>43781</v>
      </c>
      <c r="Y63" s="87" t="s">
        <v>677</v>
      </c>
      <c r="Z63" s="83" t="s">
        <v>901</v>
      </c>
      <c r="AA63" s="79"/>
      <c r="AB63" s="79"/>
      <c r="AC63" s="87" t="s">
        <v>1125</v>
      </c>
      <c r="AD63" s="79"/>
      <c r="AE63" s="79" t="b">
        <v>0</v>
      </c>
      <c r="AF63" s="79">
        <v>0</v>
      </c>
      <c r="AG63" s="87" t="s">
        <v>1327</v>
      </c>
      <c r="AH63" s="79" t="b">
        <v>0</v>
      </c>
      <c r="AI63" s="79" t="s">
        <v>1334</v>
      </c>
      <c r="AJ63" s="79"/>
      <c r="AK63" s="87" t="s">
        <v>1327</v>
      </c>
      <c r="AL63" s="79" t="b">
        <v>0</v>
      </c>
      <c r="AM63" s="79">
        <v>12</v>
      </c>
      <c r="AN63" s="87" t="s">
        <v>1263</v>
      </c>
      <c r="AO63" s="79" t="s">
        <v>1338</v>
      </c>
      <c r="AP63" s="79" t="b">
        <v>0</v>
      </c>
      <c r="AQ63" s="87" t="s">
        <v>1263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8">
        <v>0</v>
      </c>
      <c r="BG63" s="49">
        <v>0</v>
      </c>
      <c r="BH63" s="48">
        <v>0</v>
      </c>
      <c r="BI63" s="49">
        <v>0</v>
      </c>
      <c r="BJ63" s="48">
        <v>0</v>
      </c>
      <c r="BK63" s="49">
        <v>0</v>
      </c>
      <c r="BL63" s="48">
        <v>24</v>
      </c>
      <c r="BM63" s="49">
        <v>100</v>
      </c>
      <c r="BN63" s="48">
        <v>24</v>
      </c>
    </row>
    <row r="64" spans="1:66" ht="15">
      <c r="A64" s="64" t="s">
        <v>242</v>
      </c>
      <c r="B64" s="64" t="s">
        <v>240</v>
      </c>
      <c r="C64" s="65" t="s">
        <v>3519</v>
      </c>
      <c r="D64" s="66">
        <v>3</v>
      </c>
      <c r="E64" s="67" t="s">
        <v>132</v>
      </c>
      <c r="F64" s="68">
        <v>32</v>
      </c>
      <c r="G64" s="65"/>
      <c r="H64" s="69"/>
      <c r="I64" s="70"/>
      <c r="J64" s="70"/>
      <c r="K64" s="34" t="s">
        <v>65</v>
      </c>
      <c r="L64" s="77">
        <v>64</v>
      </c>
      <c r="M64" s="77"/>
      <c r="N64" s="72"/>
      <c r="O64" s="79" t="s">
        <v>401</v>
      </c>
      <c r="P64" s="81">
        <v>43781.87552083333</v>
      </c>
      <c r="Q64" s="79" t="s">
        <v>411</v>
      </c>
      <c r="R64" s="83" t="s">
        <v>466</v>
      </c>
      <c r="S64" s="79" t="s">
        <v>489</v>
      </c>
      <c r="T64" s="79" t="s">
        <v>503</v>
      </c>
      <c r="U64" s="79"/>
      <c r="V64" s="83" t="s">
        <v>582</v>
      </c>
      <c r="W64" s="81">
        <v>43781.87552083333</v>
      </c>
      <c r="X64" s="85">
        <v>43781</v>
      </c>
      <c r="Y64" s="87" t="s">
        <v>678</v>
      </c>
      <c r="Z64" s="83" t="s">
        <v>902</v>
      </c>
      <c r="AA64" s="79"/>
      <c r="AB64" s="79"/>
      <c r="AC64" s="87" t="s">
        <v>1126</v>
      </c>
      <c r="AD64" s="79"/>
      <c r="AE64" s="79" t="b">
        <v>0</v>
      </c>
      <c r="AF64" s="79">
        <v>0</v>
      </c>
      <c r="AG64" s="87" t="s">
        <v>1327</v>
      </c>
      <c r="AH64" s="79" t="b">
        <v>0</v>
      </c>
      <c r="AI64" s="79" t="s">
        <v>1334</v>
      </c>
      <c r="AJ64" s="79"/>
      <c r="AK64" s="87" t="s">
        <v>1327</v>
      </c>
      <c r="AL64" s="79" t="b">
        <v>0</v>
      </c>
      <c r="AM64" s="79">
        <v>12</v>
      </c>
      <c r="AN64" s="87" t="s">
        <v>1263</v>
      </c>
      <c r="AO64" s="79" t="s">
        <v>1337</v>
      </c>
      <c r="AP64" s="79" t="b">
        <v>0</v>
      </c>
      <c r="AQ64" s="87" t="s">
        <v>1263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242</v>
      </c>
      <c r="B65" s="64" t="s">
        <v>344</v>
      </c>
      <c r="C65" s="65" t="s">
        <v>3519</v>
      </c>
      <c r="D65" s="66">
        <v>3</v>
      </c>
      <c r="E65" s="67" t="s">
        <v>132</v>
      </c>
      <c r="F65" s="68">
        <v>32</v>
      </c>
      <c r="G65" s="65"/>
      <c r="H65" s="69"/>
      <c r="I65" s="70"/>
      <c r="J65" s="70"/>
      <c r="K65" s="34" t="s">
        <v>65</v>
      </c>
      <c r="L65" s="77">
        <v>65</v>
      </c>
      <c r="M65" s="77"/>
      <c r="N65" s="72"/>
      <c r="O65" s="79" t="s">
        <v>402</v>
      </c>
      <c r="P65" s="81">
        <v>43781.87552083333</v>
      </c>
      <c r="Q65" s="79" t="s">
        <v>411</v>
      </c>
      <c r="R65" s="83" t="s">
        <v>466</v>
      </c>
      <c r="S65" s="79" t="s">
        <v>489</v>
      </c>
      <c r="T65" s="79" t="s">
        <v>503</v>
      </c>
      <c r="U65" s="79"/>
      <c r="V65" s="83" t="s">
        <v>582</v>
      </c>
      <c r="W65" s="81">
        <v>43781.87552083333</v>
      </c>
      <c r="X65" s="85">
        <v>43781</v>
      </c>
      <c r="Y65" s="87" t="s">
        <v>678</v>
      </c>
      <c r="Z65" s="83" t="s">
        <v>902</v>
      </c>
      <c r="AA65" s="79"/>
      <c r="AB65" s="79"/>
      <c r="AC65" s="87" t="s">
        <v>1126</v>
      </c>
      <c r="AD65" s="79"/>
      <c r="AE65" s="79" t="b">
        <v>0</v>
      </c>
      <c r="AF65" s="79">
        <v>0</v>
      </c>
      <c r="AG65" s="87" t="s">
        <v>1327</v>
      </c>
      <c r="AH65" s="79" t="b">
        <v>0</v>
      </c>
      <c r="AI65" s="79" t="s">
        <v>1334</v>
      </c>
      <c r="AJ65" s="79"/>
      <c r="AK65" s="87" t="s">
        <v>1327</v>
      </c>
      <c r="AL65" s="79" t="b">
        <v>0</v>
      </c>
      <c r="AM65" s="79">
        <v>12</v>
      </c>
      <c r="AN65" s="87" t="s">
        <v>1263</v>
      </c>
      <c r="AO65" s="79" t="s">
        <v>1337</v>
      </c>
      <c r="AP65" s="79" t="b">
        <v>0</v>
      </c>
      <c r="AQ65" s="87" t="s">
        <v>1263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2</v>
      </c>
      <c r="BF65" s="48">
        <v>0</v>
      </c>
      <c r="BG65" s="49">
        <v>0</v>
      </c>
      <c r="BH65" s="48">
        <v>0</v>
      </c>
      <c r="BI65" s="49">
        <v>0</v>
      </c>
      <c r="BJ65" s="48">
        <v>0</v>
      </c>
      <c r="BK65" s="49">
        <v>0</v>
      </c>
      <c r="BL65" s="48">
        <v>24</v>
      </c>
      <c r="BM65" s="49">
        <v>100</v>
      </c>
      <c r="BN65" s="48">
        <v>24</v>
      </c>
    </row>
    <row r="66" spans="1:66" ht="15">
      <c r="A66" s="64" t="s">
        <v>243</v>
      </c>
      <c r="B66" s="64" t="s">
        <v>358</v>
      </c>
      <c r="C66" s="65" t="s">
        <v>3519</v>
      </c>
      <c r="D66" s="66">
        <v>3</v>
      </c>
      <c r="E66" s="67" t="s">
        <v>132</v>
      </c>
      <c r="F66" s="68">
        <v>32</v>
      </c>
      <c r="G66" s="65"/>
      <c r="H66" s="69"/>
      <c r="I66" s="70"/>
      <c r="J66" s="70"/>
      <c r="K66" s="34" t="s">
        <v>65</v>
      </c>
      <c r="L66" s="77">
        <v>66</v>
      </c>
      <c r="M66" s="77"/>
      <c r="N66" s="72"/>
      <c r="O66" s="79" t="s">
        <v>401</v>
      </c>
      <c r="P66" s="81">
        <v>43781.90013888889</v>
      </c>
      <c r="Q66" s="79" t="s">
        <v>415</v>
      </c>
      <c r="R66" s="79"/>
      <c r="S66" s="79"/>
      <c r="T66" s="79" t="s">
        <v>385</v>
      </c>
      <c r="U66" s="83" t="s">
        <v>526</v>
      </c>
      <c r="V66" s="83" t="s">
        <v>526</v>
      </c>
      <c r="W66" s="81">
        <v>43781.90013888889</v>
      </c>
      <c r="X66" s="85">
        <v>43781</v>
      </c>
      <c r="Y66" s="87" t="s">
        <v>679</v>
      </c>
      <c r="Z66" s="83" t="s">
        <v>903</v>
      </c>
      <c r="AA66" s="79"/>
      <c r="AB66" s="79"/>
      <c r="AC66" s="87" t="s">
        <v>1127</v>
      </c>
      <c r="AD66" s="79"/>
      <c r="AE66" s="79" t="b">
        <v>0</v>
      </c>
      <c r="AF66" s="79">
        <v>0</v>
      </c>
      <c r="AG66" s="87" t="s">
        <v>1327</v>
      </c>
      <c r="AH66" s="79" t="b">
        <v>0</v>
      </c>
      <c r="AI66" s="79" t="s">
        <v>1334</v>
      </c>
      <c r="AJ66" s="79"/>
      <c r="AK66" s="87" t="s">
        <v>1327</v>
      </c>
      <c r="AL66" s="79" t="b">
        <v>0</v>
      </c>
      <c r="AM66" s="79">
        <v>11</v>
      </c>
      <c r="AN66" s="87" t="s">
        <v>1261</v>
      </c>
      <c r="AO66" s="79" t="s">
        <v>1337</v>
      </c>
      <c r="AP66" s="79" t="b">
        <v>0</v>
      </c>
      <c r="AQ66" s="87" t="s">
        <v>1261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v>0</v>
      </c>
      <c r="BG66" s="49">
        <v>0</v>
      </c>
      <c r="BH66" s="48">
        <v>0</v>
      </c>
      <c r="BI66" s="49">
        <v>0</v>
      </c>
      <c r="BJ66" s="48">
        <v>0</v>
      </c>
      <c r="BK66" s="49">
        <v>0</v>
      </c>
      <c r="BL66" s="48">
        <v>8</v>
      </c>
      <c r="BM66" s="49">
        <v>100</v>
      </c>
      <c r="BN66" s="48">
        <v>8</v>
      </c>
    </row>
    <row r="67" spans="1:66" ht="15">
      <c r="A67" s="64" t="s">
        <v>243</v>
      </c>
      <c r="B67" s="64" t="s">
        <v>240</v>
      </c>
      <c r="C67" s="65" t="s">
        <v>3519</v>
      </c>
      <c r="D67" s="66">
        <v>3</v>
      </c>
      <c r="E67" s="67" t="s">
        <v>132</v>
      </c>
      <c r="F67" s="68">
        <v>32</v>
      </c>
      <c r="G67" s="65"/>
      <c r="H67" s="69"/>
      <c r="I67" s="70"/>
      <c r="J67" s="70"/>
      <c r="K67" s="34" t="s">
        <v>65</v>
      </c>
      <c r="L67" s="77">
        <v>67</v>
      </c>
      <c r="M67" s="77"/>
      <c r="N67" s="72"/>
      <c r="O67" s="79" t="s">
        <v>402</v>
      </c>
      <c r="P67" s="81">
        <v>43781.90013888889</v>
      </c>
      <c r="Q67" s="79" t="s">
        <v>415</v>
      </c>
      <c r="R67" s="79"/>
      <c r="S67" s="79"/>
      <c r="T67" s="79" t="s">
        <v>385</v>
      </c>
      <c r="U67" s="83" t="s">
        <v>526</v>
      </c>
      <c r="V67" s="83" t="s">
        <v>526</v>
      </c>
      <c r="W67" s="81">
        <v>43781.90013888889</v>
      </c>
      <c r="X67" s="85">
        <v>43781</v>
      </c>
      <c r="Y67" s="87" t="s">
        <v>679</v>
      </c>
      <c r="Z67" s="83" t="s">
        <v>903</v>
      </c>
      <c r="AA67" s="79"/>
      <c r="AB67" s="79"/>
      <c r="AC67" s="87" t="s">
        <v>1127</v>
      </c>
      <c r="AD67" s="79"/>
      <c r="AE67" s="79" t="b">
        <v>0</v>
      </c>
      <c r="AF67" s="79">
        <v>0</v>
      </c>
      <c r="AG67" s="87" t="s">
        <v>1327</v>
      </c>
      <c r="AH67" s="79" t="b">
        <v>0</v>
      </c>
      <c r="AI67" s="79" t="s">
        <v>1334</v>
      </c>
      <c r="AJ67" s="79"/>
      <c r="AK67" s="87" t="s">
        <v>1327</v>
      </c>
      <c r="AL67" s="79" t="b">
        <v>0</v>
      </c>
      <c r="AM67" s="79">
        <v>11</v>
      </c>
      <c r="AN67" s="87" t="s">
        <v>1261</v>
      </c>
      <c r="AO67" s="79" t="s">
        <v>1337</v>
      </c>
      <c r="AP67" s="79" t="b">
        <v>0</v>
      </c>
      <c r="AQ67" s="87" t="s">
        <v>1261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244</v>
      </c>
      <c r="B68" s="64" t="s">
        <v>240</v>
      </c>
      <c r="C68" s="65" t="s">
        <v>3519</v>
      </c>
      <c r="D68" s="66">
        <v>3</v>
      </c>
      <c r="E68" s="67" t="s">
        <v>132</v>
      </c>
      <c r="F68" s="68">
        <v>32</v>
      </c>
      <c r="G68" s="65"/>
      <c r="H68" s="69"/>
      <c r="I68" s="70"/>
      <c r="J68" s="70"/>
      <c r="K68" s="34" t="s">
        <v>65</v>
      </c>
      <c r="L68" s="77">
        <v>68</v>
      </c>
      <c r="M68" s="77"/>
      <c r="N68" s="72"/>
      <c r="O68" s="79" t="s">
        <v>401</v>
      </c>
      <c r="P68" s="81">
        <v>43781.95159722222</v>
      </c>
      <c r="Q68" s="79" t="s">
        <v>411</v>
      </c>
      <c r="R68" s="83" t="s">
        <v>466</v>
      </c>
      <c r="S68" s="79" t="s">
        <v>489</v>
      </c>
      <c r="T68" s="79" t="s">
        <v>503</v>
      </c>
      <c r="U68" s="79"/>
      <c r="V68" s="83" t="s">
        <v>583</v>
      </c>
      <c r="W68" s="81">
        <v>43781.95159722222</v>
      </c>
      <c r="X68" s="85">
        <v>43781</v>
      </c>
      <c r="Y68" s="87" t="s">
        <v>680</v>
      </c>
      <c r="Z68" s="83" t="s">
        <v>904</v>
      </c>
      <c r="AA68" s="79"/>
      <c r="AB68" s="79"/>
      <c r="AC68" s="87" t="s">
        <v>1128</v>
      </c>
      <c r="AD68" s="79"/>
      <c r="AE68" s="79" t="b">
        <v>0</v>
      </c>
      <c r="AF68" s="79">
        <v>0</v>
      </c>
      <c r="AG68" s="87" t="s">
        <v>1327</v>
      </c>
      <c r="AH68" s="79" t="b">
        <v>0</v>
      </c>
      <c r="AI68" s="79" t="s">
        <v>1334</v>
      </c>
      <c r="AJ68" s="79"/>
      <c r="AK68" s="87" t="s">
        <v>1327</v>
      </c>
      <c r="AL68" s="79" t="b">
        <v>0</v>
      </c>
      <c r="AM68" s="79">
        <v>12</v>
      </c>
      <c r="AN68" s="87" t="s">
        <v>1263</v>
      </c>
      <c r="AO68" s="79" t="s">
        <v>1338</v>
      </c>
      <c r="AP68" s="79" t="b">
        <v>0</v>
      </c>
      <c r="AQ68" s="87" t="s">
        <v>1263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244</v>
      </c>
      <c r="B69" s="64" t="s">
        <v>344</v>
      </c>
      <c r="C69" s="65" t="s">
        <v>3519</v>
      </c>
      <c r="D69" s="66">
        <v>3</v>
      </c>
      <c r="E69" s="67" t="s">
        <v>132</v>
      </c>
      <c r="F69" s="68">
        <v>32</v>
      </c>
      <c r="G69" s="65"/>
      <c r="H69" s="69"/>
      <c r="I69" s="70"/>
      <c r="J69" s="70"/>
      <c r="K69" s="34" t="s">
        <v>65</v>
      </c>
      <c r="L69" s="77">
        <v>69</v>
      </c>
      <c r="M69" s="77"/>
      <c r="N69" s="72"/>
      <c r="O69" s="79" t="s">
        <v>402</v>
      </c>
      <c r="P69" s="81">
        <v>43781.95159722222</v>
      </c>
      <c r="Q69" s="79" t="s">
        <v>411</v>
      </c>
      <c r="R69" s="83" t="s">
        <v>466</v>
      </c>
      <c r="S69" s="79" t="s">
        <v>489</v>
      </c>
      <c r="T69" s="79" t="s">
        <v>503</v>
      </c>
      <c r="U69" s="79"/>
      <c r="V69" s="83" t="s">
        <v>583</v>
      </c>
      <c r="W69" s="81">
        <v>43781.95159722222</v>
      </c>
      <c r="X69" s="85">
        <v>43781</v>
      </c>
      <c r="Y69" s="87" t="s">
        <v>680</v>
      </c>
      <c r="Z69" s="83" t="s">
        <v>904</v>
      </c>
      <c r="AA69" s="79"/>
      <c r="AB69" s="79"/>
      <c r="AC69" s="87" t="s">
        <v>1128</v>
      </c>
      <c r="AD69" s="79"/>
      <c r="AE69" s="79" t="b">
        <v>0</v>
      </c>
      <c r="AF69" s="79">
        <v>0</v>
      </c>
      <c r="AG69" s="87" t="s">
        <v>1327</v>
      </c>
      <c r="AH69" s="79" t="b">
        <v>0</v>
      </c>
      <c r="AI69" s="79" t="s">
        <v>1334</v>
      </c>
      <c r="AJ69" s="79"/>
      <c r="AK69" s="87" t="s">
        <v>1327</v>
      </c>
      <c r="AL69" s="79" t="b">
        <v>0</v>
      </c>
      <c r="AM69" s="79">
        <v>12</v>
      </c>
      <c r="AN69" s="87" t="s">
        <v>1263</v>
      </c>
      <c r="AO69" s="79" t="s">
        <v>1338</v>
      </c>
      <c r="AP69" s="79" t="b">
        <v>0</v>
      </c>
      <c r="AQ69" s="87" t="s">
        <v>1263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2</v>
      </c>
      <c r="BF69" s="48">
        <v>0</v>
      </c>
      <c r="BG69" s="49">
        <v>0</v>
      </c>
      <c r="BH69" s="48">
        <v>0</v>
      </c>
      <c r="BI69" s="49">
        <v>0</v>
      </c>
      <c r="BJ69" s="48">
        <v>0</v>
      </c>
      <c r="BK69" s="49">
        <v>0</v>
      </c>
      <c r="BL69" s="48">
        <v>24</v>
      </c>
      <c r="BM69" s="49">
        <v>100</v>
      </c>
      <c r="BN69" s="48">
        <v>24</v>
      </c>
    </row>
    <row r="70" spans="1:66" ht="15">
      <c r="A70" s="64" t="s">
        <v>245</v>
      </c>
      <c r="B70" s="64" t="s">
        <v>358</v>
      </c>
      <c r="C70" s="65" t="s">
        <v>3519</v>
      </c>
      <c r="D70" s="66">
        <v>3</v>
      </c>
      <c r="E70" s="67" t="s">
        <v>132</v>
      </c>
      <c r="F70" s="68">
        <v>32</v>
      </c>
      <c r="G70" s="65"/>
      <c r="H70" s="69"/>
      <c r="I70" s="70"/>
      <c r="J70" s="70"/>
      <c r="K70" s="34" t="s">
        <v>65</v>
      </c>
      <c r="L70" s="77">
        <v>70</v>
      </c>
      <c r="M70" s="77"/>
      <c r="N70" s="72"/>
      <c r="O70" s="79" t="s">
        <v>401</v>
      </c>
      <c r="P70" s="81">
        <v>43781.96758101852</v>
      </c>
      <c r="Q70" s="79" t="s">
        <v>415</v>
      </c>
      <c r="R70" s="79"/>
      <c r="S70" s="79"/>
      <c r="T70" s="79" t="s">
        <v>385</v>
      </c>
      <c r="U70" s="83" t="s">
        <v>526</v>
      </c>
      <c r="V70" s="83" t="s">
        <v>526</v>
      </c>
      <c r="W70" s="81">
        <v>43781.96758101852</v>
      </c>
      <c r="X70" s="85">
        <v>43781</v>
      </c>
      <c r="Y70" s="87" t="s">
        <v>681</v>
      </c>
      <c r="Z70" s="83" t="s">
        <v>905</v>
      </c>
      <c r="AA70" s="79"/>
      <c r="AB70" s="79"/>
      <c r="AC70" s="87" t="s">
        <v>1129</v>
      </c>
      <c r="AD70" s="79"/>
      <c r="AE70" s="79" t="b">
        <v>0</v>
      </c>
      <c r="AF70" s="79">
        <v>0</v>
      </c>
      <c r="AG70" s="87" t="s">
        <v>1327</v>
      </c>
      <c r="AH70" s="79" t="b">
        <v>0</v>
      </c>
      <c r="AI70" s="79" t="s">
        <v>1334</v>
      </c>
      <c r="AJ70" s="79"/>
      <c r="AK70" s="87" t="s">
        <v>1327</v>
      </c>
      <c r="AL70" s="79" t="b">
        <v>0</v>
      </c>
      <c r="AM70" s="79">
        <v>11</v>
      </c>
      <c r="AN70" s="87" t="s">
        <v>1261</v>
      </c>
      <c r="AO70" s="79" t="s">
        <v>1338</v>
      </c>
      <c r="AP70" s="79" t="b">
        <v>0</v>
      </c>
      <c r="AQ70" s="87" t="s">
        <v>1261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245</v>
      </c>
      <c r="B71" s="64" t="s">
        <v>240</v>
      </c>
      <c r="C71" s="65" t="s">
        <v>3519</v>
      </c>
      <c r="D71" s="66">
        <v>3</v>
      </c>
      <c r="E71" s="67" t="s">
        <v>132</v>
      </c>
      <c r="F71" s="68">
        <v>32</v>
      </c>
      <c r="G71" s="65"/>
      <c r="H71" s="69"/>
      <c r="I71" s="70"/>
      <c r="J71" s="70"/>
      <c r="K71" s="34" t="s">
        <v>65</v>
      </c>
      <c r="L71" s="77">
        <v>71</v>
      </c>
      <c r="M71" s="77"/>
      <c r="N71" s="72"/>
      <c r="O71" s="79" t="s">
        <v>402</v>
      </c>
      <c r="P71" s="81">
        <v>43781.96758101852</v>
      </c>
      <c r="Q71" s="79" t="s">
        <v>415</v>
      </c>
      <c r="R71" s="79"/>
      <c r="S71" s="79"/>
      <c r="T71" s="79" t="s">
        <v>385</v>
      </c>
      <c r="U71" s="83" t="s">
        <v>526</v>
      </c>
      <c r="V71" s="83" t="s">
        <v>526</v>
      </c>
      <c r="W71" s="81">
        <v>43781.96758101852</v>
      </c>
      <c r="X71" s="85">
        <v>43781</v>
      </c>
      <c r="Y71" s="87" t="s">
        <v>681</v>
      </c>
      <c r="Z71" s="83" t="s">
        <v>905</v>
      </c>
      <c r="AA71" s="79"/>
      <c r="AB71" s="79"/>
      <c r="AC71" s="87" t="s">
        <v>1129</v>
      </c>
      <c r="AD71" s="79"/>
      <c r="AE71" s="79" t="b">
        <v>0</v>
      </c>
      <c r="AF71" s="79">
        <v>0</v>
      </c>
      <c r="AG71" s="87" t="s">
        <v>1327</v>
      </c>
      <c r="AH71" s="79" t="b">
        <v>0</v>
      </c>
      <c r="AI71" s="79" t="s">
        <v>1334</v>
      </c>
      <c r="AJ71" s="79"/>
      <c r="AK71" s="87" t="s">
        <v>1327</v>
      </c>
      <c r="AL71" s="79" t="b">
        <v>0</v>
      </c>
      <c r="AM71" s="79">
        <v>11</v>
      </c>
      <c r="AN71" s="87" t="s">
        <v>1261</v>
      </c>
      <c r="AO71" s="79" t="s">
        <v>1338</v>
      </c>
      <c r="AP71" s="79" t="b">
        <v>0</v>
      </c>
      <c r="AQ71" s="87" t="s">
        <v>1261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v>0</v>
      </c>
      <c r="BG71" s="49">
        <v>0</v>
      </c>
      <c r="BH71" s="48">
        <v>0</v>
      </c>
      <c r="BI71" s="49">
        <v>0</v>
      </c>
      <c r="BJ71" s="48">
        <v>0</v>
      </c>
      <c r="BK71" s="49">
        <v>0</v>
      </c>
      <c r="BL71" s="48">
        <v>8</v>
      </c>
      <c r="BM71" s="49">
        <v>100</v>
      </c>
      <c r="BN71" s="48">
        <v>8</v>
      </c>
    </row>
    <row r="72" spans="1:66" ht="15">
      <c r="A72" s="64" t="s">
        <v>246</v>
      </c>
      <c r="B72" s="64" t="s">
        <v>358</v>
      </c>
      <c r="C72" s="65" t="s">
        <v>3519</v>
      </c>
      <c r="D72" s="66">
        <v>3</v>
      </c>
      <c r="E72" s="67" t="s">
        <v>132</v>
      </c>
      <c r="F72" s="68">
        <v>32</v>
      </c>
      <c r="G72" s="65"/>
      <c r="H72" s="69"/>
      <c r="I72" s="70"/>
      <c r="J72" s="70"/>
      <c r="K72" s="34" t="s">
        <v>65</v>
      </c>
      <c r="L72" s="77">
        <v>72</v>
      </c>
      <c r="M72" s="77"/>
      <c r="N72" s="72"/>
      <c r="O72" s="79" t="s">
        <v>401</v>
      </c>
      <c r="P72" s="81">
        <v>43781.96958333333</v>
      </c>
      <c r="Q72" s="79" t="s">
        <v>415</v>
      </c>
      <c r="R72" s="79"/>
      <c r="S72" s="79"/>
      <c r="T72" s="79" t="s">
        <v>385</v>
      </c>
      <c r="U72" s="83" t="s">
        <v>526</v>
      </c>
      <c r="V72" s="83" t="s">
        <v>526</v>
      </c>
      <c r="W72" s="81">
        <v>43781.96958333333</v>
      </c>
      <c r="X72" s="85">
        <v>43781</v>
      </c>
      <c r="Y72" s="87" t="s">
        <v>682</v>
      </c>
      <c r="Z72" s="83" t="s">
        <v>906</v>
      </c>
      <c r="AA72" s="79"/>
      <c r="AB72" s="79"/>
      <c r="AC72" s="87" t="s">
        <v>1130</v>
      </c>
      <c r="AD72" s="79"/>
      <c r="AE72" s="79" t="b">
        <v>0</v>
      </c>
      <c r="AF72" s="79">
        <v>0</v>
      </c>
      <c r="AG72" s="87" t="s">
        <v>1327</v>
      </c>
      <c r="AH72" s="79" t="b">
        <v>0</v>
      </c>
      <c r="AI72" s="79" t="s">
        <v>1334</v>
      </c>
      <c r="AJ72" s="79"/>
      <c r="AK72" s="87" t="s">
        <v>1327</v>
      </c>
      <c r="AL72" s="79" t="b">
        <v>0</v>
      </c>
      <c r="AM72" s="79">
        <v>11</v>
      </c>
      <c r="AN72" s="87" t="s">
        <v>1261</v>
      </c>
      <c r="AO72" s="79" t="s">
        <v>1338</v>
      </c>
      <c r="AP72" s="79" t="b">
        <v>0</v>
      </c>
      <c r="AQ72" s="87" t="s">
        <v>1261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246</v>
      </c>
      <c r="B73" s="64" t="s">
        <v>240</v>
      </c>
      <c r="C73" s="65" t="s">
        <v>3519</v>
      </c>
      <c r="D73" s="66">
        <v>3</v>
      </c>
      <c r="E73" s="67" t="s">
        <v>132</v>
      </c>
      <c r="F73" s="68">
        <v>32</v>
      </c>
      <c r="G73" s="65"/>
      <c r="H73" s="69"/>
      <c r="I73" s="70"/>
      <c r="J73" s="70"/>
      <c r="K73" s="34" t="s">
        <v>65</v>
      </c>
      <c r="L73" s="77">
        <v>73</v>
      </c>
      <c r="M73" s="77"/>
      <c r="N73" s="72"/>
      <c r="O73" s="79" t="s">
        <v>402</v>
      </c>
      <c r="P73" s="81">
        <v>43781.96958333333</v>
      </c>
      <c r="Q73" s="79" t="s">
        <v>415</v>
      </c>
      <c r="R73" s="79"/>
      <c r="S73" s="79"/>
      <c r="T73" s="79" t="s">
        <v>385</v>
      </c>
      <c r="U73" s="83" t="s">
        <v>526</v>
      </c>
      <c r="V73" s="83" t="s">
        <v>526</v>
      </c>
      <c r="W73" s="81">
        <v>43781.96958333333</v>
      </c>
      <c r="X73" s="85">
        <v>43781</v>
      </c>
      <c r="Y73" s="87" t="s">
        <v>682</v>
      </c>
      <c r="Z73" s="83" t="s">
        <v>906</v>
      </c>
      <c r="AA73" s="79"/>
      <c r="AB73" s="79"/>
      <c r="AC73" s="87" t="s">
        <v>1130</v>
      </c>
      <c r="AD73" s="79"/>
      <c r="AE73" s="79" t="b">
        <v>0</v>
      </c>
      <c r="AF73" s="79">
        <v>0</v>
      </c>
      <c r="AG73" s="87" t="s">
        <v>1327</v>
      </c>
      <c r="AH73" s="79" t="b">
        <v>0</v>
      </c>
      <c r="AI73" s="79" t="s">
        <v>1334</v>
      </c>
      <c r="AJ73" s="79"/>
      <c r="AK73" s="87" t="s">
        <v>1327</v>
      </c>
      <c r="AL73" s="79" t="b">
        <v>0</v>
      </c>
      <c r="AM73" s="79">
        <v>11</v>
      </c>
      <c r="AN73" s="87" t="s">
        <v>1261</v>
      </c>
      <c r="AO73" s="79" t="s">
        <v>1338</v>
      </c>
      <c r="AP73" s="79" t="b">
        <v>0</v>
      </c>
      <c r="AQ73" s="87" t="s">
        <v>1261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8</v>
      </c>
      <c r="BM73" s="49">
        <v>100</v>
      </c>
      <c r="BN73" s="48">
        <v>8</v>
      </c>
    </row>
    <row r="74" spans="1:66" ht="15">
      <c r="A74" s="64" t="s">
        <v>247</v>
      </c>
      <c r="B74" s="64" t="s">
        <v>393</v>
      </c>
      <c r="C74" s="65" t="s">
        <v>3519</v>
      </c>
      <c r="D74" s="66">
        <v>3</v>
      </c>
      <c r="E74" s="67" t="s">
        <v>132</v>
      </c>
      <c r="F74" s="68">
        <v>32</v>
      </c>
      <c r="G74" s="65"/>
      <c r="H74" s="69"/>
      <c r="I74" s="70"/>
      <c r="J74" s="70"/>
      <c r="K74" s="34" t="s">
        <v>65</v>
      </c>
      <c r="L74" s="77">
        <v>74</v>
      </c>
      <c r="M74" s="77"/>
      <c r="N74" s="72"/>
      <c r="O74" s="79" t="s">
        <v>403</v>
      </c>
      <c r="P74" s="81">
        <v>43781.972083333334</v>
      </c>
      <c r="Q74" s="79" t="s">
        <v>416</v>
      </c>
      <c r="R74" s="79"/>
      <c r="S74" s="79"/>
      <c r="T74" s="79"/>
      <c r="U74" s="79"/>
      <c r="V74" s="83" t="s">
        <v>584</v>
      </c>
      <c r="W74" s="81">
        <v>43781.972083333334</v>
      </c>
      <c r="X74" s="85">
        <v>43781</v>
      </c>
      <c r="Y74" s="87" t="s">
        <v>683</v>
      </c>
      <c r="Z74" s="83" t="s">
        <v>907</v>
      </c>
      <c r="AA74" s="79"/>
      <c r="AB74" s="79"/>
      <c r="AC74" s="87" t="s">
        <v>1131</v>
      </c>
      <c r="AD74" s="87" t="s">
        <v>1322</v>
      </c>
      <c r="AE74" s="79" t="b">
        <v>0</v>
      </c>
      <c r="AF74" s="79">
        <v>1</v>
      </c>
      <c r="AG74" s="87" t="s">
        <v>1329</v>
      </c>
      <c r="AH74" s="79" t="b">
        <v>0</v>
      </c>
      <c r="AI74" s="79" t="s">
        <v>1334</v>
      </c>
      <c r="AJ74" s="79"/>
      <c r="AK74" s="87" t="s">
        <v>1327</v>
      </c>
      <c r="AL74" s="79" t="b">
        <v>0</v>
      </c>
      <c r="AM74" s="79">
        <v>0</v>
      </c>
      <c r="AN74" s="87" t="s">
        <v>1327</v>
      </c>
      <c r="AO74" s="79" t="s">
        <v>1337</v>
      </c>
      <c r="AP74" s="79" t="b">
        <v>0</v>
      </c>
      <c r="AQ74" s="87" t="s">
        <v>1322</v>
      </c>
      <c r="AR74" s="79" t="s">
        <v>176</v>
      </c>
      <c r="AS74" s="79">
        <v>0</v>
      </c>
      <c r="AT74" s="79">
        <v>0</v>
      </c>
      <c r="AU74" s="79"/>
      <c r="AV74" s="79"/>
      <c r="AW74" s="79"/>
      <c r="AX74" s="79"/>
      <c r="AY74" s="79"/>
      <c r="AZ74" s="79"/>
      <c r="BA74" s="79"/>
      <c r="BB74" s="79"/>
      <c r="BC74">
        <v>1</v>
      </c>
      <c r="BD74" s="78" t="str">
        <f>REPLACE(INDEX(GroupVertices[Group],MATCH(Edges[[#This Row],[Vertex 1]],GroupVertices[Vertex],0)),1,1,"")</f>
        <v>17</v>
      </c>
      <c r="BE74" s="78" t="str">
        <f>REPLACE(INDEX(GroupVertices[Group],MATCH(Edges[[#This Row],[Vertex 2]],GroupVertices[Vertex],0)),1,1,"")</f>
        <v>17</v>
      </c>
      <c r="BF74" s="48">
        <v>1</v>
      </c>
      <c r="BG74" s="49">
        <v>3.225806451612903</v>
      </c>
      <c r="BH74" s="48">
        <v>1</v>
      </c>
      <c r="BI74" s="49">
        <v>3.225806451612903</v>
      </c>
      <c r="BJ74" s="48">
        <v>0</v>
      </c>
      <c r="BK74" s="49">
        <v>0</v>
      </c>
      <c r="BL74" s="48">
        <v>29</v>
      </c>
      <c r="BM74" s="49">
        <v>93.54838709677419</v>
      </c>
      <c r="BN74" s="48">
        <v>31</v>
      </c>
    </row>
    <row r="75" spans="1:66" ht="15">
      <c r="A75" s="64" t="s">
        <v>248</v>
      </c>
      <c r="B75" s="64" t="s">
        <v>358</v>
      </c>
      <c r="C75" s="65" t="s">
        <v>3519</v>
      </c>
      <c r="D75" s="66">
        <v>3</v>
      </c>
      <c r="E75" s="67" t="s">
        <v>132</v>
      </c>
      <c r="F75" s="68">
        <v>32</v>
      </c>
      <c r="G75" s="65"/>
      <c r="H75" s="69"/>
      <c r="I75" s="70"/>
      <c r="J75" s="70"/>
      <c r="K75" s="34" t="s">
        <v>65</v>
      </c>
      <c r="L75" s="77">
        <v>75</v>
      </c>
      <c r="M75" s="77"/>
      <c r="N75" s="72"/>
      <c r="O75" s="79" t="s">
        <v>401</v>
      </c>
      <c r="P75" s="81">
        <v>43782.04770833333</v>
      </c>
      <c r="Q75" s="79" t="s">
        <v>415</v>
      </c>
      <c r="R75" s="79"/>
      <c r="S75" s="79"/>
      <c r="T75" s="79" t="s">
        <v>385</v>
      </c>
      <c r="U75" s="83" t="s">
        <v>526</v>
      </c>
      <c r="V75" s="83" t="s">
        <v>526</v>
      </c>
      <c r="W75" s="81">
        <v>43782.04770833333</v>
      </c>
      <c r="X75" s="85">
        <v>43782</v>
      </c>
      <c r="Y75" s="87" t="s">
        <v>684</v>
      </c>
      <c r="Z75" s="83" t="s">
        <v>908</v>
      </c>
      <c r="AA75" s="79"/>
      <c r="AB75" s="79"/>
      <c r="AC75" s="87" t="s">
        <v>1132</v>
      </c>
      <c r="AD75" s="79"/>
      <c r="AE75" s="79" t="b">
        <v>0</v>
      </c>
      <c r="AF75" s="79">
        <v>0</v>
      </c>
      <c r="AG75" s="87" t="s">
        <v>1327</v>
      </c>
      <c r="AH75" s="79" t="b">
        <v>0</v>
      </c>
      <c r="AI75" s="79" t="s">
        <v>1334</v>
      </c>
      <c r="AJ75" s="79"/>
      <c r="AK75" s="87" t="s">
        <v>1327</v>
      </c>
      <c r="AL75" s="79" t="b">
        <v>0</v>
      </c>
      <c r="AM75" s="79">
        <v>11</v>
      </c>
      <c r="AN75" s="87" t="s">
        <v>1261</v>
      </c>
      <c r="AO75" s="79" t="s">
        <v>1337</v>
      </c>
      <c r="AP75" s="79" t="b">
        <v>0</v>
      </c>
      <c r="AQ75" s="87" t="s">
        <v>1261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248</v>
      </c>
      <c r="B76" s="64" t="s">
        <v>240</v>
      </c>
      <c r="C76" s="65" t="s">
        <v>3519</v>
      </c>
      <c r="D76" s="66">
        <v>3</v>
      </c>
      <c r="E76" s="67" t="s">
        <v>132</v>
      </c>
      <c r="F76" s="68">
        <v>32</v>
      </c>
      <c r="G76" s="65"/>
      <c r="H76" s="69"/>
      <c r="I76" s="70"/>
      <c r="J76" s="70"/>
      <c r="K76" s="34" t="s">
        <v>65</v>
      </c>
      <c r="L76" s="77">
        <v>76</v>
      </c>
      <c r="M76" s="77"/>
      <c r="N76" s="72"/>
      <c r="O76" s="79" t="s">
        <v>402</v>
      </c>
      <c r="P76" s="81">
        <v>43782.04770833333</v>
      </c>
      <c r="Q76" s="79" t="s">
        <v>415</v>
      </c>
      <c r="R76" s="79"/>
      <c r="S76" s="79"/>
      <c r="T76" s="79" t="s">
        <v>385</v>
      </c>
      <c r="U76" s="83" t="s">
        <v>526</v>
      </c>
      <c r="V76" s="83" t="s">
        <v>526</v>
      </c>
      <c r="W76" s="81">
        <v>43782.04770833333</v>
      </c>
      <c r="X76" s="85">
        <v>43782</v>
      </c>
      <c r="Y76" s="87" t="s">
        <v>684</v>
      </c>
      <c r="Z76" s="83" t="s">
        <v>908</v>
      </c>
      <c r="AA76" s="79"/>
      <c r="AB76" s="79"/>
      <c r="AC76" s="87" t="s">
        <v>1132</v>
      </c>
      <c r="AD76" s="79"/>
      <c r="AE76" s="79" t="b">
        <v>0</v>
      </c>
      <c r="AF76" s="79">
        <v>0</v>
      </c>
      <c r="AG76" s="87" t="s">
        <v>1327</v>
      </c>
      <c r="AH76" s="79" t="b">
        <v>0</v>
      </c>
      <c r="AI76" s="79" t="s">
        <v>1334</v>
      </c>
      <c r="AJ76" s="79"/>
      <c r="AK76" s="87" t="s">
        <v>1327</v>
      </c>
      <c r="AL76" s="79" t="b">
        <v>0</v>
      </c>
      <c r="AM76" s="79">
        <v>11</v>
      </c>
      <c r="AN76" s="87" t="s">
        <v>1261</v>
      </c>
      <c r="AO76" s="79" t="s">
        <v>1337</v>
      </c>
      <c r="AP76" s="79" t="b">
        <v>0</v>
      </c>
      <c r="AQ76" s="87" t="s">
        <v>1261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8</v>
      </c>
      <c r="BM76" s="49">
        <v>100</v>
      </c>
      <c r="BN76" s="48">
        <v>8</v>
      </c>
    </row>
    <row r="77" spans="1:66" ht="15">
      <c r="A77" s="64" t="s">
        <v>249</v>
      </c>
      <c r="B77" s="64" t="s">
        <v>394</v>
      </c>
      <c r="C77" s="65" t="s">
        <v>3519</v>
      </c>
      <c r="D77" s="66">
        <v>3</v>
      </c>
      <c r="E77" s="67" t="s">
        <v>132</v>
      </c>
      <c r="F77" s="68">
        <v>32</v>
      </c>
      <c r="G77" s="65"/>
      <c r="H77" s="69"/>
      <c r="I77" s="70"/>
      <c r="J77" s="70"/>
      <c r="K77" s="34" t="s">
        <v>65</v>
      </c>
      <c r="L77" s="77">
        <v>77</v>
      </c>
      <c r="M77" s="77"/>
      <c r="N77" s="72"/>
      <c r="O77" s="79" t="s">
        <v>402</v>
      </c>
      <c r="P77" s="81">
        <v>43782.11975694444</v>
      </c>
      <c r="Q77" s="79" t="s">
        <v>417</v>
      </c>
      <c r="R77" s="79"/>
      <c r="S77" s="79"/>
      <c r="T77" s="79"/>
      <c r="U77" s="79"/>
      <c r="V77" s="83" t="s">
        <v>585</v>
      </c>
      <c r="W77" s="81">
        <v>43782.11975694444</v>
      </c>
      <c r="X77" s="85">
        <v>43782</v>
      </c>
      <c r="Y77" s="87" t="s">
        <v>685</v>
      </c>
      <c r="Z77" s="83" t="s">
        <v>909</v>
      </c>
      <c r="AA77" s="79"/>
      <c r="AB77" s="79"/>
      <c r="AC77" s="87" t="s">
        <v>1133</v>
      </c>
      <c r="AD77" s="87" t="s">
        <v>1323</v>
      </c>
      <c r="AE77" s="79" t="b">
        <v>0</v>
      </c>
      <c r="AF77" s="79">
        <v>1</v>
      </c>
      <c r="AG77" s="87" t="s">
        <v>1330</v>
      </c>
      <c r="AH77" s="79" t="b">
        <v>0</v>
      </c>
      <c r="AI77" s="79" t="s">
        <v>1334</v>
      </c>
      <c r="AJ77" s="79"/>
      <c r="AK77" s="87" t="s">
        <v>1327</v>
      </c>
      <c r="AL77" s="79" t="b">
        <v>0</v>
      </c>
      <c r="AM77" s="79">
        <v>0</v>
      </c>
      <c r="AN77" s="87" t="s">
        <v>1327</v>
      </c>
      <c r="AO77" s="79" t="s">
        <v>1338</v>
      </c>
      <c r="AP77" s="79" t="b">
        <v>0</v>
      </c>
      <c r="AQ77" s="87" t="s">
        <v>1323</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249</v>
      </c>
      <c r="B78" s="64" t="s">
        <v>343</v>
      </c>
      <c r="C78" s="65" t="s">
        <v>3519</v>
      </c>
      <c r="D78" s="66">
        <v>3</v>
      </c>
      <c r="E78" s="67" t="s">
        <v>132</v>
      </c>
      <c r="F78" s="68">
        <v>32</v>
      </c>
      <c r="G78" s="65"/>
      <c r="H78" s="69"/>
      <c r="I78" s="70"/>
      <c r="J78" s="70"/>
      <c r="K78" s="34" t="s">
        <v>65</v>
      </c>
      <c r="L78" s="77">
        <v>78</v>
      </c>
      <c r="M78" s="77"/>
      <c r="N78" s="72"/>
      <c r="O78" s="79" t="s">
        <v>403</v>
      </c>
      <c r="P78" s="81">
        <v>43782.11975694444</v>
      </c>
      <c r="Q78" s="79" t="s">
        <v>417</v>
      </c>
      <c r="R78" s="79"/>
      <c r="S78" s="79"/>
      <c r="T78" s="79"/>
      <c r="U78" s="79"/>
      <c r="V78" s="83" t="s">
        <v>585</v>
      </c>
      <c r="W78" s="81">
        <v>43782.11975694444</v>
      </c>
      <c r="X78" s="85">
        <v>43782</v>
      </c>
      <c r="Y78" s="87" t="s">
        <v>685</v>
      </c>
      <c r="Z78" s="83" t="s">
        <v>909</v>
      </c>
      <c r="AA78" s="79"/>
      <c r="AB78" s="79"/>
      <c r="AC78" s="87" t="s">
        <v>1133</v>
      </c>
      <c r="AD78" s="87" t="s">
        <v>1323</v>
      </c>
      <c r="AE78" s="79" t="b">
        <v>0</v>
      </c>
      <c r="AF78" s="79">
        <v>1</v>
      </c>
      <c r="AG78" s="87" t="s">
        <v>1330</v>
      </c>
      <c r="AH78" s="79" t="b">
        <v>0</v>
      </c>
      <c r="AI78" s="79" t="s">
        <v>1334</v>
      </c>
      <c r="AJ78" s="79"/>
      <c r="AK78" s="87" t="s">
        <v>1327</v>
      </c>
      <c r="AL78" s="79" t="b">
        <v>0</v>
      </c>
      <c r="AM78" s="79">
        <v>0</v>
      </c>
      <c r="AN78" s="87" t="s">
        <v>1327</v>
      </c>
      <c r="AO78" s="79" t="s">
        <v>1338</v>
      </c>
      <c r="AP78" s="79" t="b">
        <v>0</v>
      </c>
      <c r="AQ78" s="87" t="s">
        <v>1323</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1</v>
      </c>
      <c r="BG78" s="49">
        <v>8.333333333333334</v>
      </c>
      <c r="BH78" s="48">
        <v>0</v>
      </c>
      <c r="BI78" s="49">
        <v>0</v>
      </c>
      <c r="BJ78" s="48">
        <v>0</v>
      </c>
      <c r="BK78" s="49">
        <v>0</v>
      </c>
      <c r="BL78" s="48">
        <v>11</v>
      </c>
      <c r="BM78" s="49">
        <v>91.66666666666667</v>
      </c>
      <c r="BN78" s="48">
        <v>12</v>
      </c>
    </row>
    <row r="79" spans="1:66" ht="15">
      <c r="A79" s="64" t="s">
        <v>250</v>
      </c>
      <c r="B79" s="64" t="s">
        <v>358</v>
      </c>
      <c r="C79" s="65" t="s">
        <v>3519</v>
      </c>
      <c r="D79" s="66">
        <v>3</v>
      </c>
      <c r="E79" s="67" t="s">
        <v>132</v>
      </c>
      <c r="F79" s="68">
        <v>32</v>
      </c>
      <c r="G79" s="65"/>
      <c r="H79" s="69"/>
      <c r="I79" s="70"/>
      <c r="J79" s="70"/>
      <c r="K79" s="34" t="s">
        <v>65</v>
      </c>
      <c r="L79" s="77">
        <v>79</v>
      </c>
      <c r="M79" s="77"/>
      <c r="N79" s="72"/>
      <c r="O79" s="79" t="s">
        <v>401</v>
      </c>
      <c r="P79" s="81">
        <v>43782.1671875</v>
      </c>
      <c r="Q79" s="79" t="s">
        <v>415</v>
      </c>
      <c r="R79" s="79"/>
      <c r="S79" s="79"/>
      <c r="T79" s="79" t="s">
        <v>385</v>
      </c>
      <c r="U79" s="83" t="s">
        <v>526</v>
      </c>
      <c r="V79" s="83" t="s">
        <v>526</v>
      </c>
      <c r="W79" s="81">
        <v>43782.1671875</v>
      </c>
      <c r="X79" s="85">
        <v>43782</v>
      </c>
      <c r="Y79" s="87" t="s">
        <v>686</v>
      </c>
      <c r="Z79" s="83" t="s">
        <v>910</v>
      </c>
      <c r="AA79" s="79"/>
      <c r="AB79" s="79"/>
      <c r="AC79" s="87" t="s">
        <v>1134</v>
      </c>
      <c r="AD79" s="79"/>
      <c r="AE79" s="79" t="b">
        <v>0</v>
      </c>
      <c r="AF79" s="79">
        <v>0</v>
      </c>
      <c r="AG79" s="87" t="s">
        <v>1327</v>
      </c>
      <c r="AH79" s="79" t="b">
        <v>0</v>
      </c>
      <c r="AI79" s="79" t="s">
        <v>1334</v>
      </c>
      <c r="AJ79" s="79"/>
      <c r="AK79" s="87" t="s">
        <v>1327</v>
      </c>
      <c r="AL79" s="79" t="b">
        <v>0</v>
      </c>
      <c r="AM79" s="79">
        <v>11</v>
      </c>
      <c r="AN79" s="87" t="s">
        <v>1261</v>
      </c>
      <c r="AO79" s="79" t="s">
        <v>1337</v>
      </c>
      <c r="AP79" s="79" t="b">
        <v>0</v>
      </c>
      <c r="AQ79" s="87" t="s">
        <v>1261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250</v>
      </c>
      <c r="B80" s="64" t="s">
        <v>240</v>
      </c>
      <c r="C80" s="65" t="s">
        <v>3519</v>
      </c>
      <c r="D80" s="66">
        <v>3</v>
      </c>
      <c r="E80" s="67" t="s">
        <v>132</v>
      </c>
      <c r="F80" s="68">
        <v>32</v>
      </c>
      <c r="G80" s="65"/>
      <c r="H80" s="69"/>
      <c r="I80" s="70"/>
      <c r="J80" s="70"/>
      <c r="K80" s="34" t="s">
        <v>65</v>
      </c>
      <c r="L80" s="77">
        <v>80</v>
      </c>
      <c r="M80" s="77"/>
      <c r="N80" s="72"/>
      <c r="O80" s="79" t="s">
        <v>402</v>
      </c>
      <c r="P80" s="81">
        <v>43782.1671875</v>
      </c>
      <c r="Q80" s="79" t="s">
        <v>415</v>
      </c>
      <c r="R80" s="79"/>
      <c r="S80" s="79"/>
      <c r="T80" s="79" t="s">
        <v>385</v>
      </c>
      <c r="U80" s="83" t="s">
        <v>526</v>
      </c>
      <c r="V80" s="83" t="s">
        <v>526</v>
      </c>
      <c r="W80" s="81">
        <v>43782.1671875</v>
      </c>
      <c r="X80" s="85">
        <v>43782</v>
      </c>
      <c r="Y80" s="87" t="s">
        <v>686</v>
      </c>
      <c r="Z80" s="83" t="s">
        <v>910</v>
      </c>
      <c r="AA80" s="79"/>
      <c r="AB80" s="79"/>
      <c r="AC80" s="87" t="s">
        <v>1134</v>
      </c>
      <c r="AD80" s="79"/>
      <c r="AE80" s="79" t="b">
        <v>0</v>
      </c>
      <c r="AF80" s="79">
        <v>0</v>
      </c>
      <c r="AG80" s="87" t="s">
        <v>1327</v>
      </c>
      <c r="AH80" s="79" t="b">
        <v>0</v>
      </c>
      <c r="AI80" s="79" t="s">
        <v>1334</v>
      </c>
      <c r="AJ80" s="79"/>
      <c r="AK80" s="87" t="s">
        <v>1327</v>
      </c>
      <c r="AL80" s="79" t="b">
        <v>0</v>
      </c>
      <c r="AM80" s="79">
        <v>11</v>
      </c>
      <c r="AN80" s="87" t="s">
        <v>1261</v>
      </c>
      <c r="AO80" s="79" t="s">
        <v>1337</v>
      </c>
      <c r="AP80" s="79" t="b">
        <v>0</v>
      </c>
      <c r="AQ80" s="87" t="s">
        <v>1261</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v>0</v>
      </c>
      <c r="BG80" s="49">
        <v>0</v>
      </c>
      <c r="BH80" s="48">
        <v>0</v>
      </c>
      <c r="BI80" s="49">
        <v>0</v>
      </c>
      <c r="BJ80" s="48">
        <v>0</v>
      </c>
      <c r="BK80" s="49">
        <v>0</v>
      </c>
      <c r="BL80" s="48">
        <v>8</v>
      </c>
      <c r="BM80" s="49">
        <v>100</v>
      </c>
      <c r="BN80" s="48">
        <v>8</v>
      </c>
    </row>
    <row r="81" spans="1:66" ht="15">
      <c r="A81" s="64" t="s">
        <v>251</v>
      </c>
      <c r="B81" s="64" t="s">
        <v>358</v>
      </c>
      <c r="C81" s="65" t="s">
        <v>3519</v>
      </c>
      <c r="D81" s="66">
        <v>3</v>
      </c>
      <c r="E81" s="67" t="s">
        <v>132</v>
      </c>
      <c r="F81" s="68">
        <v>32</v>
      </c>
      <c r="G81" s="65"/>
      <c r="H81" s="69"/>
      <c r="I81" s="70"/>
      <c r="J81" s="70"/>
      <c r="K81" s="34" t="s">
        <v>65</v>
      </c>
      <c r="L81" s="77">
        <v>81</v>
      </c>
      <c r="M81" s="77"/>
      <c r="N81" s="72"/>
      <c r="O81" s="79" t="s">
        <v>401</v>
      </c>
      <c r="P81" s="81">
        <v>43782.31185185185</v>
      </c>
      <c r="Q81" s="79" t="s">
        <v>415</v>
      </c>
      <c r="R81" s="79"/>
      <c r="S81" s="79"/>
      <c r="T81" s="79" t="s">
        <v>385</v>
      </c>
      <c r="U81" s="83" t="s">
        <v>526</v>
      </c>
      <c r="V81" s="83" t="s">
        <v>526</v>
      </c>
      <c r="W81" s="81">
        <v>43782.31185185185</v>
      </c>
      <c r="X81" s="85">
        <v>43782</v>
      </c>
      <c r="Y81" s="87" t="s">
        <v>687</v>
      </c>
      <c r="Z81" s="83" t="s">
        <v>911</v>
      </c>
      <c r="AA81" s="79"/>
      <c r="AB81" s="79"/>
      <c r="AC81" s="87" t="s">
        <v>1135</v>
      </c>
      <c r="AD81" s="79"/>
      <c r="AE81" s="79" t="b">
        <v>0</v>
      </c>
      <c r="AF81" s="79">
        <v>0</v>
      </c>
      <c r="AG81" s="87" t="s">
        <v>1327</v>
      </c>
      <c r="AH81" s="79" t="b">
        <v>0</v>
      </c>
      <c r="AI81" s="79" t="s">
        <v>1334</v>
      </c>
      <c r="AJ81" s="79"/>
      <c r="AK81" s="87" t="s">
        <v>1327</v>
      </c>
      <c r="AL81" s="79" t="b">
        <v>0</v>
      </c>
      <c r="AM81" s="79">
        <v>11</v>
      </c>
      <c r="AN81" s="87" t="s">
        <v>1261</v>
      </c>
      <c r="AO81" s="79" t="s">
        <v>1337</v>
      </c>
      <c r="AP81" s="79" t="b">
        <v>0</v>
      </c>
      <c r="AQ81" s="87" t="s">
        <v>1261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251</v>
      </c>
      <c r="B82" s="64" t="s">
        <v>240</v>
      </c>
      <c r="C82" s="65" t="s">
        <v>3519</v>
      </c>
      <c r="D82" s="66">
        <v>3</v>
      </c>
      <c r="E82" s="67" t="s">
        <v>132</v>
      </c>
      <c r="F82" s="68">
        <v>32</v>
      </c>
      <c r="G82" s="65"/>
      <c r="H82" s="69"/>
      <c r="I82" s="70"/>
      <c r="J82" s="70"/>
      <c r="K82" s="34" t="s">
        <v>65</v>
      </c>
      <c r="L82" s="77">
        <v>82</v>
      </c>
      <c r="M82" s="77"/>
      <c r="N82" s="72"/>
      <c r="O82" s="79" t="s">
        <v>402</v>
      </c>
      <c r="P82" s="81">
        <v>43782.31185185185</v>
      </c>
      <c r="Q82" s="79" t="s">
        <v>415</v>
      </c>
      <c r="R82" s="79"/>
      <c r="S82" s="79"/>
      <c r="T82" s="79" t="s">
        <v>385</v>
      </c>
      <c r="U82" s="83" t="s">
        <v>526</v>
      </c>
      <c r="V82" s="83" t="s">
        <v>526</v>
      </c>
      <c r="W82" s="81">
        <v>43782.31185185185</v>
      </c>
      <c r="X82" s="85">
        <v>43782</v>
      </c>
      <c r="Y82" s="87" t="s">
        <v>687</v>
      </c>
      <c r="Z82" s="83" t="s">
        <v>911</v>
      </c>
      <c r="AA82" s="79"/>
      <c r="AB82" s="79"/>
      <c r="AC82" s="87" t="s">
        <v>1135</v>
      </c>
      <c r="AD82" s="79"/>
      <c r="AE82" s="79" t="b">
        <v>0</v>
      </c>
      <c r="AF82" s="79">
        <v>0</v>
      </c>
      <c r="AG82" s="87" t="s">
        <v>1327</v>
      </c>
      <c r="AH82" s="79" t="b">
        <v>0</v>
      </c>
      <c r="AI82" s="79" t="s">
        <v>1334</v>
      </c>
      <c r="AJ82" s="79"/>
      <c r="AK82" s="87" t="s">
        <v>1327</v>
      </c>
      <c r="AL82" s="79" t="b">
        <v>0</v>
      </c>
      <c r="AM82" s="79">
        <v>11</v>
      </c>
      <c r="AN82" s="87" t="s">
        <v>1261</v>
      </c>
      <c r="AO82" s="79" t="s">
        <v>1337</v>
      </c>
      <c r="AP82" s="79" t="b">
        <v>0</v>
      </c>
      <c r="AQ82" s="87" t="s">
        <v>1261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8</v>
      </c>
      <c r="BM82" s="49">
        <v>100</v>
      </c>
      <c r="BN82" s="48">
        <v>8</v>
      </c>
    </row>
    <row r="83" spans="1:66" ht="15">
      <c r="A83" s="64" t="s">
        <v>252</v>
      </c>
      <c r="B83" s="64" t="s">
        <v>358</v>
      </c>
      <c r="C83" s="65" t="s">
        <v>3519</v>
      </c>
      <c r="D83" s="66">
        <v>3</v>
      </c>
      <c r="E83" s="67" t="s">
        <v>132</v>
      </c>
      <c r="F83" s="68">
        <v>32</v>
      </c>
      <c r="G83" s="65"/>
      <c r="H83" s="69"/>
      <c r="I83" s="70"/>
      <c r="J83" s="70"/>
      <c r="K83" s="34" t="s">
        <v>65</v>
      </c>
      <c r="L83" s="77">
        <v>83</v>
      </c>
      <c r="M83" s="77"/>
      <c r="N83" s="72"/>
      <c r="O83" s="79" t="s">
        <v>401</v>
      </c>
      <c r="P83" s="81">
        <v>43782.63506944444</v>
      </c>
      <c r="Q83" s="79" t="s">
        <v>415</v>
      </c>
      <c r="R83" s="79"/>
      <c r="S83" s="79"/>
      <c r="T83" s="79" t="s">
        <v>385</v>
      </c>
      <c r="U83" s="83" t="s">
        <v>526</v>
      </c>
      <c r="V83" s="83" t="s">
        <v>526</v>
      </c>
      <c r="W83" s="81">
        <v>43782.63506944444</v>
      </c>
      <c r="X83" s="85">
        <v>43782</v>
      </c>
      <c r="Y83" s="87" t="s">
        <v>688</v>
      </c>
      <c r="Z83" s="83" t="s">
        <v>912</v>
      </c>
      <c r="AA83" s="79"/>
      <c r="AB83" s="79"/>
      <c r="AC83" s="87" t="s">
        <v>1136</v>
      </c>
      <c r="AD83" s="79"/>
      <c r="AE83" s="79" t="b">
        <v>0</v>
      </c>
      <c r="AF83" s="79">
        <v>0</v>
      </c>
      <c r="AG83" s="87" t="s">
        <v>1327</v>
      </c>
      <c r="AH83" s="79" t="b">
        <v>0</v>
      </c>
      <c r="AI83" s="79" t="s">
        <v>1334</v>
      </c>
      <c r="AJ83" s="79"/>
      <c r="AK83" s="87" t="s">
        <v>1327</v>
      </c>
      <c r="AL83" s="79" t="b">
        <v>0</v>
      </c>
      <c r="AM83" s="79">
        <v>11</v>
      </c>
      <c r="AN83" s="87" t="s">
        <v>1261</v>
      </c>
      <c r="AO83" s="79" t="s">
        <v>1339</v>
      </c>
      <c r="AP83" s="79" t="b">
        <v>0</v>
      </c>
      <c r="AQ83" s="87" t="s">
        <v>1261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252</v>
      </c>
      <c r="B84" s="64" t="s">
        <v>240</v>
      </c>
      <c r="C84" s="65" t="s">
        <v>3519</v>
      </c>
      <c r="D84" s="66">
        <v>3</v>
      </c>
      <c r="E84" s="67" t="s">
        <v>132</v>
      </c>
      <c r="F84" s="68">
        <v>32</v>
      </c>
      <c r="G84" s="65"/>
      <c r="H84" s="69"/>
      <c r="I84" s="70"/>
      <c r="J84" s="70"/>
      <c r="K84" s="34" t="s">
        <v>65</v>
      </c>
      <c r="L84" s="77">
        <v>84</v>
      </c>
      <c r="M84" s="77"/>
      <c r="N84" s="72"/>
      <c r="O84" s="79" t="s">
        <v>402</v>
      </c>
      <c r="P84" s="81">
        <v>43782.63506944444</v>
      </c>
      <c r="Q84" s="79" t="s">
        <v>415</v>
      </c>
      <c r="R84" s="79"/>
      <c r="S84" s="79"/>
      <c r="T84" s="79" t="s">
        <v>385</v>
      </c>
      <c r="U84" s="83" t="s">
        <v>526</v>
      </c>
      <c r="V84" s="83" t="s">
        <v>526</v>
      </c>
      <c r="W84" s="81">
        <v>43782.63506944444</v>
      </c>
      <c r="X84" s="85">
        <v>43782</v>
      </c>
      <c r="Y84" s="87" t="s">
        <v>688</v>
      </c>
      <c r="Z84" s="83" t="s">
        <v>912</v>
      </c>
      <c r="AA84" s="79"/>
      <c r="AB84" s="79"/>
      <c r="AC84" s="87" t="s">
        <v>1136</v>
      </c>
      <c r="AD84" s="79"/>
      <c r="AE84" s="79" t="b">
        <v>0</v>
      </c>
      <c r="AF84" s="79">
        <v>0</v>
      </c>
      <c r="AG84" s="87" t="s">
        <v>1327</v>
      </c>
      <c r="AH84" s="79" t="b">
        <v>0</v>
      </c>
      <c r="AI84" s="79" t="s">
        <v>1334</v>
      </c>
      <c r="AJ84" s="79"/>
      <c r="AK84" s="87" t="s">
        <v>1327</v>
      </c>
      <c r="AL84" s="79" t="b">
        <v>0</v>
      </c>
      <c r="AM84" s="79">
        <v>11</v>
      </c>
      <c r="AN84" s="87" t="s">
        <v>1261</v>
      </c>
      <c r="AO84" s="79" t="s">
        <v>1339</v>
      </c>
      <c r="AP84" s="79" t="b">
        <v>0</v>
      </c>
      <c r="AQ84" s="87" t="s">
        <v>1261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8</v>
      </c>
      <c r="BM84" s="49">
        <v>100</v>
      </c>
      <c r="BN84" s="48">
        <v>8</v>
      </c>
    </row>
    <row r="85" spans="1:66" ht="15">
      <c r="A85" s="64" t="s">
        <v>253</v>
      </c>
      <c r="B85" s="64" t="s">
        <v>253</v>
      </c>
      <c r="C85" s="65" t="s">
        <v>3519</v>
      </c>
      <c r="D85" s="66">
        <v>3</v>
      </c>
      <c r="E85" s="67" t="s">
        <v>132</v>
      </c>
      <c r="F85" s="68">
        <v>32</v>
      </c>
      <c r="G85" s="65"/>
      <c r="H85" s="69"/>
      <c r="I85" s="70"/>
      <c r="J85" s="70"/>
      <c r="K85" s="34" t="s">
        <v>65</v>
      </c>
      <c r="L85" s="77">
        <v>85</v>
      </c>
      <c r="M85" s="77"/>
      <c r="N85" s="72"/>
      <c r="O85" s="79" t="s">
        <v>176</v>
      </c>
      <c r="P85" s="81">
        <v>43774.81017361111</v>
      </c>
      <c r="Q85" s="79" t="s">
        <v>418</v>
      </c>
      <c r="R85" s="79"/>
      <c r="S85" s="79"/>
      <c r="T85" s="79"/>
      <c r="U85" s="83" t="s">
        <v>527</v>
      </c>
      <c r="V85" s="83" t="s">
        <v>527</v>
      </c>
      <c r="W85" s="81">
        <v>43774.81017361111</v>
      </c>
      <c r="X85" s="85">
        <v>43774</v>
      </c>
      <c r="Y85" s="87" t="s">
        <v>689</v>
      </c>
      <c r="Z85" s="83" t="s">
        <v>913</v>
      </c>
      <c r="AA85" s="79"/>
      <c r="AB85" s="79"/>
      <c r="AC85" s="87" t="s">
        <v>1137</v>
      </c>
      <c r="AD85" s="79"/>
      <c r="AE85" s="79" t="b">
        <v>0</v>
      </c>
      <c r="AF85" s="79">
        <v>128</v>
      </c>
      <c r="AG85" s="87" t="s">
        <v>1327</v>
      </c>
      <c r="AH85" s="79" t="b">
        <v>0</v>
      </c>
      <c r="AI85" s="79" t="s">
        <v>1334</v>
      </c>
      <c r="AJ85" s="79"/>
      <c r="AK85" s="87" t="s">
        <v>1327</v>
      </c>
      <c r="AL85" s="79" t="b">
        <v>0</v>
      </c>
      <c r="AM85" s="79">
        <v>14</v>
      </c>
      <c r="AN85" s="87" t="s">
        <v>1327</v>
      </c>
      <c r="AO85" s="79" t="s">
        <v>1338</v>
      </c>
      <c r="AP85" s="79" t="b">
        <v>0</v>
      </c>
      <c r="AQ85" s="87" t="s">
        <v>1137</v>
      </c>
      <c r="AR85" s="79" t="s">
        <v>401</v>
      </c>
      <c r="AS85" s="79">
        <v>0</v>
      </c>
      <c r="AT85" s="79">
        <v>0</v>
      </c>
      <c r="AU85" s="79"/>
      <c r="AV85" s="79"/>
      <c r="AW85" s="79"/>
      <c r="AX85" s="79"/>
      <c r="AY85" s="79"/>
      <c r="AZ85" s="79"/>
      <c r="BA85" s="79"/>
      <c r="BB85" s="79"/>
      <c r="BC85">
        <v>1</v>
      </c>
      <c r="BD85" s="78" t="str">
        <f>REPLACE(INDEX(GroupVertices[Group],MATCH(Edges[[#This Row],[Vertex 1]],GroupVertices[Vertex],0)),1,1,"")</f>
        <v>16</v>
      </c>
      <c r="BE85" s="78" t="str">
        <f>REPLACE(INDEX(GroupVertices[Group],MATCH(Edges[[#This Row],[Vertex 2]],GroupVertices[Vertex],0)),1,1,"")</f>
        <v>16</v>
      </c>
      <c r="BF85" s="48">
        <v>0</v>
      </c>
      <c r="BG85" s="49">
        <v>0</v>
      </c>
      <c r="BH85" s="48">
        <v>0</v>
      </c>
      <c r="BI85" s="49">
        <v>0</v>
      </c>
      <c r="BJ85" s="48">
        <v>0</v>
      </c>
      <c r="BK85" s="49">
        <v>0</v>
      </c>
      <c r="BL85" s="48">
        <v>22</v>
      </c>
      <c r="BM85" s="49">
        <v>100</v>
      </c>
      <c r="BN85" s="48">
        <v>22</v>
      </c>
    </row>
    <row r="86" spans="1:66" ht="15">
      <c r="A86" s="64" t="s">
        <v>254</v>
      </c>
      <c r="B86" s="64" t="s">
        <v>253</v>
      </c>
      <c r="C86" s="65" t="s">
        <v>3519</v>
      </c>
      <c r="D86" s="66">
        <v>3</v>
      </c>
      <c r="E86" s="67" t="s">
        <v>132</v>
      </c>
      <c r="F86" s="68">
        <v>32</v>
      </c>
      <c r="G86" s="65"/>
      <c r="H86" s="69"/>
      <c r="I86" s="70"/>
      <c r="J86" s="70"/>
      <c r="K86" s="34" t="s">
        <v>65</v>
      </c>
      <c r="L86" s="77">
        <v>86</v>
      </c>
      <c r="M86" s="77"/>
      <c r="N86" s="72"/>
      <c r="O86" s="79" t="s">
        <v>401</v>
      </c>
      <c r="P86" s="81">
        <v>43782.79640046296</v>
      </c>
      <c r="Q86" s="79" t="s">
        <v>418</v>
      </c>
      <c r="R86" s="79"/>
      <c r="S86" s="79"/>
      <c r="T86" s="79"/>
      <c r="U86" s="79"/>
      <c r="V86" s="83" t="s">
        <v>586</v>
      </c>
      <c r="W86" s="81">
        <v>43782.79640046296</v>
      </c>
      <c r="X86" s="85">
        <v>43782</v>
      </c>
      <c r="Y86" s="87" t="s">
        <v>690</v>
      </c>
      <c r="Z86" s="83" t="s">
        <v>914</v>
      </c>
      <c r="AA86" s="79"/>
      <c r="AB86" s="79"/>
      <c r="AC86" s="87" t="s">
        <v>1138</v>
      </c>
      <c r="AD86" s="79"/>
      <c r="AE86" s="79" t="b">
        <v>0</v>
      </c>
      <c r="AF86" s="79">
        <v>0</v>
      </c>
      <c r="AG86" s="87" t="s">
        <v>1327</v>
      </c>
      <c r="AH86" s="79" t="b">
        <v>0</v>
      </c>
      <c r="AI86" s="79" t="s">
        <v>1334</v>
      </c>
      <c r="AJ86" s="79"/>
      <c r="AK86" s="87" t="s">
        <v>1327</v>
      </c>
      <c r="AL86" s="79" t="b">
        <v>0</v>
      </c>
      <c r="AM86" s="79">
        <v>14</v>
      </c>
      <c r="AN86" s="87" t="s">
        <v>1137</v>
      </c>
      <c r="AO86" s="79" t="s">
        <v>1337</v>
      </c>
      <c r="AP86" s="79" t="b">
        <v>0</v>
      </c>
      <c r="AQ86" s="87" t="s">
        <v>1137</v>
      </c>
      <c r="AR86" s="79" t="s">
        <v>176</v>
      </c>
      <c r="AS86" s="79">
        <v>0</v>
      </c>
      <c r="AT86" s="79">
        <v>0</v>
      </c>
      <c r="AU86" s="79"/>
      <c r="AV86" s="79"/>
      <c r="AW86" s="79"/>
      <c r="AX86" s="79"/>
      <c r="AY86" s="79"/>
      <c r="AZ86" s="79"/>
      <c r="BA86" s="79"/>
      <c r="BB86" s="79"/>
      <c r="BC86">
        <v>1</v>
      </c>
      <c r="BD86" s="78" t="str">
        <f>REPLACE(INDEX(GroupVertices[Group],MATCH(Edges[[#This Row],[Vertex 1]],GroupVertices[Vertex],0)),1,1,"")</f>
        <v>16</v>
      </c>
      <c r="BE86" s="78" t="str">
        <f>REPLACE(INDEX(GroupVertices[Group],MATCH(Edges[[#This Row],[Vertex 2]],GroupVertices[Vertex],0)),1,1,"")</f>
        <v>16</v>
      </c>
      <c r="BF86" s="48">
        <v>0</v>
      </c>
      <c r="BG86" s="49">
        <v>0</v>
      </c>
      <c r="BH86" s="48">
        <v>0</v>
      </c>
      <c r="BI86" s="49">
        <v>0</v>
      </c>
      <c r="BJ86" s="48">
        <v>0</v>
      </c>
      <c r="BK86" s="49">
        <v>0</v>
      </c>
      <c r="BL86" s="48">
        <v>22</v>
      </c>
      <c r="BM86" s="49">
        <v>100</v>
      </c>
      <c r="BN86" s="48">
        <v>22</v>
      </c>
    </row>
    <row r="87" spans="1:66" ht="15">
      <c r="A87" s="64" t="s">
        <v>255</v>
      </c>
      <c r="B87" s="64" t="s">
        <v>255</v>
      </c>
      <c r="C87" s="65" t="s">
        <v>3519</v>
      </c>
      <c r="D87" s="66">
        <v>3</v>
      </c>
      <c r="E87" s="67" t="s">
        <v>132</v>
      </c>
      <c r="F87" s="68">
        <v>32</v>
      </c>
      <c r="G87" s="65"/>
      <c r="H87" s="69"/>
      <c r="I87" s="70"/>
      <c r="J87" s="70"/>
      <c r="K87" s="34" t="s">
        <v>65</v>
      </c>
      <c r="L87" s="77">
        <v>87</v>
      </c>
      <c r="M87" s="77"/>
      <c r="N87" s="72"/>
      <c r="O87" s="79" t="s">
        <v>176</v>
      </c>
      <c r="P87" s="81">
        <v>43782.83136574074</v>
      </c>
      <c r="Q87" s="79" t="s">
        <v>419</v>
      </c>
      <c r="R87" s="79"/>
      <c r="S87" s="79"/>
      <c r="T87" s="79" t="s">
        <v>505</v>
      </c>
      <c r="U87" s="83" t="s">
        <v>528</v>
      </c>
      <c r="V87" s="83" t="s">
        <v>528</v>
      </c>
      <c r="W87" s="81">
        <v>43782.83136574074</v>
      </c>
      <c r="X87" s="85">
        <v>43782</v>
      </c>
      <c r="Y87" s="87" t="s">
        <v>691</v>
      </c>
      <c r="Z87" s="83" t="s">
        <v>915</v>
      </c>
      <c r="AA87" s="79"/>
      <c r="AB87" s="79"/>
      <c r="AC87" s="87" t="s">
        <v>1139</v>
      </c>
      <c r="AD87" s="79"/>
      <c r="AE87" s="79" t="b">
        <v>0</v>
      </c>
      <c r="AF87" s="79">
        <v>10</v>
      </c>
      <c r="AG87" s="87" t="s">
        <v>1327</v>
      </c>
      <c r="AH87" s="79" t="b">
        <v>0</v>
      </c>
      <c r="AI87" s="79" t="s">
        <v>1334</v>
      </c>
      <c r="AJ87" s="79"/>
      <c r="AK87" s="87" t="s">
        <v>1327</v>
      </c>
      <c r="AL87" s="79" t="b">
        <v>0</v>
      </c>
      <c r="AM87" s="79">
        <v>0</v>
      </c>
      <c r="AN87" s="87" t="s">
        <v>1327</v>
      </c>
      <c r="AO87" s="79" t="s">
        <v>1337</v>
      </c>
      <c r="AP87" s="79" t="b">
        <v>0</v>
      </c>
      <c r="AQ87" s="87" t="s">
        <v>1139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v>1</v>
      </c>
      <c r="BG87" s="49">
        <v>3.3333333333333335</v>
      </c>
      <c r="BH87" s="48">
        <v>0</v>
      </c>
      <c r="BI87" s="49">
        <v>0</v>
      </c>
      <c r="BJ87" s="48">
        <v>0</v>
      </c>
      <c r="BK87" s="49">
        <v>0</v>
      </c>
      <c r="BL87" s="48">
        <v>29</v>
      </c>
      <c r="BM87" s="49">
        <v>96.66666666666667</v>
      </c>
      <c r="BN87" s="48">
        <v>30</v>
      </c>
    </row>
    <row r="88" spans="1:66" ht="15">
      <c r="A88" s="64" t="s">
        <v>256</v>
      </c>
      <c r="B88" s="64" t="s">
        <v>385</v>
      </c>
      <c r="C88" s="65" t="s">
        <v>3519</v>
      </c>
      <c r="D88" s="66">
        <v>3</v>
      </c>
      <c r="E88" s="67" t="s">
        <v>132</v>
      </c>
      <c r="F88" s="68">
        <v>32</v>
      </c>
      <c r="G88" s="65"/>
      <c r="H88" s="69"/>
      <c r="I88" s="70"/>
      <c r="J88" s="70"/>
      <c r="K88" s="34" t="s">
        <v>65</v>
      </c>
      <c r="L88" s="77">
        <v>88</v>
      </c>
      <c r="M88" s="77"/>
      <c r="N88" s="72"/>
      <c r="O88" s="79" t="s">
        <v>402</v>
      </c>
      <c r="P88" s="81">
        <v>43782.871666666666</v>
      </c>
      <c r="Q88" s="79" t="s">
        <v>420</v>
      </c>
      <c r="R88" s="83" t="s">
        <v>468</v>
      </c>
      <c r="S88" s="79" t="s">
        <v>491</v>
      </c>
      <c r="T88" s="79" t="s">
        <v>506</v>
      </c>
      <c r="U88" s="83" t="s">
        <v>529</v>
      </c>
      <c r="V88" s="83" t="s">
        <v>529</v>
      </c>
      <c r="W88" s="81">
        <v>43782.871666666666</v>
      </c>
      <c r="X88" s="85">
        <v>43782</v>
      </c>
      <c r="Y88" s="87" t="s">
        <v>692</v>
      </c>
      <c r="Z88" s="83" t="s">
        <v>916</v>
      </c>
      <c r="AA88" s="79"/>
      <c r="AB88" s="79"/>
      <c r="AC88" s="87" t="s">
        <v>1140</v>
      </c>
      <c r="AD88" s="79"/>
      <c r="AE88" s="79" t="b">
        <v>0</v>
      </c>
      <c r="AF88" s="79">
        <v>0</v>
      </c>
      <c r="AG88" s="87" t="s">
        <v>1327</v>
      </c>
      <c r="AH88" s="79" t="b">
        <v>0</v>
      </c>
      <c r="AI88" s="79" t="s">
        <v>1334</v>
      </c>
      <c r="AJ88" s="79"/>
      <c r="AK88" s="87" t="s">
        <v>1327</v>
      </c>
      <c r="AL88" s="79" t="b">
        <v>0</v>
      </c>
      <c r="AM88" s="79">
        <v>0</v>
      </c>
      <c r="AN88" s="87" t="s">
        <v>1327</v>
      </c>
      <c r="AO88" s="79" t="s">
        <v>1342</v>
      </c>
      <c r="AP88" s="79" t="b">
        <v>0</v>
      </c>
      <c r="AQ88" s="87" t="s">
        <v>1140</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8">
        <v>0</v>
      </c>
      <c r="BG88" s="49">
        <v>0</v>
      </c>
      <c r="BH88" s="48">
        <v>2</v>
      </c>
      <c r="BI88" s="49">
        <v>8.695652173913043</v>
      </c>
      <c r="BJ88" s="48">
        <v>0</v>
      </c>
      <c r="BK88" s="49">
        <v>0</v>
      </c>
      <c r="BL88" s="48">
        <v>21</v>
      </c>
      <c r="BM88" s="49">
        <v>91.30434782608695</v>
      </c>
      <c r="BN88" s="48">
        <v>23</v>
      </c>
    </row>
    <row r="89" spans="1:66" ht="15">
      <c r="A89" s="64" t="s">
        <v>257</v>
      </c>
      <c r="B89" s="64" t="s">
        <v>331</v>
      </c>
      <c r="C89" s="65" t="s">
        <v>3519</v>
      </c>
      <c r="D89" s="66">
        <v>3</v>
      </c>
      <c r="E89" s="67" t="s">
        <v>132</v>
      </c>
      <c r="F89" s="68">
        <v>32</v>
      </c>
      <c r="G89" s="65"/>
      <c r="H89" s="69"/>
      <c r="I89" s="70"/>
      <c r="J89" s="70"/>
      <c r="K89" s="34" t="s">
        <v>65</v>
      </c>
      <c r="L89" s="77">
        <v>89</v>
      </c>
      <c r="M89" s="77"/>
      <c r="N89" s="72"/>
      <c r="O89" s="79" t="s">
        <v>401</v>
      </c>
      <c r="P89" s="81">
        <v>43782.99130787037</v>
      </c>
      <c r="Q89" s="79" t="s">
        <v>421</v>
      </c>
      <c r="R89" s="79"/>
      <c r="S89" s="79"/>
      <c r="T89" s="79"/>
      <c r="U89" s="83" t="s">
        <v>530</v>
      </c>
      <c r="V89" s="83" t="s">
        <v>530</v>
      </c>
      <c r="W89" s="81">
        <v>43782.99130787037</v>
      </c>
      <c r="X89" s="85">
        <v>43782</v>
      </c>
      <c r="Y89" s="87" t="s">
        <v>693</v>
      </c>
      <c r="Z89" s="83" t="s">
        <v>917</v>
      </c>
      <c r="AA89" s="79"/>
      <c r="AB89" s="79"/>
      <c r="AC89" s="87" t="s">
        <v>1141</v>
      </c>
      <c r="AD89" s="79"/>
      <c r="AE89" s="79" t="b">
        <v>0</v>
      </c>
      <c r="AF89" s="79">
        <v>0</v>
      </c>
      <c r="AG89" s="87" t="s">
        <v>1327</v>
      </c>
      <c r="AH89" s="79" t="b">
        <v>0</v>
      </c>
      <c r="AI89" s="79" t="s">
        <v>1334</v>
      </c>
      <c r="AJ89" s="79"/>
      <c r="AK89" s="87" t="s">
        <v>1327</v>
      </c>
      <c r="AL89" s="79" t="b">
        <v>0</v>
      </c>
      <c r="AM89" s="79">
        <v>63</v>
      </c>
      <c r="AN89" s="87" t="s">
        <v>1222</v>
      </c>
      <c r="AO89" s="79" t="s">
        <v>1337</v>
      </c>
      <c r="AP89" s="79" t="b">
        <v>0</v>
      </c>
      <c r="AQ89" s="87" t="s">
        <v>1222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5</v>
      </c>
      <c r="BM89" s="49">
        <v>100</v>
      </c>
      <c r="BN89" s="48">
        <v>5</v>
      </c>
    </row>
    <row r="90" spans="1:66" ht="15">
      <c r="A90" s="64" t="s">
        <v>258</v>
      </c>
      <c r="B90" s="64" t="s">
        <v>331</v>
      </c>
      <c r="C90" s="65" t="s">
        <v>3519</v>
      </c>
      <c r="D90" s="66">
        <v>3</v>
      </c>
      <c r="E90" s="67" t="s">
        <v>132</v>
      </c>
      <c r="F90" s="68">
        <v>32</v>
      </c>
      <c r="G90" s="65"/>
      <c r="H90" s="69"/>
      <c r="I90" s="70"/>
      <c r="J90" s="70"/>
      <c r="K90" s="34" t="s">
        <v>65</v>
      </c>
      <c r="L90" s="77">
        <v>90</v>
      </c>
      <c r="M90" s="77"/>
      <c r="N90" s="72"/>
      <c r="O90" s="79" t="s">
        <v>401</v>
      </c>
      <c r="P90" s="81">
        <v>43782.99149305555</v>
      </c>
      <c r="Q90" s="79" t="s">
        <v>421</v>
      </c>
      <c r="R90" s="79"/>
      <c r="S90" s="79"/>
      <c r="T90" s="79"/>
      <c r="U90" s="83" t="s">
        <v>530</v>
      </c>
      <c r="V90" s="83" t="s">
        <v>530</v>
      </c>
      <c r="W90" s="81">
        <v>43782.99149305555</v>
      </c>
      <c r="X90" s="85">
        <v>43782</v>
      </c>
      <c r="Y90" s="87" t="s">
        <v>694</v>
      </c>
      <c r="Z90" s="83" t="s">
        <v>918</v>
      </c>
      <c r="AA90" s="79"/>
      <c r="AB90" s="79"/>
      <c r="AC90" s="87" t="s">
        <v>1142</v>
      </c>
      <c r="AD90" s="79"/>
      <c r="AE90" s="79" t="b">
        <v>0</v>
      </c>
      <c r="AF90" s="79">
        <v>0</v>
      </c>
      <c r="AG90" s="87" t="s">
        <v>1327</v>
      </c>
      <c r="AH90" s="79" t="b">
        <v>0</v>
      </c>
      <c r="AI90" s="79" t="s">
        <v>1334</v>
      </c>
      <c r="AJ90" s="79"/>
      <c r="AK90" s="87" t="s">
        <v>1327</v>
      </c>
      <c r="AL90" s="79" t="b">
        <v>0</v>
      </c>
      <c r="AM90" s="79">
        <v>63</v>
      </c>
      <c r="AN90" s="87" t="s">
        <v>1222</v>
      </c>
      <c r="AO90" s="79" t="s">
        <v>1343</v>
      </c>
      <c r="AP90" s="79" t="b">
        <v>0</v>
      </c>
      <c r="AQ90" s="87" t="s">
        <v>1222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5</v>
      </c>
      <c r="BM90" s="49">
        <v>100</v>
      </c>
      <c r="BN90" s="48">
        <v>5</v>
      </c>
    </row>
    <row r="91" spans="1:66" ht="15">
      <c r="A91" s="64" t="s">
        <v>259</v>
      </c>
      <c r="B91" s="64" t="s">
        <v>331</v>
      </c>
      <c r="C91" s="65" t="s">
        <v>3519</v>
      </c>
      <c r="D91" s="66">
        <v>3</v>
      </c>
      <c r="E91" s="67" t="s">
        <v>132</v>
      </c>
      <c r="F91" s="68">
        <v>32</v>
      </c>
      <c r="G91" s="65"/>
      <c r="H91" s="69"/>
      <c r="I91" s="70"/>
      <c r="J91" s="70"/>
      <c r="K91" s="34" t="s">
        <v>65</v>
      </c>
      <c r="L91" s="77">
        <v>91</v>
      </c>
      <c r="M91" s="77"/>
      <c r="N91" s="72"/>
      <c r="O91" s="79" t="s">
        <v>401</v>
      </c>
      <c r="P91" s="81">
        <v>43782.99167824074</v>
      </c>
      <c r="Q91" s="79" t="s">
        <v>421</v>
      </c>
      <c r="R91" s="79"/>
      <c r="S91" s="79"/>
      <c r="T91" s="79"/>
      <c r="U91" s="83" t="s">
        <v>530</v>
      </c>
      <c r="V91" s="83" t="s">
        <v>530</v>
      </c>
      <c r="W91" s="81">
        <v>43782.99167824074</v>
      </c>
      <c r="X91" s="85">
        <v>43782</v>
      </c>
      <c r="Y91" s="87" t="s">
        <v>695</v>
      </c>
      <c r="Z91" s="83" t="s">
        <v>919</v>
      </c>
      <c r="AA91" s="79"/>
      <c r="AB91" s="79"/>
      <c r="AC91" s="87" t="s">
        <v>1143</v>
      </c>
      <c r="AD91" s="79"/>
      <c r="AE91" s="79" t="b">
        <v>0</v>
      </c>
      <c r="AF91" s="79">
        <v>0</v>
      </c>
      <c r="AG91" s="87" t="s">
        <v>1327</v>
      </c>
      <c r="AH91" s="79" t="b">
        <v>0</v>
      </c>
      <c r="AI91" s="79" t="s">
        <v>1334</v>
      </c>
      <c r="AJ91" s="79"/>
      <c r="AK91" s="87" t="s">
        <v>1327</v>
      </c>
      <c r="AL91" s="79" t="b">
        <v>0</v>
      </c>
      <c r="AM91" s="79">
        <v>63</v>
      </c>
      <c r="AN91" s="87" t="s">
        <v>1222</v>
      </c>
      <c r="AO91" s="79" t="s">
        <v>1337</v>
      </c>
      <c r="AP91" s="79" t="b">
        <v>0</v>
      </c>
      <c r="AQ91" s="87" t="s">
        <v>1222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5</v>
      </c>
      <c r="BM91" s="49">
        <v>100</v>
      </c>
      <c r="BN91" s="48">
        <v>5</v>
      </c>
    </row>
    <row r="92" spans="1:66" ht="15">
      <c r="A92" s="64" t="s">
        <v>260</v>
      </c>
      <c r="B92" s="64" t="s">
        <v>331</v>
      </c>
      <c r="C92" s="65" t="s">
        <v>3519</v>
      </c>
      <c r="D92" s="66">
        <v>3</v>
      </c>
      <c r="E92" s="67" t="s">
        <v>132</v>
      </c>
      <c r="F92" s="68">
        <v>32</v>
      </c>
      <c r="G92" s="65"/>
      <c r="H92" s="69"/>
      <c r="I92" s="70"/>
      <c r="J92" s="70"/>
      <c r="K92" s="34" t="s">
        <v>65</v>
      </c>
      <c r="L92" s="77">
        <v>92</v>
      </c>
      <c r="M92" s="77"/>
      <c r="N92" s="72"/>
      <c r="O92" s="79" t="s">
        <v>401</v>
      </c>
      <c r="P92" s="81">
        <v>43782.99185185185</v>
      </c>
      <c r="Q92" s="79" t="s">
        <v>421</v>
      </c>
      <c r="R92" s="79"/>
      <c r="S92" s="79"/>
      <c r="T92" s="79"/>
      <c r="U92" s="83" t="s">
        <v>530</v>
      </c>
      <c r="V92" s="83" t="s">
        <v>530</v>
      </c>
      <c r="W92" s="81">
        <v>43782.99185185185</v>
      </c>
      <c r="X92" s="85">
        <v>43782</v>
      </c>
      <c r="Y92" s="87" t="s">
        <v>696</v>
      </c>
      <c r="Z92" s="83" t="s">
        <v>920</v>
      </c>
      <c r="AA92" s="79"/>
      <c r="AB92" s="79"/>
      <c r="AC92" s="87" t="s">
        <v>1144</v>
      </c>
      <c r="AD92" s="79"/>
      <c r="AE92" s="79" t="b">
        <v>0</v>
      </c>
      <c r="AF92" s="79">
        <v>0</v>
      </c>
      <c r="AG92" s="87" t="s">
        <v>1327</v>
      </c>
      <c r="AH92" s="79" t="b">
        <v>0</v>
      </c>
      <c r="AI92" s="79" t="s">
        <v>1334</v>
      </c>
      <c r="AJ92" s="79"/>
      <c r="AK92" s="87" t="s">
        <v>1327</v>
      </c>
      <c r="AL92" s="79" t="b">
        <v>0</v>
      </c>
      <c r="AM92" s="79">
        <v>63</v>
      </c>
      <c r="AN92" s="87" t="s">
        <v>1222</v>
      </c>
      <c r="AO92" s="79" t="s">
        <v>1339</v>
      </c>
      <c r="AP92" s="79" t="b">
        <v>0</v>
      </c>
      <c r="AQ92" s="87" t="s">
        <v>1222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5</v>
      </c>
      <c r="BM92" s="49">
        <v>100</v>
      </c>
      <c r="BN92" s="48">
        <v>5</v>
      </c>
    </row>
    <row r="93" spans="1:66" ht="15">
      <c r="A93" s="64" t="s">
        <v>261</v>
      </c>
      <c r="B93" s="64" t="s">
        <v>331</v>
      </c>
      <c r="C93" s="65" t="s">
        <v>3519</v>
      </c>
      <c r="D93" s="66">
        <v>3</v>
      </c>
      <c r="E93" s="67" t="s">
        <v>132</v>
      </c>
      <c r="F93" s="68">
        <v>32</v>
      </c>
      <c r="G93" s="65"/>
      <c r="H93" s="69"/>
      <c r="I93" s="70"/>
      <c r="J93" s="70"/>
      <c r="K93" s="34" t="s">
        <v>65</v>
      </c>
      <c r="L93" s="77">
        <v>93</v>
      </c>
      <c r="M93" s="77"/>
      <c r="N93" s="72"/>
      <c r="O93" s="79" t="s">
        <v>401</v>
      </c>
      <c r="P93" s="81">
        <v>43782.9921875</v>
      </c>
      <c r="Q93" s="79" t="s">
        <v>421</v>
      </c>
      <c r="R93" s="79"/>
      <c r="S93" s="79"/>
      <c r="T93" s="79"/>
      <c r="U93" s="83" t="s">
        <v>530</v>
      </c>
      <c r="V93" s="83" t="s">
        <v>530</v>
      </c>
      <c r="W93" s="81">
        <v>43782.9921875</v>
      </c>
      <c r="X93" s="85">
        <v>43782</v>
      </c>
      <c r="Y93" s="87" t="s">
        <v>697</v>
      </c>
      <c r="Z93" s="83" t="s">
        <v>921</v>
      </c>
      <c r="AA93" s="79"/>
      <c r="AB93" s="79"/>
      <c r="AC93" s="87" t="s">
        <v>1145</v>
      </c>
      <c r="AD93" s="79"/>
      <c r="AE93" s="79" t="b">
        <v>0</v>
      </c>
      <c r="AF93" s="79">
        <v>0</v>
      </c>
      <c r="AG93" s="87" t="s">
        <v>1327</v>
      </c>
      <c r="AH93" s="79" t="b">
        <v>0</v>
      </c>
      <c r="AI93" s="79" t="s">
        <v>1334</v>
      </c>
      <c r="AJ93" s="79"/>
      <c r="AK93" s="87" t="s">
        <v>1327</v>
      </c>
      <c r="AL93" s="79" t="b">
        <v>0</v>
      </c>
      <c r="AM93" s="79">
        <v>63</v>
      </c>
      <c r="AN93" s="87" t="s">
        <v>1222</v>
      </c>
      <c r="AO93" s="79" t="s">
        <v>1339</v>
      </c>
      <c r="AP93" s="79" t="b">
        <v>0</v>
      </c>
      <c r="AQ93" s="87" t="s">
        <v>1222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5</v>
      </c>
      <c r="BM93" s="49">
        <v>100</v>
      </c>
      <c r="BN93" s="48">
        <v>5</v>
      </c>
    </row>
    <row r="94" spans="1:66" ht="15">
      <c r="A94" s="64" t="s">
        <v>262</v>
      </c>
      <c r="B94" s="64" t="s">
        <v>331</v>
      </c>
      <c r="C94" s="65" t="s">
        <v>3519</v>
      </c>
      <c r="D94" s="66">
        <v>3</v>
      </c>
      <c r="E94" s="67" t="s">
        <v>132</v>
      </c>
      <c r="F94" s="68">
        <v>32</v>
      </c>
      <c r="G94" s="65"/>
      <c r="H94" s="69"/>
      <c r="I94" s="70"/>
      <c r="J94" s="70"/>
      <c r="K94" s="34" t="s">
        <v>65</v>
      </c>
      <c r="L94" s="77">
        <v>94</v>
      </c>
      <c r="M94" s="77"/>
      <c r="N94" s="72"/>
      <c r="O94" s="79" t="s">
        <v>401</v>
      </c>
      <c r="P94" s="81">
        <v>43782.99251157408</v>
      </c>
      <c r="Q94" s="79" t="s">
        <v>421</v>
      </c>
      <c r="R94" s="79"/>
      <c r="S94" s="79"/>
      <c r="T94" s="79"/>
      <c r="U94" s="83" t="s">
        <v>530</v>
      </c>
      <c r="V94" s="83" t="s">
        <v>530</v>
      </c>
      <c r="W94" s="81">
        <v>43782.99251157408</v>
      </c>
      <c r="X94" s="85">
        <v>43782</v>
      </c>
      <c r="Y94" s="87" t="s">
        <v>698</v>
      </c>
      <c r="Z94" s="83" t="s">
        <v>922</v>
      </c>
      <c r="AA94" s="79"/>
      <c r="AB94" s="79"/>
      <c r="AC94" s="87" t="s">
        <v>1146</v>
      </c>
      <c r="AD94" s="79"/>
      <c r="AE94" s="79" t="b">
        <v>0</v>
      </c>
      <c r="AF94" s="79">
        <v>0</v>
      </c>
      <c r="AG94" s="87" t="s">
        <v>1327</v>
      </c>
      <c r="AH94" s="79" t="b">
        <v>0</v>
      </c>
      <c r="AI94" s="79" t="s">
        <v>1334</v>
      </c>
      <c r="AJ94" s="79"/>
      <c r="AK94" s="87" t="s">
        <v>1327</v>
      </c>
      <c r="AL94" s="79" t="b">
        <v>0</v>
      </c>
      <c r="AM94" s="79">
        <v>63</v>
      </c>
      <c r="AN94" s="87" t="s">
        <v>1222</v>
      </c>
      <c r="AO94" s="79" t="s">
        <v>1338</v>
      </c>
      <c r="AP94" s="79" t="b">
        <v>0</v>
      </c>
      <c r="AQ94" s="87" t="s">
        <v>1222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5</v>
      </c>
      <c r="BM94" s="49">
        <v>100</v>
      </c>
      <c r="BN94" s="48">
        <v>5</v>
      </c>
    </row>
    <row r="95" spans="1:66" ht="15">
      <c r="A95" s="64" t="s">
        <v>263</v>
      </c>
      <c r="B95" s="64" t="s">
        <v>331</v>
      </c>
      <c r="C95" s="65" t="s">
        <v>3519</v>
      </c>
      <c r="D95" s="66">
        <v>3</v>
      </c>
      <c r="E95" s="67" t="s">
        <v>132</v>
      </c>
      <c r="F95" s="68">
        <v>32</v>
      </c>
      <c r="G95" s="65"/>
      <c r="H95" s="69"/>
      <c r="I95" s="70"/>
      <c r="J95" s="70"/>
      <c r="K95" s="34" t="s">
        <v>65</v>
      </c>
      <c r="L95" s="77">
        <v>95</v>
      </c>
      <c r="M95" s="77"/>
      <c r="N95" s="72"/>
      <c r="O95" s="79" t="s">
        <v>401</v>
      </c>
      <c r="P95" s="81">
        <v>43782.99288194445</v>
      </c>
      <c r="Q95" s="79" t="s">
        <v>421</v>
      </c>
      <c r="R95" s="79"/>
      <c r="S95" s="79"/>
      <c r="T95" s="79"/>
      <c r="U95" s="83" t="s">
        <v>530</v>
      </c>
      <c r="V95" s="83" t="s">
        <v>530</v>
      </c>
      <c r="W95" s="81">
        <v>43782.99288194445</v>
      </c>
      <c r="X95" s="85">
        <v>43782</v>
      </c>
      <c r="Y95" s="87" t="s">
        <v>699</v>
      </c>
      <c r="Z95" s="83" t="s">
        <v>923</v>
      </c>
      <c r="AA95" s="79"/>
      <c r="AB95" s="79"/>
      <c r="AC95" s="87" t="s">
        <v>1147</v>
      </c>
      <c r="AD95" s="79"/>
      <c r="AE95" s="79" t="b">
        <v>0</v>
      </c>
      <c r="AF95" s="79">
        <v>0</v>
      </c>
      <c r="AG95" s="87" t="s">
        <v>1327</v>
      </c>
      <c r="AH95" s="79" t="b">
        <v>0</v>
      </c>
      <c r="AI95" s="79" t="s">
        <v>1334</v>
      </c>
      <c r="AJ95" s="79"/>
      <c r="AK95" s="87" t="s">
        <v>1327</v>
      </c>
      <c r="AL95" s="79" t="b">
        <v>0</v>
      </c>
      <c r="AM95" s="79">
        <v>63</v>
      </c>
      <c r="AN95" s="87" t="s">
        <v>1222</v>
      </c>
      <c r="AO95" s="79" t="s">
        <v>1337</v>
      </c>
      <c r="AP95" s="79" t="b">
        <v>0</v>
      </c>
      <c r="AQ95" s="87" t="s">
        <v>1222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5</v>
      </c>
      <c r="BM95" s="49">
        <v>100</v>
      </c>
      <c r="BN95" s="48">
        <v>5</v>
      </c>
    </row>
    <row r="96" spans="1:66" ht="15">
      <c r="A96" s="64" t="s">
        <v>264</v>
      </c>
      <c r="B96" s="64" t="s">
        <v>331</v>
      </c>
      <c r="C96" s="65" t="s">
        <v>3519</v>
      </c>
      <c r="D96" s="66">
        <v>3</v>
      </c>
      <c r="E96" s="67" t="s">
        <v>132</v>
      </c>
      <c r="F96" s="68">
        <v>32</v>
      </c>
      <c r="G96" s="65"/>
      <c r="H96" s="69"/>
      <c r="I96" s="70"/>
      <c r="J96" s="70"/>
      <c r="K96" s="34" t="s">
        <v>65</v>
      </c>
      <c r="L96" s="77">
        <v>96</v>
      </c>
      <c r="M96" s="77"/>
      <c r="N96" s="72"/>
      <c r="O96" s="79" t="s">
        <v>401</v>
      </c>
      <c r="P96" s="81">
        <v>43782.99304398148</v>
      </c>
      <c r="Q96" s="79" t="s">
        <v>421</v>
      </c>
      <c r="R96" s="79"/>
      <c r="S96" s="79"/>
      <c r="T96" s="79"/>
      <c r="U96" s="83" t="s">
        <v>530</v>
      </c>
      <c r="V96" s="83" t="s">
        <v>530</v>
      </c>
      <c r="W96" s="81">
        <v>43782.99304398148</v>
      </c>
      <c r="X96" s="85">
        <v>43782</v>
      </c>
      <c r="Y96" s="87" t="s">
        <v>700</v>
      </c>
      <c r="Z96" s="83" t="s">
        <v>924</v>
      </c>
      <c r="AA96" s="79"/>
      <c r="AB96" s="79"/>
      <c r="AC96" s="87" t="s">
        <v>1148</v>
      </c>
      <c r="AD96" s="79"/>
      <c r="AE96" s="79" t="b">
        <v>0</v>
      </c>
      <c r="AF96" s="79">
        <v>0</v>
      </c>
      <c r="AG96" s="87" t="s">
        <v>1327</v>
      </c>
      <c r="AH96" s="79" t="b">
        <v>0</v>
      </c>
      <c r="AI96" s="79" t="s">
        <v>1334</v>
      </c>
      <c r="AJ96" s="79"/>
      <c r="AK96" s="87" t="s">
        <v>1327</v>
      </c>
      <c r="AL96" s="79" t="b">
        <v>0</v>
      </c>
      <c r="AM96" s="79">
        <v>63</v>
      </c>
      <c r="AN96" s="87" t="s">
        <v>1222</v>
      </c>
      <c r="AO96" s="79" t="s">
        <v>1343</v>
      </c>
      <c r="AP96" s="79" t="b">
        <v>0</v>
      </c>
      <c r="AQ96" s="87" t="s">
        <v>1222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5</v>
      </c>
      <c r="BM96" s="49">
        <v>100</v>
      </c>
      <c r="BN96" s="48">
        <v>5</v>
      </c>
    </row>
    <row r="97" spans="1:66" ht="15">
      <c r="A97" s="64" t="s">
        <v>265</v>
      </c>
      <c r="B97" s="64" t="s">
        <v>331</v>
      </c>
      <c r="C97" s="65" t="s">
        <v>3519</v>
      </c>
      <c r="D97" s="66">
        <v>3</v>
      </c>
      <c r="E97" s="67" t="s">
        <v>132</v>
      </c>
      <c r="F97" s="68">
        <v>32</v>
      </c>
      <c r="G97" s="65"/>
      <c r="H97" s="69"/>
      <c r="I97" s="70"/>
      <c r="J97" s="70"/>
      <c r="K97" s="34" t="s">
        <v>65</v>
      </c>
      <c r="L97" s="77">
        <v>97</v>
      </c>
      <c r="M97" s="77"/>
      <c r="N97" s="72"/>
      <c r="O97" s="79" t="s">
        <v>401</v>
      </c>
      <c r="P97" s="81">
        <v>43782.99309027778</v>
      </c>
      <c r="Q97" s="79" t="s">
        <v>421</v>
      </c>
      <c r="R97" s="79"/>
      <c r="S97" s="79"/>
      <c r="T97" s="79"/>
      <c r="U97" s="83" t="s">
        <v>530</v>
      </c>
      <c r="V97" s="83" t="s">
        <v>530</v>
      </c>
      <c r="W97" s="81">
        <v>43782.99309027778</v>
      </c>
      <c r="X97" s="85">
        <v>43782</v>
      </c>
      <c r="Y97" s="87" t="s">
        <v>701</v>
      </c>
      <c r="Z97" s="83" t="s">
        <v>925</v>
      </c>
      <c r="AA97" s="79"/>
      <c r="AB97" s="79"/>
      <c r="AC97" s="87" t="s">
        <v>1149</v>
      </c>
      <c r="AD97" s="79"/>
      <c r="AE97" s="79" t="b">
        <v>0</v>
      </c>
      <c r="AF97" s="79">
        <v>0</v>
      </c>
      <c r="AG97" s="87" t="s">
        <v>1327</v>
      </c>
      <c r="AH97" s="79" t="b">
        <v>0</v>
      </c>
      <c r="AI97" s="79" t="s">
        <v>1334</v>
      </c>
      <c r="AJ97" s="79"/>
      <c r="AK97" s="87" t="s">
        <v>1327</v>
      </c>
      <c r="AL97" s="79" t="b">
        <v>0</v>
      </c>
      <c r="AM97" s="79">
        <v>63</v>
      </c>
      <c r="AN97" s="87" t="s">
        <v>1222</v>
      </c>
      <c r="AO97" s="79" t="s">
        <v>1338</v>
      </c>
      <c r="AP97" s="79" t="b">
        <v>0</v>
      </c>
      <c r="AQ97" s="87" t="s">
        <v>1222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5</v>
      </c>
      <c r="BM97" s="49">
        <v>100</v>
      </c>
      <c r="BN97" s="48">
        <v>5</v>
      </c>
    </row>
    <row r="98" spans="1:66" ht="15">
      <c r="A98" s="64" t="s">
        <v>266</v>
      </c>
      <c r="B98" s="64" t="s">
        <v>331</v>
      </c>
      <c r="C98" s="65" t="s">
        <v>3519</v>
      </c>
      <c r="D98" s="66">
        <v>3</v>
      </c>
      <c r="E98" s="67" t="s">
        <v>132</v>
      </c>
      <c r="F98" s="68">
        <v>32</v>
      </c>
      <c r="G98" s="65"/>
      <c r="H98" s="69"/>
      <c r="I98" s="70"/>
      <c r="J98" s="70"/>
      <c r="K98" s="34" t="s">
        <v>65</v>
      </c>
      <c r="L98" s="77">
        <v>98</v>
      </c>
      <c r="M98" s="77"/>
      <c r="N98" s="72"/>
      <c r="O98" s="79" t="s">
        <v>401</v>
      </c>
      <c r="P98" s="81">
        <v>43782.99335648148</v>
      </c>
      <c r="Q98" s="79" t="s">
        <v>421</v>
      </c>
      <c r="R98" s="79"/>
      <c r="S98" s="79"/>
      <c r="T98" s="79"/>
      <c r="U98" s="83" t="s">
        <v>530</v>
      </c>
      <c r="V98" s="83" t="s">
        <v>530</v>
      </c>
      <c r="W98" s="81">
        <v>43782.99335648148</v>
      </c>
      <c r="X98" s="85">
        <v>43782</v>
      </c>
      <c r="Y98" s="87" t="s">
        <v>702</v>
      </c>
      <c r="Z98" s="83" t="s">
        <v>926</v>
      </c>
      <c r="AA98" s="79"/>
      <c r="AB98" s="79"/>
      <c r="AC98" s="87" t="s">
        <v>1150</v>
      </c>
      <c r="AD98" s="79"/>
      <c r="AE98" s="79" t="b">
        <v>0</v>
      </c>
      <c r="AF98" s="79">
        <v>0</v>
      </c>
      <c r="AG98" s="87" t="s">
        <v>1327</v>
      </c>
      <c r="AH98" s="79" t="b">
        <v>0</v>
      </c>
      <c r="AI98" s="79" t="s">
        <v>1334</v>
      </c>
      <c r="AJ98" s="79"/>
      <c r="AK98" s="87" t="s">
        <v>1327</v>
      </c>
      <c r="AL98" s="79" t="b">
        <v>0</v>
      </c>
      <c r="AM98" s="79">
        <v>63</v>
      </c>
      <c r="AN98" s="87" t="s">
        <v>1222</v>
      </c>
      <c r="AO98" s="79" t="s">
        <v>1337</v>
      </c>
      <c r="AP98" s="79" t="b">
        <v>0</v>
      </c>
      <c r="AQ98" s="87" t="s">
        <v>1222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5</v>
      </c>
      <c r="BM98" s="49">
        <v>100</v>
      </c>
      <c r="BN98" s="48">
        <v>5</v>
      </c>
    </row>
    <row r="99" spans="1:66" ht="15">
      <c r="A99" s="64" t="s">
        <v>267</v>
      </c>
      <c r="B99" s="64" t="s">
        <v>267</v>
      </c>
      <c r="C99" s="65" t="s">
        <v>3519</v>
      </c>
      <c r="D99" s="66">
        <v>3</v>
      </c>
      <c r="E99" s="67" t="s">
        <v>132</v>
      </c>
      <c r="F99" s="68">
        <v>32</v>
      </c>
      <c r="G99" s="65"/>
      <c r="H99" s="69"/>
      <c r="I99" s="70"/>
      <c r="J99" s="70"/>
      <c r="K99" s="34" t="s">
        <v>65</v>
      </c>
      <c r="L99" s="77">
        <v>99</v>
      </c>
      <c r="M99" s="77"/>
      <c r="N99" s="72"/>
      <c r="O99" s="79" t="s">
        <v>176</v>
      </c>
      <c r="P99" s="81">
        <v>43782.995046296295</v>
      </c>
      <c r="Q99" s="79" t="s">
        <v>422</v>
      </c>
      <c r="R99" s="79"/>
      <c r="S99" s="79"/>
      <c r="T99" s="79"/>
      <c r="U99" s="79"/>
      <c r="V99" s="83" t="s">
        <v>587</v>
      </c>
      <c r="W99" s="81">
        <v>43782.995046296295</v>
      </c>
      <c r="X99" s="85">
        <v>43782</v>
      </c>
      <c r="Y99" s="87" t="s">
        <v>703</v>
      </c>
      <c r="Z99" s="83" t="s">
        <v>927</v>
      </c>
      <c r="AA99" s="79"/>
      <c r="AB99" s="79"/>
      <c r="AC99" s="87" t="s">
        <v>1151</v>
      </c>
      <c r="AD99" s="87" t="s">
        <v>1324</v>
      </c>
      <c r="AE99" s="79" t="b">
        <v>0</v>
      </c>
      <c r="AF99" s="79">
        <v>1</v>
      </c>
      <c r="AG99" s="87" t="s">
        <v>1331</v>
      </c>
      <c r="AH99" s="79" t="b">
        <v>0</v>
      </c>
      <c r="AI99" s="79" t="s">
        <v>1334</v>
      </c>
      <c r="AJ99" s="79"/>
      <c r="AK99" s="87" t="s">
        <v>1327</v>
      </c>
      <c r="AL99" s="79" t="b">
        <v>0</v>
      </c>
      <c r="AM99" s="79">
        <v>0</v>
      </c>
      <c r="AN99" s="87" t="s">
        <v>1327</v>
      </c>
      <c r="AO99" s="79" t="s">
        <v>1338</v>
      </c>
      <c r="AP99" s="79" t="b">
        <v>0</v>
      </c>
      <c r="AQ99" s="87" t="s">
        <v>1324</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v>2</v>
      </c>
      <c r="BG99" s="49">
        <v>3.9215686274509802</v>
      </c>
      <c r="BH99" s="48">
        <v>1</v>
      </c>
      <c r="BI99" s="49">
        <v>1.9607843137254901</v>
      </c>
      <c r="BJ99" s="48">
        <v>0</v>
      </c>
      <c r="BK99" s="49">
        <v>0</v>
      </c>
      <c r="BL99" s="48">
        <v>48</v>
      </c>
      <c r="BM99" s="49">
        <v>94.11764705882354</v>
      </c>
      <c r="BN99" s="48">
        <v>51</v>
      </c>
    </row>
    <row r="100" spans="1:66" ht="15">
      <c r="A100" s="64" t="s">
        <v>268</v>
      </c>
      <c r="B100" s="64" t="s">
        <v>331</v>
      </c>
      <c r="C100" s="65" t="s">
        <v>3519</v>
      </c>
      <c r="D100" s="66">
        <v>3</v>
      </c>
      <c r="E100" s="67" t="s">
        <v>132</v>
      </c>
      <c r="F100" s="68">
        <v>32</v>
      </c>
      <c r="G100" s="65"/>
      <c r="H100" s="69"/>
      <c r="I100" s="70"/>
      <c r="J100" s="70"/>
      <c r="K100" s="34" t="s">
        <v>65</v>
      </c>
      <c r="L100" s="77">
        <v>100</v>
      </c>
      <c r="M100" s="77"/>
      <c r="N100" s="72"/>
      <c r="O100" s="79" t="s">
        <v>401</v>
      </c>
      <c r="P100" s="81">
        <v>43782.99555555556</v>
      </c>
      <c r="Q100" s="79" t="s">
        <v>421</v>
      </c>
      <c r="R100" s="79"/>
      <c r="S100" s="79"/>
      <c r="T100" s="79"/>
      <c r="U100" s="83" t="s">
        <v>530</v>
      </c>
      <c r="V100" s="83" t="s">
        <v>530</v>
      </c>
      <c r="W100" s="81">
        <v>43782.99555555556</v>
      </c>
      <c r="X100" s="85">
        <v>43782</v>
      </c>
      <c r="Y100" s="87" t="s">
        <v>704</v>
      </c>
      <c r="Z100" s="83" t="s">
        <v>928</v>
      </c>
      <c r="AA100" s="79"/>
      <c r="AB100" s="79"/>
      <c r="AC100" s="87" t="s">
        <v>1152</v>
      </c>
      <c r="AD100" s="79"/>
      <c r="AE100" s="79" t="b">
        <v>0</v>
      </c>
      <c r="AF100" s="79">
        <v>0</v>
      </c>
      <c r="AG100" s="87" t="s">
        <v>1327</v>
      </c>
      <c r="AH100" s="79" t="b">
        <v>0</v>
      </c>
      <c r="AI100" s="79" t="s">
        <v>1334</v>
      </c>
      <c r="AJ100" s="79"/>
      <c r="AK100" s="87" t="s">
        <v>1327</v>
      </c>
      <c r="AL100" s="79" t="b">
        <v>0</v>
      </c>
      <c r="AM100" s="79">
        <v>63</v>
      </c>
      <c r="AN100" s="87" t="s">
        <v>1222</v>
      </c>
      <c r="AO100" s="79" t="s">
        <v>1339</v>
      </c>
      <c r="AP100" s="79" t="b">
        <v>0</v>
      </c>
      <c r="AQ100" s="87" t="s">
        <v>1222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5</v>
      </c>
      <c r="BM100" s="49">
        <v>100</v>
      </c>
      <c r="BN100" s="48">
        <v>5</v>
      </c>
    </row>
    <row r="101" spans="1:66" ht="15">
      <c r="A101" s="64" t="s">
        <v>269</v>
      </c>
      <c r="B101" s="64" t="s">
        <v>331</v>
      </c>
      <c r="C101" s="65" t="s">
        <v>3519</v>
      </c>
      <c r="D101" s="66">
        <v>3</v>
      </c>
      <c r="E101" s="67" t="s">
        <v>132</v>
      </c>
      <c r="F101" s="68">
        <v>32</v>
      </c>
      <c r="G101" s="65"/>
      <c r="H101" s="69"/>
      <c r="I101" s="70"/>
      <c r="J101" s="70"/>
      <c r="K101" s="34" t="s">
        <v>65</v>
      </c>
      <c r="L101" s="77">
        <v>101</v>
      </c>
      <c r="M101" s="77"/>
      <c r="N101" s="72"/>
      <c r="O101" s="79" t="s">
        <v>401</v>
      </c>
      <c r="P101" s="81">
        <v>43782.9955787037</v>
      </c>
      <c r="Q101" s="79" t="s">
        <v>421</v>
      </c>
      <c r="R101" s="79"/>
      <c r="S101" s="79"/>
      <c r="T101" s="79"/>
      <c r="U101" s="83" t="s">
        <v>530</v>
      </c>
      <c r="V101" s="83" t="s">
        <v>530</v>
      </c>
      <c r="W101" s="81">
        <v>43782.9955787037</v>
      </c>
      <c r="X101" s="85">
        <v>43782</v>
      </c>
      <c r="Y101" s="87" t="s">
        <v>705</v>
      </c>
      <c r="Z101" s="83" t="s">
        <v>929</v>
      </c>
      <c r="AA101" s="79"/>
      <c r="AB101" s="79"/>
      <c r="AC101" s="87" t="s">
        <v>1153</v>
      </c>
      <c r="AD101" s="79"/>
      <c r="AE101" s="79" t="b">
        <v>0</v>
      </c>
      <c r="AF101" s="79">
        <v>0</v>
      </c>
      <c r="AG101" s="87" t="s">
        <v>1327</v>
      </c>
      <c r="AH101" s="79" t="b">
        <v>0</v>
      </c>
      <c r="AI101" s="79" t="s">
        <v>1334</v>
      </c>
      <c r="AJ101" s="79"/>
      <c r="AK101" s="87" t="s">
        <v>1327</v>
      </c>
      <c r="AL101" s="79" t="b">
        <v>0</v>
      </c>
      <c r="AM101" s="79">
        <v>63</v>
      </c>
      <c r="AN101" s="87" t="s">
        <v>1222</v>
      </c>
      <c r="AO101" s="79" t="s">
        <v>1339</v>
      </c>
      <c r="AP101" s="79" t="b">
        <v>0</v>
      </c>
      <c r="AQ101" s="87" t="s">
        <v>1222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5</v>
      </c>
      <c r="BM101" s="49">
        <v>100</v>
      </c>
      <c r="BN101" s="48">
        <v>5</v>
      </c>
    </row>
    <row r="102" spans="1:66" ht="15">
      <c r="A102" s="64" t="s">
        <v>270</v>
      </c>
      <c r="B102" s="64" t="s">
        <v>331</v>
      </c>
      <c r="C102" s="65" t="s">
        <v>3519</v>
      </c>
      <c r="D102" s="66">
        <v>3</v>
      </c>
      <c r="E102" s="67" t="s">
        <v>132</v>
      </c>
      <c r="F102" s="68">
        <v>32</v>
      </c>
      <c r="G102" s="65"/>
      <c r="H102" s="69"/>
      <c r="I102" s="70"/>
      <c r="J102" s="70"/>
      <c r="K102" s="34" t="s">
        <v>65</v>
      </c>
      <c r="L102" s="77">
        <v>102</v>
      </c>
      <c r="M102" s="77"/>
      <c r="N102" s="72"/>
      <c r="O102" s="79" t="s">
        <v>401</v>
      </c>
      <c r="P102" s="81">
        <v>43782.99611111111</v>
      </c>
      <c r="Q102" s="79" t="s">
        <v>421</v>
      </c>
      <c r="R102" s="79"/>
      <c r="S102" s="79"/>
      <c r="T102" s="79"/>
      <c r="U102" s="83" t="s">
        <v>530</v>
      </c>
      <c r="V102" s="83" t="s">
        <v>530</v>
      </c>
      <c r="W102" s="81">
        <v>43782.99611111111</v>
      </c>
      <c r="X102" s="85">
        <v>43782</v>
      </c>
      <c r="Y102" s="87" t="s">
        <v>706</v>
      </c>
      <c r="Z102" s="83" t="s">
        <v>930</v>
      </c>
      <c r="AA102" s="79"/>
      <c r="AB102" s="79"/>
      <c r="AC102" s="87" t="s">
        <v>1154</v>
      </c>
      <c r="AD102" s="79"/>
      <c r="AE102" s="79" t="b">
        <v>0</v>
      </c>
      <c r="AF102" s="79">
        <v>0</v>
      </c>
      <c r="AG102" s="87" t="s">
        <v>1327</v>
      </c>
      <c r="AH102" s="79" t="b">
        <v>0</v>
      </c>
      <c r="AI102" s="79" t="s">
        <v>1334</v>
      </c>
      <c r="AJ102" s="79"/>
      <c r="AK102" s="87" t="s">
        <v>1327</v>
      </c>
      <c r="AL102" s="79" t="b">
        <v>0</v>
      </c>
      <c r="AM102" s="79">
        <v>63</v>
      </c>
      <c r="AN102" s="87" t="s">
        <v>1222</v>
      </c>
      <c r="AO102" s="79" t="s">
        <v>1339</v>
      </c>
      <c r="AP102" s="79" t="b">
        <v>0</v>
      </c>
      <c r="AQ102" s="87" t="s">
        <v>1222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5</v>
      </c>
      <c r="BM102" s="49">
        <v>100</v>
      </c>
      <c r="BN102" s="48">
        <v>5</v>
      </c>
    </row>
    <row r="103" spans="1:66" ht="15">
      <c r="A103" s="64" t="s">
        <v>271</v>
      </c>
      <c r="B103" s="64" t="s">
        <v>331</v>
      </c>
      <c r="C103" s="65" t="s">
        <v>3519</v>
      </c>
      <c r="D103" s="66">
        <v>3</v>
      </c>
      <c r="E103" s="67" t="s">
        <v>132</v>
      </c>
      <c r="F103" s="68">
        <v>32</v>
      </c>
      <c r="G103" s="65"/>
      <c r="H103" s="69"/>
      <c r="I103" s="70"/>
      <c r="J103" s="70"/>
      <c r="K103" s="34" t="s">
        <v>65</v>
      </c>
      <c r="L103" s="77">
        <v>103</v>
      </c>
      <c r="M103" s="77"/>
      <c r="N103" s="72"/>
      <c r="O103" s="79" t="s">
        <v>401</v>
      </c>
      <c r="P103" s="81">
        <v>43782.99659722222</v>
      </c>
      <c r="Q103" s="79" t="s">
        <v>421</v>
      </c>
      <c r="R103" s="79"/>
      <c r="S103" s="79"/>
      <c r="T103" s="79"/>
      <c r="U103" s="83" t="s">
        <v>530</v>
      </c>
      <c r="V103" s="83" t="s">
        <v>530</v>
      </c>
      <c r="W103" s="81">
        <v>43782.99659722222</v>
      </c>
      <c r="X103" s="85">
        <v>43782</v>
      </c>
      <c r="Y103" s="87" t="s">
        <v>707</v>
      </c>
      <c r="Z103" s="83" t="s">
        <v>931</v>
      </c>
      <c r="AA103" s="79"/>
      <c r="AB103" s="79"/>
      <c r="AC103" s="87" t="s">
        <v>1155</v>
      </c>
      <c r="AD103" s="79"/>
      <c r="AE103" s="79" t="b">
        <v>0</v>
      </c>
      <c r="AF103" s="79">
        <v>0</v>
      </c>
      <c r="AG103" s="87" t="s">
        <v>1327</v>
      </c>
      <c r="AH103" s="79" t="b">
        <v>0</v>
      </c>
      <c r="AI103" s="79" t="s">
        <v>1334</v>
      </c>
      <c r="AJ103" s="79"/>
      <c r="AK103" s="87" t="s">
        <v>1327</v>
      </c>
      <c r="AL103" s="79" t="b">
        <v>0</v>
      </c>
      <c r="AM103" s="79">
        <v>63</v>
      </c>
      <c r="AN103" s="87" t="s">
        <v>1222</v>
      </c>
      <c r="AO103" s="79" t="s">
        <v>1339</v>
      </c>
      <c r="AP103" s="79" t="b">
        <v>0</v>
      </c>
      <c r="AQ103" s="87" t="s">
        <v>1222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5</v>
      </c>
      <c r="BM103" s="49">
        <v>100</v>
      </c>
      <c r="BN103" s="48">
        <v>5</v>
      </c>
    </row>
    <row r="104" spans="1:66" ht="15">
      <c r="A104" s="64" t="s">
        <v>272</v>
      </c>
      <c r="B104" s="64" t="s">
        <v>331</v>
      </c>
      <c r="C104" s="65" t="s">
        <v>3519</v>
      </c>
      <c r="D104" s="66">
        <v>3</v>
      </c>
      <c r="E104" s="67" t="s">
        <v>132</v>
      </c>
      <c r="F104" s="68">
        <v>32</v>
      </c>
      <c r="G104" s="65"/>
      <c r="H104" s="69"/>
      <c r="I104" s="70"/>
      <c r="J104" s="70"/>
      <c r="K104" s="34" t="s">
        <v>65</v>
      </c>
      <c r="L104" s="77">
        <v>104</v>
      </c>
      <c r="M104" s="77"/>
      <c r="N104" s="72"/>
      <c r="O104" s="79" t="s">
        <v>401</v>
      </c>
      <c r="P104" s="81">
        <v>43782.99721064815</v>
      </c>
      <c r="Q104" s="79" t="s">
        <v>421</v>
      </c>
      <c r="R104" s="79"/>
      <c r="S104" s="79"/>
      <c r="T104" s="79"/>
      <c r="U104" s="83" t="s">
        <v>530</v>
      </c>
      <c r="V104" s="83" t="s">
        <v>530</v>
      </c>
      <c r="W104" s="81">
        <v>43782.99721064815</v>
      </c>
      <c r="X104" s="85">
        <v>43782</v>
      </c>
      <c r="Y104" s="87" t="s">
        <v>708</v>
      </c>
      <c r="Z104" s="83" t="s">
        <v>932</v>
      </c>
      <c r="AA104" s="79"/>
      <c r="AB104" s="79"/>
      <c r="AC104" s="87" t="s">
        <v>1156</v>
      </c>
      <c r="AD104" s="79"/>
      <c r="AE104" s="79" t="b">
        <v>0</v>
      </c>
      <c r="AF104" s="79">
        <v>0</v>
      </c>
      <c r="AG104" s="87" t="s">
        <v>1327</v>
      </c>
      <c r="AH104" s="79" t="b">
        <v>0</v>
      </c>
      <c r="AI104" s="79" t="s">
        <v>1334</v>
      </c>
      <c r="AJ104" s="79"/>
      <c r="AK104" s="87" t="s">
        <v>1327</v>
      </c>
      <c r="AL104" s="79" t="b">
        <v>0</v>
      </c>
      <c r="AM104" s="79">
        <v>63</v>
      </c>
      <c r="AN104" s="87" t="s">
        <v>1222</v>
      </c>
      <c r="AO104" s="79" t="s">
        <v>1339</v>
      </c>
      <c r="AP104" s="79" t="b">
        <v>0</v>
      </c>
      <c r="AQ104" s="87" t="s">
        <v>1222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5</v>
      </c>
      <c r="BM104" s="49">
        <v>100</v>
      </c>
      <c r="BN104" s="48">
        <v>5</v>
      </c>
    </row>
    <row r="105" spans="1:66" ht="15">
      <c r="A105" s="64" t="s">
        <v>273</v>
      </c>
      <c r="B105" s="64" t="s">
        <v>331</v>
      </c>
      <c r="C105" s="65" t="s">
        <v>3519</v>
      </c>
      <c r="D105" s="66">
        <v>3</v>
      </c>
      <c r="E105" s="67" t="s">
        <v>132</v>
      </c>
      <c r="F105" s="68">
        <v>32</v>
      </c>
      <c r="G105" s="65"/>
      <c r="H105" s="69"/>
      <c r="I105" s="70"/>
      <c r="J105" s="70"/>
      <c r="K105" s="34" t="s">
        <v>65</v>
      </c>
      <c r="L105" s="77">
        <v>105</v>
      </c>
      <c r="M105" s="77"/>
      <c r="N105" s="72"/>
      <c r="O105" s="79" t="s">
        <v>401</v>
      </c>
      <c r="P105" s="81">
        <v>43782.9975462963</v>
      </c>
      <c r="Q105" s="79" t="s">
        <v>421</v>
      </c>
      <c r="R105" s="79"/>
      <c r="S105" s="79"/>
      <c r="T105" s="79"/>
      <c r="U105" s="83" t="s">
        <v>530</v>
      </c>
      <c r="V105" s="83" t="s">
        <v>530</v>
      </c>
      <c r="W105" s="81">
        <v>43782.9975462963</v>
      </c>
      <c r="X105" s="85">
        <v>43782</v>
      </c>
      <c r="Y105" s="87" t="s">
        <v>709</v>
      </c>
      <c r="Z105" s="83" t="s">
        <v>933</v>
      </c>
      <c r="AA105" s="79"/>
      <c r="AB105" s="79"/>
      <c r="AC105" s="87" t="s">
        <v>1157</v>
      </c>
      <c r="AD105" s="79"/>
      <c r="AE105" s="79" t="b">
        <v>0</v>
      </c>
      <c r="AF105" s="79">
        <v>0</v>
      </c>
      <c r="AG105" s="87" t="s">
        <v>1327</v>
      </c>
      <c r="AH105" s="79" t="b">
        <v>0</v>
      </c>
      <c r="AI105" s="79" t="s">
        <v>1334</v>
      </c>
      <c r="AJ105" s="79"/>
      <c r="AK105" s="87" t="s">
        <v>1327</v>
      </c>
      <c r="AL105" s="79" t="b">
        <v>0</v>
      </c>
      <c r="AM105" s="79">
        <v>63</v>
      </c>
      <c r="AN105" s="87" t="s">
        <v>1222</v>
      </c>
      <c r="AO105" s="79" t="s">
        <v>1338</v>
      </c>
      <c r="AP105" s="79" t="b">
        <v>0</v>
      </c>
      <c r="AQ105" s="87" t="s">
        <v>1222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5</v>
      </c>
      <c r="BM105" s="49">
        <v>100</v>
      </c>
      <c r="BN105" s="48">
        <v>5</v>
      </c>
    </row>
    <row r="106" spans="1:66" ht="15">
      <c r="A106" s="64" t="s">
        <v>274</v>
      </c>
      <c r="B106" s="64" t="s">
        <v>331</v>
      </c>
      <c r="C106" s="65" t="s">
        <v>3519</v>
      </c>
      <c r="D106" s="66">
        <v>3</v>
      </c>
      <c r="E106" s="67" t="s">
        <v>132</v>
      </c>
      <c r="F106" s="68">
        <v>32</v>
      </c>
      <c r="G106" s="65"/>
      <c r="H106" s="69"/>
      <c r="I106" s="70"/>
      <c r="J106" s="70"/>
      <c r="K106" s="34" t="s">
        <v>65</v>
      </c>
      <c r="L106" s="77">
        <v>106</v>
      </c>
      <c r="M106" s="77"/>
      <c r="N106" s="72"/>
      <c r="O106" s="79" t="s">
        <v>401</v>
      </c>
      <c r="P106" s="81">
        <v>43782.99864583334</v>
      </c>
      <c r="Q106" s="79" t="s">
        <v>421</v>
      </c>
      <c r="R106" s="79"/>
      <c r="S106" s="79"/>
      <c r="T106" s="79"/>
      <c r="U106" s="83" t="s">
        <v>530</v>
      </c>
      <c r="V106" s="83" t="s">
        <v>530</v>
      </c>
      <c r="W106" s="81">
        <v>43782.99864583334</v>
      </c>
      <c r="X106" s="85">
        <v>43782</v>
      </c>
      <c r="Y106" s="87" t="s">
        <v>710</v>
      </c>
      <c r="Z106" s="83" t="s">
        <v>934</v>
      </c>
      <c r="AA106" s="79"/>
      <c r="AB106" s="79"/>
      <c r="AC106" s="87" t="s">
        <v>1158</v>
      </c>
      <c r="AD106" s="79"/>
      <c r="AE106" s="79" t="b">
        <v>0</v>
      </c>
      <c r="AF106" s="79">
        <v>0</v>
      </c>
      <c r="AG106" s="87" t="s">
        <v>1327</v>
      </c>
      <c r="AH106" s="79" t="b">
        <v>0</v>
      </c>
      <c r="AI106" s="79" t="s">
        <v>1334</v>
      </c>
      <c r="AJ106" s="79"/>
      <c r="AK106" s="87" t="s">
        <v>1327</v>
      </c>
      <c r="AL106" s="79" t="b">
        <v>0</v>
      </c>
      <c r="AM106" s="79">
        <v>63</v>
      </c>
      <c r="AN106" s="87" t="s">
        <v>1222</v>
      </c>
      <c r="AO106" s="79" t="s">
        <v>1338</v>
      </c>
      <c r="AP106" s="79" t="b">
        <v>0</v>
      </c>
      <c r="AQ106" s="87" t="s">
        <v>1222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5</v>
      </c>
      <c r="BM106" s="49">
        <v>100</v>
      </c>
      <c r="BN106" s="48">
        <v>5</v>
      </c>
    </row>
    <row r="107" spans="1:66" ht="15">
      <c r="A107" s="64" t="s">
        <v>275</v>
      </c>
      <c r="B107" s="64" t="s">
        <v>331</v>
      </c>
      <c r="C107" s="65" t="s">
        <v>3519</v>
      </c>
      <c r="D107" s="66">
        <v>3</v>
      </c>
      <c r="E107" s="67" t="s">
        <v>132</v>
      </c>
      <c r="F107" s="68">
        <v>32</v>
      </c>
      <c r="G107" s="65"/>
      <c r="H107" s="69"/>
      <c r="I107" s="70"/>
      <c r="J107" s="70"/>
      <c r="K107" s="34" t="s">
        <v>65</v>
      </c>
      <c r="L107" s="77">
        <v>107</v>
      </c>
      <c r="M107" s="77"/>
      <c r="N107" s="72"/>
      <c r="O107" s="79" t="s">
        <v>401</v>
      </c>
      <c r="P107" s="81">
        <v>43783.000613425924</v>
      </c>
      <c r="Q107" s="79" t="s">
        <v>421</v>
      </c>
      <c r="R107" s="79"/>
      <c r="S107" s="79"/>
      <c r="T107" s="79"/>
      <c r="U107" s="83" t="s">
        <v>530</v>
      </c>
      <c r="V107" s="83" t="s">
        <v>530</v>
      </c>
      <c r="W107" s="81">
        <v>43783.000613425924</v>
      </c>
      <c r="X107" s="85">
        <v>43783</v>
      </c>
      <c r="Y107" s="87" t="s">
        <v>711</v>
      </c>
      <c r="Z107" s="83" t="s">
        <v>935</v>
      </c>
      <c r="AA107" s="79"/>
      <c r="AB107" s="79"/>
      <c r="AC107" s="87" t="s">
        <v>1159</v>
      </c>
      <c r="AD107" s="79"/>
      <c r="AE107" s="79" t="b">
        <v>0</v>
      </c>
      <c r="AF107" s="79">
        <v>0</v>
      </c>
      <c r="AG107" s="87" t="s">
        <v>1327</v>
      </c>
      <c r="AH107" s="79" t="b">
        <v>0</v>
      </c>
      <c r="AI107" s="79" t="s">
        <v>1334</v>
      </c>
      <c r="AJ107" s="79"/>
      <c r="AK107" s="87" t="s">
        <v>1327</v>
      </c>
      <c r="AL107" s="79" t="b">
        <v>0</v>
      </c>
      <c r="AM107" s="79">
        <v>63</v>
      </c>
      <c r="AN107" s="87" t="s">
        <v>1222</v>
      </c>
      <c r="AO107" s="79" t="s">
        <v>1339</v>
      </c>
      <c r="AP107" s="79" t="b">
        <v>0</v>
      </c>
      <c r="AQ107" s="87" t="s">
        <v>1222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5</v>
      </c>
      <c r="BM107" s="49">
        <v>100</v>
      </c>
      <c r="BN107" s="48">
        <v>5</v>
      </c>
    </row>
    <row r="108" spans="1:66" ht="15">
      <c r="A108" s="64" t="s">
        <v>276</v>
      </c>
      <c r="B108" s="64" t="s">
        <v>331</v>
      </c>
      <c r="C108" s="65" t="s">
        <v>3519</v>
      </c>
      <c r="D108" s="66">
        <v>3</v>
      </c>
      <c r="E108" s="67" t="s">
        <v>132</v>
      </c>
      <c r="F108" s="68">
        <v>32</v>
      </c>
      <c r="G108" s="65"/>
      <c r="H108" s="69"/>
      <c r="I108" s="70"/>
      <c r="J108" s="70"/>
      <c r="K108" s="34" t="s">
        <v>65</v>
      </c>
      <c r="L108" s="77">
        <v>108</v>
      </c>
      <c r="M108" s="77"/>
      <c r="N108" s="72"/>
      <c r="O108" s="79" t="s">
        <v>401</v>
      </c>
      <c r="P108" s="81">
        <v>43783.00144675926</v>
      </c>
      <c r="Q108" s="79" t="s">
        <v>421</v>
      </c>
      <c r="R108" s="79"/>
      <c r="S108" s="79"/>
      <c r="T108" s="79"/>
      <c r="U108" s="83" t="s">
        <v>530</v>
      </c>
      <c r="V108" s="83" t="s">
        <v>530</v>
      </c>
      <c r="W108" s="81">
        <v>43783.00144675926</v>
      </c>
      <c r="X108" s="85">
        <v>43783</v>
      </c>
      <c r="Y108" s="87" t="s">
        <v>712</v>
      </c>
      <c r="Z108" s="83" t="s">
        <v>936</v>
      </c>
      <c r="AA108" s="79"/>
      <c r="AB108" s="79"/>
      <c r="AC108" s="87" t="s">
        <v>1160</v>
      </c>
      <c r="AD108" s="79"/>
      <c r="AE108" s="79" t="b">
        <v>0</v>
      </c>
      <c r="AF108" s="79">
        <v>0</v>
      </c>
      <c r="AG108" s="87" t="s">
        <v>1327</v>
      </c>
      <c r="AH108" s="79" t="b">
        <v>0</v>
      </c>
      <c r="AI108" s="79" t="s">
        <v>1334</v>
      </c>
      <c r="AJ108" s="79"/>
      <c r="AK108" s="87" t="s">
        <v>1327</v>
      </c>
      <c r="AL108" s="79" t="b">
        <v>0</v>
      </c>
      <c r="AM108" s="79">
        <v>63</v>
      </c>
      <c r="AN108" s="87" t="s">
        <v>1222</v>
      </c>
      <c r="AO108" s="79" t="s">
        <v>1339</v>
      </c>
      <c r="AP108" s="79" t="b">
        <v>0</v>
      </c>
      <c r="AQ108" s="87" t="s">
        <v>1222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5</v>
      </c>
      <c r="BM108" s="49">
        <v>100</v>
      </c>
      <c r="BN108" s="48">
        <v>5</v>
      </c>
    </row>
    <row r="109" spans="1:66" ht="15">
      <c r="A109" s="64" t="s">
        <v>277</v>
      </c>
      <c r="B109" s="64" t="s">
        <v>331</v>
      </c>
      <c r="C109" s="65" t="s">
        <v>3519</v>
      </c>
      <c r="D109" s="66">
        <v>3</v>
      </c>
      <c r="E109" s="67" t="s">
        <v>132</v>
      </c>
      <c r="F109" s="68">
        <v>32</v>
      </c>
      <c r="G109" s="65"/>
      <c r="H109" s="69"/>
      <c r="I109" s="70"/>
      <c r="J109" s="70"/>
      <c r="K109" s="34" t="s">
        <v>65</v>
      </c>
      <c r="L109" s="77">
        <v>109</v>
      </c>
      <c r="M109" s="77"/>
      <c r="N109" s="72"/>
      <c r="O109" s="79" t="s">
        <v>401</v>
      </c>
      <c r="P109" s="81">
        <v>43783.00167824074</v>
      </c>
      <c r="Q109" s="79" t="s">
        <v>421</v>
      </c>
      <c r="R109" s="79"/>
      <c r="S109" s="79"/>
      <c r="T109" s="79"/>
      <c r="U109" s="83" t="s">
        <v>530</v>
      </c>
      <c r="V109" s="83" t="s">
        <v>530</v>
      </c>
      <c r="W109" s="81">
        <v>43783.00167824074</v>
      </c>
      <c r="X109" s="85">
        <v>43783</v>
      </c>
      <c r="Y109" s="87" t="s">
        <v>713</v>
      </c>
      <c r="Z109" s="83" t="s">
        <v>937</v>
      </c>
      <c r="AA109" s="79"/>
      <c r="AB109" s="79"/>
      <c r="AC109" s="87" t="s">
        <v>1161</v>
      </c>
      <c r="AD109" s="79"/>
      <c r="AE109" s="79" t="b">
        <v>0</v>
      </c>
      <c r="AF109" s="79">
        <v>0</v>
      </c>
      <c r="AG109" s="87" t="s">
        <v>1327</v>
      </c>
      <c r="AH109" s="79" t="b">
        <v>0</v>
      </c>
      <c r="AI109" s="79" t="s">
        <v>1334</v>
      </c>
      <c r="AJ109" s="79"/>
      <c r="AK109" s="87" t="s">
        <v>1327</v>
      </c>
      <c r="AL109" s="79" t="b">
        <v>0</v>
      </c>
      <c r="AM109" s="79">
        <v>63</v>
      </c>
      <c r="AN109" s="87" t="s">
        <v>1222</v>
      </c>
      <c r="AO109" s="79" t="s">
        <v>1337</v>
      </c>
      <c r="AP109" s="79" t="b">
        <v>0</v>
      </c>
      <c r="AQ109" s="87" t="s">
        <v>1222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5</v>
      </c>
      <c r="BM109" s="49">
        <v>100</v>
      </c>
      <c r="BN109" s="48">
        <v>5</v>
      </c>
    </row>
    <row r="110" spans="1:66" ht="15">
      <c r="A110" s="64" t="s">
        <v>278</v>
      </c>
      <c r="B110" s="64" t="s">
        <v>331</v>
      </c>
      <c r="C110" s="65" t="s">
        <v>3519</v>
      </c>
      <c r="D110" s="66">
        <v>3</v>
      </c>
      <c r="E110" s="67" t="s">
        <v>132</v>
      </c>
      <c r="F110" s="68">
        <v>32</v>
      </c>
      <c r="G110" s="65"/>
      <c r="H110" s="69"/>
      <c r="I110" s="70"/>
      <c r="J110" s="70"/>
      <c r="K110" s="34" t="s">
        <v>65</v>
      </c>
      <c r="L110" s="77">
        <v>110</v>
      </c>
      <c r="M110" s="77"/>
      <c r="N110" s="72"/>
      <c r="O110" s="79" t="s">
        <v>401</v>
      </c>
      <c r="P110" s="81">
        <v>43783.00313657407</v>
      </c>
      <c r="Q110" s="79" t="s">
        <v>421</v>
      </c>
      <c r="R110" s="79"/>
      <c r="S110" s="79"/>
      <c r="T110" s="79"/>
      <c r="U110" s="83" t="s">
        <v>530</v>
      </c>
      <c r="V110" s="83" t="s">
        <v>530</v>
      </c>
      <c r="W110" s="81">
        <v>43783.00313657407</v>
      </c>
      <c r="X110" s="85">
        <v>43783</v>
      </c>
      <c r="Y110" s="87" t="s">
        <v>714</v>
      </c>
      <c r="Z110" s="83" t="s">
        <v>938</v>
      </c>
      <c r="AA110" s="79"/>
      <c r="AB110" s="79"/>
      <c r="AC110" s="87" t="s">
        <v>1162</v>
      </c>
      <c r="AD110" s="79"/>
      <c r="AE110" s="79" t="b">
        <v>0</v>
      </c>
      <c r="AF110" s="79">
        <v>0</v>
      </c>
      <c r="AG110" s="87" t="s">
        <v>1327</v>
      </c>
      <c r="AH110" s="79" t="b">
        <v>0</v>
      </c>
      <c r="AI110" s="79" t="s">
        <v>1334</v>
      </c>
      <c r="AJ110" s="79"/>
      <c r="AK110" s="87" t="s">
        <v>1327</v>
      </c>
      <c r="AL110" s="79" t="b">
        <v>0</v>
      </c>
      <c r="AM110" s="79">
        <v>63</v>
      </c>
      <c r="AN110" s="87" t="s">
        <v>1222</v>
      </c>
      <c r="AO110" s="79" t="s">
        <v>1340</v>
      </c>
      <c r="AP110" s="79" t="b">
        <v>0</v>
      </c>
      <c r="AQ110" s="87" t="s">
        <v>1222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5</v>
      </c>
      <c r="BM110" s="49">
        <v>100</v>
      </c>
      <c r="BN110" s="48">
        <v>5</v>
      </c>
    </row>
    <row r="111" spans="1:66" ht="15">
      <c r="A111" s="64" t="s">
        <v>279</v>
      </c>
      <c r="B111" s="64" t="s">
        <v>331</v>
      </c>
      <c r="C111" s="65" t="s">
        <v>3519</v>
      </c>
      <c r="D111" s="66">
        <v>3</v>
      </c>
      <c r="E111" s="67" t="s">
        <v>132</v>
      </c>
      <c r="F111" s="68">
        <v>32</v>
      </c>
      <c r="G111" s="65"/>
      <c r="H111" s="69"/>
      <c r="I111" s="70"/>
      <c r="J111" s="70"/>
      <c r="K111" s="34" t="s">
        <v>65</v>
      </c>
      <c r="L111" s="77">
        <v>111</v>
      </c>
      <c r="M111" s="77"/>
      <c r="N111" s="72"/>
      <c r="O111" s="79" t="s">
        <v>401</v>
      </c>
      <c r="P111" s="81">
        <v>43783.004212962966</v>
      </c>
      <c r="Q111" s="79" t="s">
        <v>421</v>
      </c>
      <c r="R111" s="79"/>
      <c r="S111" s="79"/>
      <c r="T111" s="79"/>
      <c r="U111" s="83" t="s">
        <v>530</v>
      </c>
      <c r="V111" s="83" t="s">
        <v>530</v>
      </c>
      <c r="W111" s="81">
        <v>43783.004212962966</v>
      </c>
      <c r="X111" s="85">
        <v>43783</v>
      </c>
      <c r="Y111" s="87" t="s">
        <v>715</v>
      </c>
      <c r="Z111" s="83" t="s">
        <v>939</v>
      </c>
      <c r="AA111" s="79"/>
      <c r="AB111" s="79"/>
      <c r="AC111" s="87" t="s">
        <v>1163</v>
      </c>
      <c r="AD111" s="79"/>
      <c r="AE111" s="79" t="b">
        <v>0</v>
      </c>
      <c r="AF111" s="79">
        <v>0</v>
      </c>
      <c r="AG111" s="87" t="s">
        <v>1327</v>
      </c>
      <c r="AH111" s="79" t="b">
        <v>0</v>
      </c>
      <c r="AI111" s="79" t="s">
        <v>1334</v>
      </c>
      <c r="AJ111" s="79"/>
      <c r="AK111" s="87" t="s">
        <v>1327</v>
      </c>
      <c r="AL111" s="79" t="b">
        <v>0</v>
      </c>
      <c r="AM111" s="79">
        <v>63</v>
      </c>
      <c r="AN111" s="87" t="s">
        <v>1222</v>
      </c>
      <c r="AO111" s="79" t="s">
        <v>1338</v>
      </c>
      <c r="AP111" s="79" t="b">
        <v>0</v>
      </c>
      <c r="AQ111" s="87" t="s">
        <v>1222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5</v>
      </c>
      <c r="BM111" s="49">
        <v>100</v>
      </c>
      <c r="BN111" s="48">
        <v>5</v>
      </c>
    </row>
    <row r="112" spans="1:66" ht="15">
      <c r="A112" s="64" t="s">
        <v>280</v>
      </c>
      <c r="B112" s="64" t="s">
        <v>331</v>
      </c>
      <c r="C112" s="65" t="s">
        <v>3519</v>
      </c>
      <c r="D112" s="66">
        <v>3</v>
      </c>
      <c r="E112" s="67" t="s">
        <v>132</v>
      </c>
      <c r="F112" s="68">
        <v>32</v>
      </c>
      <c r="G112" s="65"/>
      <c r="H112" s="69"/>
      <c r="I112" s="70"/>
      <c r="J112" s="70"/>
      <c r="K112" s="34" t="s">
        <v>65</v>
      </c>
      <c r="L112" s="77">
        <v>112</v>
      </c>
      <c r="M112" s="77"/>
      <c r="N112" s="72"/>
      <c r="O112" s="79" t="s">
        <v>401</v>
      </c>
      <c r="P112" s="81">
        <v>43783.00649305555</v>
      </c>
      <c r="Q112" s="79" t="s">
        <v>421</v>
      </c>
      <c r="R112" s="79"/>
      <c r="S112" s="79"/>
      <c r="T112" s="79"/>
      <c r="U112" s="83" t="s">
        <v>530</v>
      </c>
      <c r="V112" s="83" t="s">
        <v>530</v>
      </c>
      <c r="W112" s="81">
        <v>43783.00649305555</v>
      </c>
      <c r="X112" s="85">
        <v>43783</v>
      </c>
      <c r="Y112" s="87" t="s">
        <v>716</v>
      </c>
      <c r="Z112" s="83" t="s">
        <v>940</v>
      </c>
      <c r="AA112" s="79"/>
      <c r="AB112" s="79"/>
      <c r="AC112" s="87" t="s">
        <v>1164</v>
      </c>
      <c r="AD112" s="79"/>
      <c r="AE112" s="79" t="b">
        <v>0</v>
      </c>
      <c r="AF112" s="79">
        <v>0</v>
      </c>
      <c r="AG112" s="87" t="s">
        <v>1327</v>
      </c>
      <c r="AH112" s="79" t="b">
        <v>0</v>
      </c>
      <c r="AI112" s="79" t="s">
        <v>1334</v>
      </c>
      <c r="AJ112" s="79"/>
      <c r="AK112" s="87" t="s">
        <v>1327</v>
      </c>
      <c r="AL112" s="79" t="b">
        <v>0</v>
      </c>
      <c r="AM112" s="79">
        <v>63</v>
      </c>
      <c r="AN112" s="87" t="s">
        <v>1222</v>
      </c>
      <c r="AO112" s="79" t="s">
        <v>1337</v>
      </c>
      <c r="AP112" s="79" t="b">
        <v>0</v>
      </c>
      <c r="AQ112" s="87" t="s">
        <v>1222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5</v>
      </c>
      <c r="BM112" s="49">
        <v>100</v>
      </c>
      <c r="BN112" s="48">
        <v>5</v>
      </c>
    </row>
    <row r="113" spans="1:66" ht="15">
      <c r="A113" s="64" t="s">
        <v>281</v>
      </c>
      <c r="B113" s="64" t="s">
        <v>331</v>
      </c>
      <c r="C113" s="65" t="s">
        <v>3519</v>
      </c>
      <c r="D113" s="66">
        <v>3</v>
      </c>
      <c r="E113" s="67" t="s">
        <v>132</v>
      </c>
      <c r="F113" s="68">
        <v>32</v>
      </c>
      <c r="G113" s="65"/>
      <c r="H113" s="69"/>
      <c r="I113" s="70"/>
      <c r="J113" s="70"/>
      <c r="K113" s="34" t="s">
        <v>65</v>
      </c>
      <c r="L113" s="77">
        <v>113</v>
      </c>
      <c r="M113" s="77"/>
      <c r="N113" s="72"/>
      <c r="O113" s="79" t="s">
        <v>401</v>
      </c>
      <c r="P113" s="81">
        <v>43783.00798611111</v>
      </c>
      <c r="Q113" s="79" t="s">
        <v>421</v>
      </c>
      <c r="R113" s="79"/>
      <c r="S113" s="79"/>
      <c r="T113" s="79"/>
      <c r="U113" s="83" t="s">
        <v>530</v>
      </c>
      <c r="V113" s="83" t="s">
        <v>530</v>
      </c>
      <c r="W113" s="81">
        <v>43783.00798611111</v>
      </c>
      <c r="X113" s="85">
        <v>43783</v>
      </c>
      <c r="Y113" s="87" t="s">
        <v>717</v>
      </c>
      <c r="Z113" s="83" t="s">
        <v>941</v>
      </c>
      <c r="AA113" s="79"/>
      <c r="AB113" s="79"/>
      <c r="AC113" s="87" t="s">
        <v>1165</v>
      </c>
      <c r="AD113" s="79"/>
      <c r="AE113" s="79" t="b">
        <v>0</v>
      </c>
      <c r="AF113" s="79">
        <v>0</v>
      </c>
      <c r="AG113" s="87" t="s">
        <v>1327</v>
      </c>
      <c r="AH113" s="79" t="b">
        <v>0</v>
      </c>
      <c r="AI113" s="79" t="s">
        <v>1334</v>
      </c>
      <c r="AJ113" s="79"/>
      <c r="AK113" s="87" t="s">
        <v>1327</v>
      </c>
      <c r="AL113" s="79" t="b">
        <v>0</v>
      </c>
      <c r="AM113" s="79">
        <v>63</v>
      </c>
      <c r="AN113" s="87" t="s">
        <v>1222</v>
      </c>
      <c r="AO113" s="79" t="s">
        <v>1337</v>
      </c>
      <c r="AP113" s="79" t="b">
        <v>0</v>
      </c>
      <c r="AQ113" s="87" t="s">
        <v>1222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5</v>
      </c>
      <c r="BM113" s="49">
        <v>100</v>
      </c>
      <c r="BN113" s="48">
        <v>5</v>
      </c>
    </row>
    <row r="114" spans="1:66" ht="15">
      <c r="A114" s="64" t="s">
        <v>282</v>
      </c>
      <c r="B114" s="64" t="s">
        <v>331</v>
      </c>
      <c r="C114" s="65" t="s">
        <v>3519</v>
      </c>
      <c r="D114" s="66">
        <v>3</v>
      </c>
      <c r="E114" s="67" t="s">
        <v>132</v>
      </c>
      <c r="F114" s="68">
        <v>32</v>
      </c>
      <c r="G114" s="65"/>
      <c r="H114" s="69"/>
      <c r="I114" s="70"/>
      <c r="J114" s="70"/>
      <c r="K114" s="34" t="s">
        <v>65</v>
      </c>
      <c r="L114" s="77">
        <v>114</v>
      </c>
      <c r="M114" s="77"/>
      <c r="N114" s="72"/>
      <c r="O114" s="79" t="s">
        <v>401</v>
      </c>
      <c r="P114" s="81">
        <v>43783.01787037037</v>
      </c>
      <c r="Q114" s="79" t="s">
        <v>421</v>
      </c>
      <c r="R114" s="79"/>
      <c r="S114" s="79"/>
      <c r="T114" s="79"/>
      <c r="U114" s="83" t="s">
        <v>530</v>
      </c>
      <c r="V114" s="83" t="s">
        <v>530</v>
      </c>
      <c r="W114" s="81">
        <v>43783.01787037037</v>
      </c>
      <c r="X114" s="85">
        <v>43783</v>
      </c>
      <c r="Y114" s="87" t="s">
        <v>718</v>
      </c>
      <c r="Z114" s="83" t="s">
        <v>942</v>
      </c>
      <c r="AA114" s="79"/>
      <c r="AB114" s="79"/>
      <c r="AC114" s="87" t="s">
        <v>1166</v>
      </c>
      <c r="AD114" s="79"/>
      <c r="AE114" s="79" t="b">
        <v>0</v>
      </c>
      <c r="AF114" s="79">
        <v>0</v>
      </c>
      <c r="AG114" s="87" t="s">
        <v>1327</v>
      </c>
      <c r="AH114" s="79" t="b">
        <v>0</v>
      </c>
      <c r="AI114" s="79" t="s">
        <v>1334</v>
      </c>
      <c r="AJ114" s="79"/>
      <c r="AK114" s="87" t="s">
        <v>1327</v>
      </c>
      <c r="AL114" s="79" t="b">
        <v>0</v>
      </c>
      <c r="AM114" s="79">
        <v>63</v>
      </c>
      <c r="AN114" s="87" t="s">
        <v>1222</v>
      </c>
      <c r="AO114" s="79" t="s">
        <v>1337</v>
      </c>
      <c r="AP114" s="79" t="b">
        <v>0</v>
      </c>
      <c r="AQ114" s="87" t="s">
        <v>1222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5</v>
      </c>
      <c r="BM114" s="49">
        <v>100</v>
      </c>
      <c r="BN114" s="48">
        <v>5</v>
      </c>
    </row>
    <row r="115" spans="1:66" ht="15">
      <c r="A115" s="64" t="s">
        <v>283</v>
      </c>
      <c r="B115" s="64" t="s">
        <v>331</v>
      </c>
      <c r="C115" s="65" t="s">
        <v>3519</v>
      </c>
      <c r="D115" s="66">
        <v>3</v>
      </c>
      <c r="E115" s="67" t="s">
        <v>132</v>
      </c>
      <c r="F115" s="68">
        <v>32</v>
      </c>
      <c r="G115" s="65"/>
      <c r="H115" s="69"/>
      <c r="I115" s="70"/>
      <c r="J115" s="70"/>
      <c r="K115" s="34" t="s">
        <v>65</v>
      </c>
      <c r="L115" s="77">
        <v>115</v>
      </c>
      <c r="M115" s="77"/>
      <c r="N115" s="72"/>
      <c r="O115" s="79" t="s">
        <v>401</v>
      </c>
      <c r="P115" s="81">
        <v>43783.019583333335</v>
      </c>
      <c r="Q115" s="79" t="s">
        <v>421</v>
      </c>
      <c r="R115" s="79"/>
      <c r="S115" s="79"/>
      <c r="T115" s="79"/>
      <c r="U115" s="83" t="s">
        <v>530</v>
      </c>
      <c r="V115" s="83" t="s">
        <v>530</v>
      </c>
      <c r="W115" s="81">
        <v>43783.019583333335</v>
      </c>
      <c r="X115" s="85">
        <v>43783</v>
      </c>
      <c r="Y115" s="87" t="s">
        <v>719</v>
      </c>
      <c r="Z115" s="83" t="s">
        <v>943</v>
      </c>
      <c r="AA115" s="79"/>
      <c r="AB115" s="79"/>
      <c r="AC115" s="87" t="s">
        <v>1167</v>
      </c>
      <c r="AD115" s="79"/>
      <c r="AE115" s="79" t="b">
        <v>0</v>
      </c>
      <c r="AF115" s="79">
        <v>0</v>
      </c>
      <c r="AG115" s="87" t="s">
        <v>1327</v>
      </c>
      <c r="AH115" s="79" t="b">
        <v>0</v>
      </c>
      <c r="AI115" s="79" t="s">
        <v>1334</v>
      </c>
      <c r="AJ115" s="79"/>
      <c r="AK115" s="87" t="s">
        <v>1327</v>
      </c>
      <c r="AL115" s="79" t="b">
        <v>0</v>
      </c>
      <c r="AM115" s="79">
        <v>63</v>
      </c>
      <c r="AN115" s="87" t="s">
        <v>1222</v>
      </c>
      <c r="AO115" s="79" t="s">
        <v>1339</v>
      </c>
      <c r="AP115" s="79" t="b">
        <v>0</v>
      </c>
      <c r="AQ115" s="87" t="s">
        <v>1222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5</v>
      </c>
      <c r="BM115" s="49">
        <v>100</v>
      </c>
      <c r="BN115" s="48">
        <v>5</v>
      </c>
    </row>
    <row r="116" spans="1:66" ht="15">
      <c r="A116" s="64" t="s">
        <v>284</v>
      </c>
      <c r="B116" s="64" t="s">
        <v>331</v>
      </c>
      <c r="C116" s="65" t="s">
        <v>3519</v>
      </c>
      <c r="D116" s="66">
        <v>3</v>
      </c>
      <c r="E116" s="67" t="s">
        <v>132</v>
      </c>
      <c r="F116" s="68">
        <v>32</v>
      </c>
      <c r="G116" s="65"/>
      <c r="H116" s="69"/>
      <c r="I116" s="70"/>
      <c r="J116" s="70"/>
      <c r="K116" s="34" t="s">
        <v>65</v>
      </c>
      <c r="L116" s="77">
        <v>116</v>
      </c>
      <c r="M116" s="77"/>
      <c r="N116" s="72"/>
      <c r="O116" s="79" t="s">
        <v>401</v>
      </c>
      <c r="P116" s="81">
        <v>43783.02570601852</v>
      </c>
      <c r="Q116" s="79" t="s">
        <v>421</v>
      </c>
      <c r="R116" s="79"/>
      <c r="S116" s="79"/>
      <c r="T116" s="79"/>
      <c r="U116" s="83" t="s">
        <v>530</v>
      </c>
      <c r="V116" s="83" t="s">
        <v>530</v>
      </c>
      <c r="W116" s="81">
        <v>43783.02570601852</v>
      </c>
      <c r="X116" s="85">
        <v>43783</v>
      </c>
      <c r="Y116" s="87" t="s">
        <v>720</v>
      </c>
      <c r="Z116" s="83" t="s">
        <v>944</v>
      </c>
      <c r="AA116" s="79"/>
      <c r="AB116" s="79"/>
      <c r="AC116" s="87" t="s">
        <v>1168</v>
      </c>
      <c r="AD116" s="79"/>
      <c r="AE116" s="79" t="b">
        <v>0</v>
      </c>
      <c r="AF116" s="79">
        <v>0</v>
      </c>
      <c r="AG116" s="87" t="s">
        <v>1327</v>
      </c>
      <c r="AH116" s="79" t="b">
        <v>0</v>
      </c>
      <c r="AI116" s="79" t="s">
        <v>1334</v>
      </c>
      <c r="AJ116" s="79"/>
      <c r="AK116" s="87" t="s">
        <v>1327</v>
      </c>
      <c r="AL116" s="79" t="b">
        <v>0</v>
      </c>
      <c r="AM116" s="79">
        <v>63</v>
      </c>
      <c r="AN116" s="87" t="s">
        <v>1222</v>
      </c>
      <c r="AO116" s="79" t="s">
        <v>1338</v>
      </c>
      <c r="AP116" s="79" t="b">
        <v>0</v>
      </c>
      <c r="AQ116" s="87" t="s">
        <v>1222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5</v>
      </c>
      <c r="BM116" s="49">
        <v>100</v>
      </c>
      <c r="BN116" s="48">
        <v>5</v>
      </c>
    </row>
    <row r="117" spans="1:66" ht="15">
      <c r="A117" s="64" t="s">
        <v>285</v>
      </c>
      <c r="B117" s="64" t="s">
        <v>331</v>
      </c>
      <c r="C117" s="65" t="s">
        <v>3519</v>
      </c>
      <c r="D117" s="66">
        <v>3</v>
      </c>
      <c r="E117" s="67" t="s">
        <v>132</v>
      </c>
      <c r="F117" s="68">
        <v>32</v>
      </c>
      <c r="G117" s="65"/>
      <c r="H117" s="69"/>
      <c r="I117" s="70"/>
      <c r="J117" s="70"/>
      <c r="K117" s="34" t="s">
        <v>65</v>
      </c>
      <c r="L117" s="77">
        <v>117</v>
      </c>
      <c r="M117" s="77"/>
      <c r="N117" s="72"/>
      <c r="O117" s="79" t="s">
        <v>401</v>
      </c>
      <c r="P117" s="81">
        <v>43783.04311342593</v>
      </c>
      <c r="Q117" s="79" t="s">
        <v>421</v>
      </c>
      <c r="R117" s="79"/>
      <c r="S117" s="79"/>
      <c r="T117" s="79"/>
      <c r="U117" s="83" t="s">
        <v>530</v>
      </c>
      <c r="V117" s="83" t="s">
        <v>530</v>
      </c>
      <c r="W117" s="81">
        <v>43783.04311342593</v>
      </c>
      <c r="X117" s="85">
        <v>43783</v>
      </c>
      <c r="Y117" s="87" t="s">
        <v>721</v>
      </c>
      <c r="Z117" s="83" t="s">
        <v>945</v>
      </c>
      <c r="AA117" s="79"/>
      <c r="AB117" s="79"/>
      <c r="AC117" s="87" t="s">
        <v>1169</v>
      </c>
      <c r="AD117" s="79"/>
      <c r="AE117" s="79" t="b">
        <v>0</v>
      </c>
      <c r="AF117" s="79">
        <v>0</v>
      </c>
      <c r="AG117" s="87" t="s">
        <v>1327</v>
      </c>
      <c r="AH117" s="79" t="b">
        <v>0</v>
      </c>
      <c r="AI117" s="79" t="s">
        <v>1334</v>
      </c>
      <c r="AJ117" s="79"/>
      <c r="AK117" s="87" t="s">
        <v>1327</v>
      </c>
      <c r="AL117" s="79" t="b">
        <v>0</v>
      </c>
      <c r="AM117" s="79">
        <v>63</v>
      </c>
      <c r="AN117" s="87" t="s">
        <v>1222</v>
      </c>
      <c r="AO117" s="79" t="s">
        <v>1344</v>
      </c>
      <c r="AP117" s="79" t="b">
        <v>0</v>
      </c>
      <c r="AQ117" s="87" t="s">
        <v>1222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5</v>
      </c>
      <c r="BM117" s="49">
        <v>100</v>
      </c>
      <c r="BN117" s="48">
        <v>5</v>
      </c>
    </row>
    <row r="118" spans="1:66" ht="15">
      <c r="A118" s="64" t="s">
        <v>286</v>
      </c>
      <c r="B118" s="64" t="s">
        <v>331</v>
      </c>
      <c r="C118" s="65" t="s">
        <v>3519</v>
      </c>
      <c r="D118" s="66">
        <v>3</v>
      </c>
      <c r="E118" s="67" t="s">
        <v>132</v>
      </c>
      <c r="F118" s="68">
        <v>32</v>
      </c>
      <c r="G118" s="65"/>
      <c r="H118" s="69"/>
      <c r="I118" s="70"/>
      <c r="J118" s="70"/>
      <c r="K118" s="34" t="s">
        <v>65</v>
      </c>
      <c r="L118" s="77">
        <v>118</v>
      </c>
      <c r="M118" s="77"/>
      <c r="N118" s="72"/>
      <c r="O118" s="79" t="s">
        <v>401</v>
      </c>
      <c r="P118" s="81">
        <v>43783.04802083333</v>
      </c>
      <c r="Q118" s="79" t="s">
        <v>421</v>
      </c>
      <c r="R118" s="79"/>
      <c r="S118" s="79"/>
      <c r="T118" s="79"/>
      <c r="U118" s="83" t="s">
        <v>530</v>
      </c>
      <c r="V118" s="83" t="s">
        <v>530</v>
      </c>
      <c r="W118" s="81">
        <v>43783.04802083333</v>
      </c>
      <c r="X118" s="85">
        <v>43783</v>
      </c>
      <c r="Y118" s="87" t="s">
        <v>722</v>
      </c>
      <c r="Z118" s="83" t="s">
        <v>946</v>
      </c>
      <c r="AA118" s="79"/>
      <c r="AB118" s="79"/>
      <c r="AC118" s="87" t="s">
        <v>1170</v>
      </c>
      <c r="AD118" s="79"/>
      <c r="AE118" s="79" t="b">
        <v>0</v>
      </c>
      <c r="AF118" s="79">
        <v>0</v>
      </c>
      <c r="AG118" s="87" t="s">
        <v>1327</v>
      </c>
      <c r="AH118" s="79" t="b">
        <v>0</v>
      </c>
      <c r="AI118" s="79" t="s">
        <v>1334</v>
      </c>
      <c r="AJ118" s="79"/>
      <c r="AK118" s="87" t="s">
        <v>1327</v>
      </c>
      <c r="AL118" s="79" t="b">
        <v>0</v>
      </c>
      <c r="AM118" s="79">
        <v>63</v>
      </c>
      <c r="AN118" s="87" t="s">
        <v>1222</v>
      </c>
      <c r="AO118" s="79" t="s">
        <v>1339</v>
      </c>
      <c r="AP118" s="79" t="b">
        <v>0</v>
      </c>
      <c r="AQ118" s="87" t="s">
        <v>1222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5</v>
      </c>
      <c r="BM118" s="49">
        <v>100</v>
      </c>
      <c r="BN118" s="48">
        <v>5</v>
      </c>
    </row>
    <row r="119" spans="1:66" ht="15">
      <c r="A119" s="64" t="s">
        <v>287</v>
      </c>
      <c r="B119" s="64" t="s">
        <v>331</v>
      </c>
      <c r="C119" s="65" t="s">
        <v>3519</v>
      </c>
      <c r="D119" s="66">
        <v>3</v>
      </c>
      <c r="E119" s="67" t="s">
        <v>132</v>
      </c>
      <c r="F119" s="68">
        <v>32</v>
      </c>
      <c r="G119" s="65"/>
      <c r="H119" s="69"/>
      <c r="I119" s="70"/>
      <c r="J119" s="70"/>
      <c r="K119" s="34" t="s">
        <v>65</v>
      </c>
      <c r="L119" s="77">
        <v>119</v>
      </c>
      <c r="M119" s="77"/>
      <c r="N119" s="72"/>
      <c r="O119" s="79" t="s">
        <v>401</v>
      </c>
      <c r="P119" s="81">
        <v>43783.068877314814</v>
      </c>
      <c r="Q119" s="79" t="s">
        <v>421</v>
      </c>
      <c r="R119" s="79"/>
      <c r="S119" s="79"/>
      <c r="T119" s="79"/>
      <c r="U119" s="83" t="s">
        <v>530</v>
      </c>
      <c r="V119" s="83" t="s">
        <v>530</v>
      </c>
      <c r="W119" s="81">
        <v>43783.068877314814</v>
      </c>
      <c r="X119" s="85">
        <v>43783</v>
      </c>
      <c r="Y119" s="87" t="s">
        <v>723</v>
      </c>
      <c r="Z119" s="83" t="s">
        <v>947</v>
      </c>
      <c r="AA119" s="79"/>
      <c r="AB119" s="79"/>
      <c r="AC119" s="87" t="s">
        <v>1171</v>
      </c>
      <c r="AD119" s="79"/>
      <c r="AE119" s="79" t="b">
        <v>0</v>
      </c>
      <c r="AF119" s="79">
        <v>0</v>
      </c>
      <c r="AG119" s="87" t="s">
        <v>1327</v>
      </c>
      <c r="AH119" s="79" t="b">
        <v>0</v>
      </c>
      <c r="AI119" s="79" t="s">
        <v>1334</v>
      </c>
      <c r="AJ119" s="79"/>
      <c r="AK119" s="87" t="s">
        <v>1327</v>
      </c>
      <c r="AL119" s="79" t="b">
        <v>0</v>
      </c>
      <c r="AM119" s="79">
        <v>63</v>
      </c>
      <c r="AN119" s="87" t="s">
        <v>1222</v>
      </c>
      <c r="AO119" s="79" t="s">
        <v>1337</v>
      </c>
      <c r="AP119" s="79" t="b">
        <v>0</v>
      </c>
      <c r="AQ119" s="87" t="s">
        <v>1222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5</v>
      </c>
      <c r="BM119" s="49">
        <v>100</v>
      </c>
      <c r="BN119" s="48">
        <v>5</v>
      </c>
    </row>
    <row r="120" spans="1:66" ht="15">
      <c r="A120" s="64" t="s">
        <v>288</v>
      </c>
      <c r="B120" s="64" t="s">
        <v>331</v>
      </c>
      <c r="C120" s="65" t="s">
        <v>3519</v>
      </c>
      <c r="D120" s="66">
        <v>3</v>
      </c>
      <c r="E120" s="67" t="s">
        <v>132</v>
      </c>
      <c r="F120" s="68">
        <v>32</v>
      </c>
      <c r="G120" s="65"/>
      <c r="H120" s="69"/>
      <c r="I120" s="70"/>
      <c r="J120" s="70"/>
      <c r="K120" s="34" t="s">
        <v>65</v>
      </c>
      <c r="L120" s="77">
        <v>120</v>
      </c>
      <c r="M120" s="77"/>
      <c r="N120" s="72"/>
      <c r="O120" s="79" t="s">
        <v>401</v>
      </c>
      <c r="P120" s="81">
        <v>43783.0715625</v>
      </c>
      <c r="Q120" s="79" t="s">
        <v>421</v>
      </c>
      <c r="R120" s="79"/>
      <c r="S120" s="79"/>
      <c r="T120" s="79"/>
      <c r="U120" s="83" t="s">
        <v>530</v>
      </c>
      <c r="V120" s="83" t="s">
        <v>530</v>
      </c>
      <c r="W120" s="81">
        <v>43783.0715625</v>
      </c>
      <c r="X120" s="85">
        <v>43783</v>
      </c>
      <c r="Y120" s="87" t="s">
        <v>724</v>
      </c>
      <c r="Z120" s="83" t="s">
        <v>948</v>
      </c>
      <c r="AA120" s="79"/>
      <c r="AB120" s="79"/>
      <c r="AC120" s="87" t="s">
        <v>1172</v>
      </c>
      <c r="AD120" s="79"/>
      <c r="AE120" s="79" t="b">
        <v>0</v>
      </c>
      <c r="AF120" s="79">
        <v>0</v>
      </c>
      <c r="AG120" s="87" t="s">
        <v>1327</v>
      </c>
      <c r="AH120" s="79" t="b">
        <v>0</v>
      </c>
      <c r="AI120" s="79" t="s">
        <v>1334</v>
      </c>
      <c r="AJ120" s="79"/>
      <c r="AK120" s="87" t="s">
        <v>1327</v>
      </c>
      <c r="AL120" s="79" t="b">
        <v>0</v>
      </c>
      <c r="AM120" s="79">
        <v>63</v>
      </c>
      <c r="AN120" s="87" t="s">
        <v>1222</v>
      </c>
      <c r="AO120" s="79" t="s">
        <v>1337</v>
      </c>
      <c r="AP120" s="79" t="b">
        <v>0</v>
      </c>
      <c r="AQ120" s="87" t="s">
        <v>1222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5</v>
      </c>
      <c r="BM120" s="49">
        <v>100</v>
      </c>
      <c r="BN120" s="48">
        <v>5</v>
      </c>
    </row>
    <row r="121" spans="1:66" ht="15">
      <c r="A121" s="64" t="s">
        <v>289</v>
      </c>
      <c r="B121" s="64" t="s">
        <v>331</v>
      </c>
      <c r="C121" s="65" t="s">
        <v>3519</v>
      </c>
      <c r="D121" s="66">
        <v>3</v>
      </c>
      <c r="E121" s="67" t="s">
        <v>132</v>
      </c>
      <c r="F121" s="68">
        <v>32</v>
      </c>
      <c r="G121" s="65"/>
      <c r="H121" s="69"/>
      <c r="I121" s="70"/>
      <c r="J121" s="70"/>
      <c r="K121" s="34" t="s">
        <v>65</v>
      </c>
      <c r="L121" s="77">
        <v>121</v>
      </c>
      <c r="M121" s="77"/>
      <c r="N121" s="72"/>
      <c r="O121" s="79" t="s">
        <v>401</v>
      </c>
      <c r="P121" s="81">
        <v>43783.07633101852</v>
      </c>
      <c r="Q121" s="79" t="s">
        <v>421</v>
      </c>
      <c r="R121" s="79"/>
      <c r="S121" s="79"/>
      <c r="T121" s="79"/>
      <c r="U121" s="83" t="s">
        <v>530</v>
      </c>
      <c r="V121" s="83" t="s">
        <v>530</v>
      </c>
      <c r="W121" s="81">
        <v>43783.07633101852</v>
      </c>
      <c r="X121" s="85">
        <v>43783</v>
      </c>
      <c r="Y121" s="87" t="s">
        <v>725</v>
      </c>
      <c r="Z121" s="83" t="s">
        <v>949</v>
      </c>
      <c r="AA121" s="79"/>
      <c r="AB121" s="79"/>
      <c r="AC121" s="87" t="s">
        <v>1173</v>
      </c>
      <c r="AD121" s="79"/>
      <c r="AE121" s="79" t="b">
        <v>0</v>
      </c>
      <c r="AF121" s="79">
        <v>0</v>
      </c>
      <c r="AG121" s="87" t="s">
        <v>1327</v>
      </c>
      <c r="AH121" s="79" t="b">
        <v>0</v>
      </c>
      <c r="AI121" s="79" t="s">
        <v>1334</v>
      </c>
      <c r="AJ121" s="79"/>
      <c r="AK121" s="87" t="s">
        <v>1327</v>
      </c>
      <c r="AL121" s="79" t="b">
        <v>0</v>
      </c>
      <c r="AM121" s="79">
        <v>63</v>
      </c>
      <c r="AN121" s="87" t="s">
        <v>1222</v>
      </c>
      <c r="AO121" s="79" t="s">
        <v>1344</v>
      </c>
      <c r="AP121" s="79" t="b">
        <v>0</v>
      </c>
      <c r="AQ121" s="87" t="s">
        <v>1222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5</v>
      </c>
      <c r="BM121" s="49">
        <v>100</v>
      </c>
      <c r="BN121" s="48">
        <v>5</v>
      </c>
    </row>
    <row r="122" spans="1:66" ht="15">
      <c r="A122" s="64" t="s">
        <v>290</v>
      </c>
      <c r="B122" s="64" t="s">
        <v>331</v>
      </c>
      <c r="C122" s="65" t="s">
        <v>3519</v>
      </c>
      <c r="D122" s="66">
        <v>3</v>
      </c>
      <c r="E122" s="67" t="s">
        <v>132</v>
      </c>
      <c r="F122" s="68">
        <v>32</v>
      </c>
      <c r="G122" s="65"/>
      <c r="H122" s="69"/>
      <c r="I122" s="70"/>
      <c r="J122" s="70"/>
      <c r="K122" s="34" t="s">
        <v>65</v>
      </c>
      <c r="L122" s="77">
        <v>122</v>
      </c>
      <c r="M122" s="77"/>
      <c r="N122" s="72"/>
      <c r="O122" s="79" t="s">
        <v>401</v>
      </c>
      <c r="P122" s="81">
        <v>43783.10087962963</v>
      </c>
      <c r="Q122" s="79" t="s">
        <v>421</v>
      </c>
      <c r="R122" s="79"/>
      <c r="S122" s="79"/>
      <c r="T122" s="79"/>
      <c r="U122" s="83" t="s">
        <v>530</v>
      </c>
      <c r="V122" s="83" t="s">
        <v>530</v>
      </c>
      <c r="W122" s="81">
        <v>43783.10087962963</v>
      </c>
      <c r="X122" s="85">
        <v>43783</v>
      </c>
      <c r="Y122" s="87" t="s">
        <v>726</v>
      </c>
      <c r="Z122" s="83" t="s">
        <v>950</v>
      </c>
      <c r="AA122" s="79"/>
      <c r="AB122" s="79"/>
      <c r="AC122" s="87" t="s">
        <v>1174</v>
      </c>
      <c r="AD122" s="79"/>
      <c r="AE122" s="79" t="b">
        <v>0</v>
      </c>
      <c r="AF122" s="79">
        <v>0</v>
      </c>
      <c r="AG122" s="87" t="s">
        <v>1327</v>
      </c>
      <c r="AH122" s="79" t="b">
        <v>0</v>
      </c>
      <c r="AI122" s="79" t="s">
        <v>1334</v>
      </c>
      <c r="AJ122" s="79"/>
      <c r="AK122" s="87" t="s">
        <v>1327</v>
      </c>
      <c r="AL122" s="79" t="b">
        <v>0</v>
      </c>
      <c r="AM122" s="79">
        <v>63</v>
      </c>
      <c r="AN122" s="87" t="s">
        <v>1222</v>
      </c>
      <c r="AO122" s="79" t="s">
        <v>1339</v>
      </c>
      <c r="AP122" s="79" t="b">
        <v>0</v>
      </c>
      <c r="AQ122" s="87" t="s">
        <v>1222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5</v>
      </c>
      <c r="BM122" s="49">
        <v>100</v>
      </c>
      <c r="BN122" s="48">
        <v>5</v>
      </c>
    </row>
    <row r="123" spans="1:66" ht="15">
      <c r="A123" s="64" t="s">
        <v>291</v>
      </c>
      <c r="B123" s="64" t="s">
        <v>331</v>
      </c>
      <c r="C123" s="65" t="s">
        <v>3519</v>
      </c>
      <c r="D123" s="66">
        <v>3</v>
      </c>
      <c r="E123" s="67" t="s">
        <v>132</v>
      </c>
      <c r="F123" s="68">
        <v>32</v>
      </c>
      <c r="G123" s="65"/>
      <c r="H123" s="69"/>
      <c r="I123" s="70"/>
      <c r="J123" s="70"/>
      <c r="K123" s="34" t="s">
        <v>65</v>
      </c>
      <c r="L123" s="77">
        <v>123</v>
      </c>
      <c r="M123" s="77"/>
      <c r="N123" s="72"/>
      <c r="O123" s="79" t="s">
        <v>401</v>
      </c>
      <c r="P123" s="81">
        <v>43783.11497685185</v>
      </c>
      <c r="Q123" s="79" t="s">
        <v>421</v>
      </c>
      <c r="R123" s="79"/>
      <c r="S123" s="79"/>
      <c r="T123" s="79"/>
      <c r="U123" s="83" t="s">
        <v>530</v>
      </c>
      <c r="V123" s="83" t="s">
        <v>530</v>
      </c>
      <c r="W123" s="81">
        <v>43783.11497685185</v>
      </c>
      <c r="X123" s="85">
        <v>43783</v>
      </c>
      <c r="Y123" s="87" t="s">
        <v>727</v>
      </c>
      <c r="Z123" s="83" t="s">
        <v>951</v>
      </c>
      <c r="AA123" s="79"/>
      <c r="AB123" s="79"/>
      <c r="AC123" s="87" t="s">
        <v>1175</v>
      </c>
      <c r="AD123" s="79"/>
      <c r="AE123" s="79" t="b">
        <v>0</v>
      </c>
      <c r="AF123" s="79">
        <v>0</v>
      </c>
      <c r="AG123" s="87" t="s">
        <v>1327</v>
      </c>
      <c r="AH123" s="79" t="b">
        <v>0</v>
      </c>
      <c r="AI123" s="79" t="s">
        <v>1334</v>
      </c>
      <c r="AJ123" s="79"/>
      <c r="AK123" s="87" t="s">
        <v>1327</v>
      </c>
      <c r="AL123" s="79" t="b">
        <v>0</v>
      </c>
      <c r="AM123" s="79">
        <v>63</v>
      </c>
      <c r="AN123" s="87" t="s">
        <v>1222</v>
      </c>
      <c r="AO123" s="79" t="s">
        <v>1343</v>
      </c>
      <c r="AP123" s="79" t="b">
        <v>0</v>
      </c>
      <c r="AQ123" s="87" t="s">
        <v>1222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5</v>
      </c>
      <c r="BM123" s="49">
        <v>100</v>
      </c>
      <c r="BN123" s="48">
        <v>5</v>
      </c>
    </row>
    <row r="124" spans="1:66" ht="15">
      <c r="A124" s="64" t="s">
        <v>292</v>
      </c>
      <c r="B124" s="64" t="s">
        <v>331</v>
      </c>
      <c r="C124" s="65" t="s">
        <v>3519</v>
      </c>
      <c r="D124" s="66">
        <v>3</v>
      </c>
      <c r="E124" s="67" t="s">
        <v>132</v>
      </c>
      <c r="F124" s="68">
        <v>32</v>
      </c>
      <c r="G124" s="65"/>
      <c r="H124" s="69"/>
      <c r="I124" s="70"/>
      <c r="J124" s="70"/>
      <c r="K124" s="34" t="s">
        <v>65</v>
      </c>
      <c r="L124" s="77">
        <v>124</v>
      </c>
      <c r="M124" s="77"/>
      <c r="N124" s="72"/>
      <c r="O124" s="79" t="s">
        <v>401</v>
      </c>
      <c r="P124" s="81">
        <v>43783.13025462963</v>
      </c>
      <c r="Q124" s="79" t="s">
        <v>421</v>
      </c>
      <c r="R124" s="79"/>
      <c r="S124" s="79"/>
      <c r="T124" s="79"/>
      <c r="U124" s="83" t="s">
        <v>530</v>
      </c>
      <c r="V124" s="83" t="s">
        <v>530</v>
      </c>
      <c r="W124" s="81">
        <v>43783.13025462963</v>
      </c>
      <c r="X124" s="85">
        <v>43783</v>
      </c>
      <c r="Y124" s="87" t="s">
        <v>728</v>
      </c>
      <c r="Z124" s="83" t="s">
        <v>952</v>
      </c>
      <c r="AA124" s="79"/>
      <c r="AB124" s="79"/>
      <c r="AC124" s="87" t="s">
        <v>1176</v>
      </c>
      <c r="AD124" s="79"/>
      <c r="AE124" s="79" t="b">
        <v>0</v>
      </c>
      <c r="AF124" s="79">
        <v>0</v>
      </c>
      <c r="AG124" s="87" t="s">
        <v>1327</v>
      </c>
      <c r="AH124" s="79" t="b">
        <v>0</v>
      </c>
      <c r="AI124" s="79" t="s">
        <v>1334</v>
      </c>
      <c r="AJ124" s="79"/>
      <c r="AK124" s="87" t="s">
        <v>1327</v>
      </c>
      <c r="AL124" s="79" t="b">
        <v>0</v>
      </c>
      <c r="AM124" s="79">
        <v>63</v>
      </c>
      <c r="AN124" s="87" t="s">
        <v>1222</v>
      </c>
      <c r="AO124" s="79" t="s">
        <v>1339</v>
      </c>
      <c r="AP124" s="79" t="b">
        <v>0</v>
      </c>
      <c r="AQ124" s="87" t="s">
        <v>1222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5</v>
      </c>
      <c r="BM124" s="49">
        <v>100</v>
      </c>
      <c r="BN124" s="48">
        <v>5</v>
      </c>
    </row>
    <row r="125" spans="1:66" ht="15">
      <c r="A125" s="64" t="s">
        <v>293</v>
      </c>
      <c r="B125" s="64" t="s">
        <v>331</v>
      </c>
      <c r="C125" s="65" t="s">
        <v>3519</v>
      </c>
      <c r="D125" s="66">
        <v>3</v>
      </c>
      <c r="E125" s="67" t="s">
        <v>132</v>
      </c>
      <c r="F125" s="68">
        <v>32</v>
      </c>
      <c r="G125" s="65"/>
      <c r="H125" s="69"/>
      <c r="I125" s="70"/>
      <c r="J125" s="70"/>
      <c r="K125" s="34" t="s">
        <v>65</v>
      </c>
      <c r="L125" s="77">
        <v>125</v>
      </c>
      <c r="M125" s="77"/>
      <c r="N125" s="72"/>
      <c r="O125" s="79" t="s">
        <v>401</v>
      </c>
      <c r="P125" s="81">
        <v>43783.13623842593</v>
      </c>
      <c r="Q125" s="79" t="s">
        <v>421</v>
      </c>
      <c r="R125" s="79"/>
      <c r="S125" s="79"/>
      <c r="T125" s="79"/>
      <c r="U125" s="83" t="s">
        <v>530</v>
      </c>
      <c r="V125" s="83" t="s">
        <v>530</v>
      </c>
      <c r="W125" s="81">
        <v>43783.13623842593</v>
      </c>
      <c r="X125" s="85">
        <v>43783</v>
      </c>
      <c r="Y125" s="87" t="s">
        <v>729</v>
      </c>
      <c r="Z125" s="83" t="s">
        <v>953</v>
      </c>
      <c r="AA125" s="79"/>
      <c r="AB125" s="79"/>
      <c r="AC125" s="87" t="s">
        <v>1177</v>
      </c>
      <c r="AD125" s="79"/>
      <c r="AE125" s="79" t="b">
        <v>0</v>
      </c>
      <c r="AF125" s="79">
        <v>0</v>
      </c>
      <c r="AG125" s="87" t="s">
        <v>1327</v>
      </c>
      <c r="AH125" s="79" t="b">
        <v>0</v>
      </c>
      <c r="AI125" s="79" t="s">
        <v>1334</v>
      </c>
      <c r="AJ125" s="79"/>
      <c r="AK125" s="87" t="s">
        <v>1327</v>
      </c>
      <c r="AL125" s="79" t="b">
        <v>0</v>
      </c>
      <c r="AM125" s="79">
        <v>63</v>
      </c>
      <c r="AN125" s="87" t="s">
        <v>1222</v>
      </c>
      <c r="AO125" s="79" t="s">
        <v>1337</v>
      </c>
      <c r="AP125" s="79" t="b">
        <v>0</v>
      </c>
      <c r="AQ125" s="87" t="s">
        <v>1222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5</v>
      </c>
      <c r="BM125" s="49">
        <v>100</v>
      </c>
      <c r="BN125" s="48">
        <v>5</v>
      </c>
    </row>
    <row r="126" spans="1:66" ht="15">
      <c r="A126" s="64" t="s">
        <v>294</v>
      </c>
      <c r="B126" s="64" t="s">
        <v>331</v>
      </c>
      <c r="C126" s="65" t="s">
        <v>3519</v>
      </c>
      <c r="D126" s="66">
        <v>3</v>
      </c>
      <c r="E126" s="67" t="s">
        <v>132</v>
      </c>
      <c r="F126" s="68">
        <v>32</v>
      </c>
      <c r="G126" s="65"/>
      <c r="H126" s="69"/>
      <c r="I126" s="70"/>
      <c r="J126" s="70"/>
      <c r="K126" s="34" t="s">
        <v>65</v>
      </c>
      <c r="L126" s="77">
        <v>126</v>
      </c>
      <c r="M126" s="77"/>
      <c r="N126" s="72"/>
      <c r="O126" s="79" t="s">
        <v>401</v>
      </c>
      <c r="P126" s="81">
        <v>43783.13693287037</v>
      </c>
      <c r="Q126" s="79" t="s">
        <v>421</v>
      </c>
      <c r="R126" s="79"/>
      <c r="S126" s="79"/>
      <c r="T126" s="79"/>
      <c r="U126" s="83" t="s">
        <v>530</v>
      </c>
      <c r="V126" s="83" t="s">
        <v>530</v>
      </c>
      <c r="W126" s="81">
        <v>43783.13693287037</v>
      </c>
      <c r="X126" s="85">
        <v>43783</v>
      </c>
      <c r="Y126" s="87" t="s">
        <v>730</v>
      </c>
      <c r="Z126" s="83" t="s">
        <v>954</v>
      </c>
      <c r="AA126" s="79"/>
      <c r="AB126" s="79"/>
      <c r="AC126" s="87" t="s">
        <v>1178</v>
      </c>
      <c r="AD126" s="79"/>
      <c r="AE126" s="79" t="b">
        <v>0</v>
      </c>
      <c r="AF126" s="79">
        <v>0</v>
      </c>
      <c r="AG126" s="87" t="s">
        <v>1327</v>
      </c>
      <c r="AH126" s="79" t="b">
        <v>0</v>
      </c>
      <c r="AI126" s="79" t="s">
        <v>1334</v>
      </c>
      <c r="AJ126" s="79"/>
      <c r="AK126" s="87" t="s">
        <v>1327</v>
      </c>
      <c r="AL126" s="79" t="b">
        <v>0</v>
      </c>
      <c r="AM126" s="79">
        <v>63</v>
      </c>
      <c r="AN126" s="87" t="s">
        <v>1222</v>
      </c>
      <c r="AO126" s="79" t="s">
        <v>1339</v>
      </c>
      <c r="AP126" s="79" t="b">
        <v>0</v>
      </c>
      <c r="AQ126" s="87" t="s">
        <v>1222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5</v>
      </c>
      <c r="BM126" s="49">
        <v>100</v>
      </c>
      <c r="BN126" s="48">
        <v>5</v>
      </c>
    </row>
    <row r="127" spans="1:66" ht="15">
      <c r="A127" s="64" t="s">
        <v>295</v>
      </c>
      <c r="B127" s="64" t="s">
        <v>373</v>
      </c>
      <c r="C127" s="65" t="s">
        <v>3519</v>
      </c>
      <c r="D127" s="66">
        <v>3</v>
      </c>
      <c r="E127" s="67" t="s">
        <v>132</v>
      </c>
      <c r="F127" s="68">
        <v>32</v>
      </c>
      <c r="G127" s="65"/>
      <c r="H127" s="69"/>
      <c r="I127" s="70"/>
      <c r="J127" s="70"/>
      <c r="K127" s="34" t="s">
        <v>65</v>
      </c>
      <c r="L127" s="77">
        <v>127</v>
      </c>
      <c r="M127" s="77"/>
      <c r="N127" s="72"/>
      <c r="O127" s="79" t="s">
        <v>401</v>
      </c>
      <c r="P127" s="81">
        <v>43779.89488425926</v>
      </c>
      <c r="Q127" s="79" t="s">
        <v>404</v>
      </c>
      <c r="R127" s="83" t="s">
        <v>465</v>
      </c>
      <c r="S127" s="79" t="s">
        <v>488</v>
      </c>
      <c r="T127" s="79"/>
      <c r="U127" s="79"/>
      <c r="V127" s="83" t="s">
        <v>588</v>
      </c>
      <c r="W127" s="81">
        <v>43779.89488425926</v>
      </c>
      <c r="X127" s="85">
        <v>43779</v>
      </c>
      <c r="Y127" s="87" t="s">
        <v>731</v>
      </c>
      <c r="Z127" s="83" t="s">
        <v>955</v>
      </c>
      <c r="AA127" s="79"/>
      <c r="AB127" s="79"/>
      <c r="AC127" s="87" t="s">
        <v>1179</v>
      </c>
      <c r="AD127" s="79"/>
      <c r="AE127" s="79" t="b">
        <v>0</v>
      </c>
      <c r="AF127" s="79">
        <v>0</v>
      </c>
      <c r="AG127" s="87" t="s">
        <v>1327</v>
      </c>
      <c r="AH127" s="79" t="b">
        <v>0</v>
      </c>
      <c r="AI127" s="79" t="s">
        <v>1334</v>
      </c>
      <c r="AJ127" s="79"/>
      <c r="AK127" s="87" t="s">
        <v>1327</v>
      </c>
      <c r="AL127" s="79" t="b">
        <v>0</v>
      </c>
      <c r="AM127" s="79">
        <v>24</v>
      </c>
      <c r="AN127" s="87" t="s">
        <v>1287</v>
      </c>
      <c r="AO127" s="79" t="s">
        <v>1343</v>
      </c>
      <c r="AP127" s="79" t="b">
        <v>0</v>
      </c>
      <c r="AQ127" s="87" t="s">
        <v>1287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295</v>
      </c>
      <c r="B128" s="64" t="s">
        <v>389</v>
      </c>
      <c r="C128" s="65" t="s">
        <v>3519</v>
      </c>
      <c r="D128" s="66">
        <v>3</v>
      </c>
      <c r="E128" s="67" t="s">
        <v>132</v>
      </c>
      <c r="F128" s="68">
        <v>32</v>
      </c>
      <c r="G128" s="65"/>
      <c r="H128" s="69"/>
      <c r="I128" s="70"/>
      <c r="J128" s="70"/>
      <c r="K128" s="34" t="s">
        <v>65</v>
      </c>
      <c r="L128" s="77">
        <v>128</v>
      </c>
      <c r="M128" s="77"/>
      <c r="N128" s="72"/>
      <c r="O128" s="79" t="s">
        <v>402</v>
      </c>
      <c r="P128" s="81">
        <v>43779.89488425926</v>
      </c>
      <c r="Q128" s="79" t="s">
        <v>404</v>
      </c>
      <c r="R128" s="83" t="s">
        <v>465</v>
      </c>
      <c r="S128" s="79" t="s">
        <v>488</v>
      </c>
      <c r="T128" s="79"/>
      <c r="U128" s="79"/>
      <c r="V128" s="83" t="s">
        <v>588</v>
      </c>
      <c r="W128" s="81">
        <v>43779.89488425926</v>
      </c>
      <c r="X128" s="85">
        <v>43779</v>
      </c>
      <c r="Y128" s="87" t="s">
        <v>731</v>
      </c>
      <c r="Z128" s="83" t="s">
        <v>955</v>
      </c>
      <c r="AA128" s="79"/>
      <c r="AB128" s="79"/>
      <c r="AC128" s="87" t="s">
        <v>1179</v>
      </c>
      <c r="AD128" s="79"/>
      <c r="AE128" s="79" t="b">
        <v>0</v>
      </c>
      <c r="AF128" s="79">
        <v>0</v>
      </c>
      <c r="AG128" s="87" t="s">
        <v>1327</v>
      </c>
      <c r="AH128" s="79" t="b">
        <v>0</v>
      </c>
      <c r="AI128" s="79" t="s">
        <v>1334</v>
      </c>
      <c r="AJ128" s="79"/>
      <c r="AK128" s="87" t="s">
        <v>1327</v>
      </c>
      <c r="AL128" s="79" t="b">
        <v>0</v>
      </c>
      <c r="AM128" s="79">
        <v>24</v>
      </c>
      <c r="AN128" s="87" t="s">
        <v>1287</v>
      </c>
      <c r="AO128" s="79" t="s">
        <v>1343</v>
      </c>
      <c r="AP128" s="79" t="b">
        <v>0</v>
      </c>
      <c r="AQ128" s="87" t="s">
        <v>1287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295</v>
      </c>
      <c r="B129" s="64" t="s">
        <v>344</v>
      </c>
      <c r="C129" s="65" t="s">
        <v>3519</v>
      </c>
      <c r="D129" s="66">
        <v>3</v>
      </c>
      <c r="E129" s="67" t="s">
        <v>132</v>
      </c>
      <c r="F129" s="68">
        <v>32</v>
      </c>
      <c r="G129" s="65"/>
      <c r="H129" s="69"/>
      <c r="I129" s="70"/>
      <c r="J129" s="70"/>
      <c r="K129" s="34" t="s">
        <v>65</v>
      </c>
      <c r="L129" s="77">
        <v>129</v>
      </c>
      <c r="M129" s="77"/>
      <c r="N129" s="72"/>
      <c r="O129" s="79" t="s">
        <v>402</v>
      </c>
      <c r="P129" s="81">
        <v>43779.89488425926</v>
      </c>
      <c r="Q129" s="79" t="s">
        <v>404</v>
      </c>
      <c r="R129" s="83" t="s">
        <v>465</v>
      </c>
      <c r="S129" s="79" t="s">
        <v>488</v>
      </c>
      <c r="T129" s="79"/>
      <c r="U129" s="79"/>
      <c r="V129" s="83" t="s">
        <v>588</v>
      </c>
      <c r="W129" s="81">
        <v>43779.89488425926</v>
      </c>
      <c r="X129" s="85">
        <v>43779</v>
      </c>
      <c r="Y129" s="87" t="s">
        <v>731</v>
      </c>
      <c r="Z129" s="83" t="s">
        <v>955</v>
      </c>
      <c r="AA129" s="79"/>
      <c r="AB129" s="79"/>
      <c r="AC129" s="87" t="s">
        <v>1179</v>
      </c>
      <c r="AD129" s="79"/>
      <c r="AE129" s="79" t="b">
        <v>0</v>
      </c>
      <c r="AF129" s="79">
        <v>0</v>
      </c>
      <c r="AG129" s="87" t="s">
        <v>1327</v>
      </c>
      <c r="AH129" s="79" t="b">
        <v>0</v>
      </c>
      <c r="AI129" s="79" t="s">
        <v>1334</v>
      </c>
      <c r="AJ129" s="79"/>
      <c r="AK129" s="87" t="s">
        <v>1327</v>
      </c>
      <c r="AL129" s="79" t="b">
        <v>0</v>
      </c>
      <c r="AM129" s="79">
        <v>24</v>
      </c>
      <c r="AN129" s="87" t="s">
        <v>1287</v>
      </c>
      <c r="AO129" s="79" t="s">
        <v>1343</v>
      </c>
      <c r="AP129" s="79" t="b">
        <v>0</v>
      </c>
      <c r="AQ129" s="87" t="s">
        <v>1287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v>1</v>
      </c>
      <c r="BG129" s="49">
        <v>2.2222222222222223</v>
      </c>
      <c r="BH129" s="48">
        <v>0</v>
      </c>
      <c r="BI129" s="49">
        <v>0</v>
      </c>
      <c r="BJ129" s="48">
        <v>0</v>
      </c>
      <c r="BK129" s="49">
        <v>0</v>
      </c>
      <c r="BL129" s="48">
        <v>44</v>
      </c>
      <c r="BM129" s="49">
        <v>97.77777777777777</v>
      </c>
      <c r="BN129" s="48">
        <v>45</v>
      </c>
    </row>
    <row r="130" spans="1:66" ht="15">
      <c r="A130" s="64" t="s">
        <v>295</v>
      </c>
      <c r="B130" s="64" t="s">
        <v>383</v>
      </c>
      <c r="C130" s="65" t="s">
        <v>3519</v>
      </c>
      <c r="D130" s="66">
        <v>3</v>
      </c>
      <c r="E130" s="67" t="s">
        <v>132</v>
      </c>
      <c r="F130" s="68">
        <v>32</v>
      </c>
      <c r="G130" s="65"/>
      <c r="H130" s="69"/>
      <c r="I130" s="70"/>
      <c r="J130" s="70"/>
      <c r="K130" s="34" t="s">
        <v>65</v>
      </c>
      <c r="L130" s="77">
        <v>130</v>
      </c>
      <c r="M130" s="77"/>
      <c r="N130" s="72"/>
      <c r="O130" s="79" t="s">
        <v>401</v>
      </c>
      <c r="P130" s="81">
        <v>43783.1427662037</v>
      </c>
      <c r="Q130" s="79" t="s">
        <v>423</v>
      </c>
      <c r="R130" s="79"/>
      <c r="S130" s="79"/>
      <c r="T130" s="79" t="s">
        <v>385</v>
      </c>
      <c r="U130" s="83" t="s">
        <v>531</v>
      </c>
      <c r="V130" s="83" t="s">
        <v>531</v>
      </c>
      <c r="W130" s="81">
        <v>43783.1427662037</v>
      </c>
      <c r="X130" s="85">
        <v>43783</v>
      </c>
      <c r="Y130" s="87" t="s">
        <v>732</v>
      </c>
      <c r="Z130" s="83" t="s">
        <v>956</v>
      </c>
      <c r="AA130" s="79"/>
      <c r="AB130" s="79"/>
      <c r="AC130" s="87" t="s">
        <v>1180</v>
      </c>
      <c r="AD130" s="79"/>
      <c r="AE130" s="79" t="b">
        <v>0</v>
      </c>
      <c r="AF130" s="79">
        <v>0</v>
      </c>
      <c r="AG130" s="87" t="s">
        <v>1327</v>
      </c>
      <c r="AH130" s="79" t="b">
        <v>0</v>
      </c>
      <c r="AI130" s="79" t="s">
        <v>1334</v>
      </c>
      <c r="AJ130" s="79"/>
      <c r="AK130" s="87" t="s">
        <v>1327</v>
      </c>
      <c r="AL130" s="79" t="b">
        <v>0</v>
      </c>
      <c r="AM130" s="79">
        <v>6</v>
      </c>
      <c r="AN130" s="87" t="s">
        <v>1311</v>
      </c>
      <c r="AO130" s="79" t="s">
        <v>1343</v>
      </c>
      <c r="AP130" s="79" t="b">
        <v>0</v>
      </c>
      <c r="AQ130" s="87" t="s">
        <v>1311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5</v>
      </c>
      <c r="BF130" s="48">
        <v>0</v>
      </c>
      <c r="BG130" s="49">
        <v>0</v>
      </c>
      <c r="BH130" s="48">
        <v>0</v>
      </c>
      <c r="BI130" s="49">
        <v>0</v>
      </c>
      <c r="BJ130" s="48">
        <v>0</v>
      </c>
      <c r="BK130" s="49">
        <v>0</v>
      </c>
      <c r="BL130" s="48">
        <v>9</v>
      </c>
      <c r="BM130" s="49">
        <v>100</v>
      </c>
      <c r="BN130" s="48">
        <v>9</v>
      </c>
    </row>
    <row r="131" spans="1:66" ht="15">
      <c r="A131" s="64" t="s">
        <v>296</v>
      </c>
      <c r="B131" s="64" t="s">
        <v>383</v>
      </c>
      <c r="C131" s="65" t="s">
        <v>3519</v>
      </c>
      <c r="D131" s="66">
        <v>3</v>
      </c>
      <c r="E131" s="67" t="s">
        <v>132</v>
      </c>
      <c r="F131" s="68">
        <v>32</v>
      </c>
      <c r="G131" s="65"/>
      <c r="H131" s="69"/>
      <c r="I131" s="70"/>
      <c r="J131" s="70"/>
      <c r="K131" s="34" t="s">
        <v>65</v>
      </c>
      <c r="L131" s="77">
        <v>131</v>
      </c>
      <c r="M131" s="77"/>
      <c r="N131" s="72"/>
      <c r="O131" s="79" t="s">
        <v>401</v>
      </c>
      <c r="P131" s="81">
        <v>43783.14744212963</v>
      </c>
      <c r="Q131" s="79" t="s">
        <v>423</v>
      </c>
      <c r="R131" s="79"/>
      <c r="S131" s="79"/>
      <c r="T131" s="79" t="s">
        <v>385</v>
      </c>
      <c r="U131" s="83" t="s">
        <v>531</v>
      </c>
      <c r="V131" s="83" t="s">
        <v>531</v>
      </c>
      <c r="W131" s="81">
        <v>43783.14744212963</v>
      </c>
      <c r="X131" s="85">
        <v>43783</v>
      </c>
      <c r="Y131" s="87" t="s">
        <v>733</v>
      </c>
      <c r="Z131" s="83" t="s">
        <v>957</v>
      </c>
      <c r="AA131" s="79"/>
      <c r="AB131" s="79"/>
      <c r="AC131" s="87" t="s">
        <v>1181</v>
      </c>
      <c r="AD131" s="79"/>
      <c r="AE131" s="79" t="b">
        <v>0</v>
      </c>
      <c r="AF131" s="79">
        <v>0</v>
      </c>
      <c r="AG131" s="87" t="s">
        <v>1327</v>
      </c>
      <c r="AH131" s="79" t="b">
        <v>0</v>
      </c>
      <c r="AI131" s="79" t="s">
        <v>1334</v>
      </c>
      <c r="AJ131" s="79"/>
      <c r="AK131" s="87" t="s">
        <v>1327</v>
      </c>
      <c r="AL131" s="79" t="b">
        <v>0</v>
      </c>
      <c r="AM131" s="79">
        <v>6</v>
      </c>
      <c r="AN131" s="87" t="s">
        <v>1311</v>
      </c>
      <c r="AO131" s="79" t="s">
        <v>1339</v>
      </c>
      <c r="AP131" s="79" t="b">
        <v>0</v>
      </c>
      <c r="AQ131" s="87" t="s">
        <v>1311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8">
        <v>0</v>
      </c>
      <c r="BG131" s="49">
        <v>0</v>
      </c>
      <c r="BH131" s="48">
        <v>0</v>
      </c>
      <c r="BI131" s="49">
        <v>0</v>
      </c>
      <c r="BJ131" s="48">
        <v>0</v>
      </c>
      <c r="BK131" s="49">
        <v>0</v>
      </c>
      <c r="BL131" s="48">
        <v>9</v>
      </c>
      <c r="BM131" s="49">
        <v>100</v>
      </c>
      <c r="BN131" s="48">
        <v>9</v>
      </c>
    </row>
    <row r="132" spans="1:66" ht="15">
      <c r="A132" s="64" t="s">
        <v>297</v>
      </c>
      <c r="B132" s="64" t="s">
        <v>331</v>
      </c>
      <c r="C132" s="65" t="s">
        <v>3519</v>
      </c>
      <c r="D132" s="66">
        <v>3</v>
      </c>
      <c r="E132" s="67" t="s">
        <v>132</v>
      </c>
      <c r="F132" s="68">
        <v>32</v>
      </c>
      <c r="G132" s="65"/>
      <c r="H132" s="69"/>
      <c r="I132" s="70"/>
      <c r="J132" s="70"/>
      <c r="K132" s="34" t="s">
        <v>65</v>
      </c>
      <c r="L132" s="77">
        <v>132</v>
      </c>
      <c r="M132" s="77"/>
      <c r="N132" s="72"/>
      <c r="O132" s="79" t="s">
        <v>401</v>
      </c>
      <c r="P132" s="81">
        <v>43783.14766203704</v>
      </c>
      <c r="Q132" s="79" t="s">
        <v>421</v>
      </c>
      <c r="R132" s="79"/>
      <c r="S132" s="79"/>
      <c r="T132" s="79"/>
      <c r="U132" s="83" t="s">
        <v>530</v>
      </c>
      <c r="V132" s="83" t="s">
        <v>530</v>
      </c>
      <c r="W132" s="81">
        <v>43783.14766203704</v>
      </c>
      <c r="X132" s="85">
        <v>43783</v>
      </c>
      <c r="Y132" s="87" t="s">
        <v>734</v>
      </c>
      <c r="Z132" s="83" t="s">
        <v>958</v>
      </c>
      <c r="AA132" s="79"/>
      <c r="AB132" s="79"/>
      <c r="AC132" s="87" t="s">
        <v>1182</v>
      </c>
      <c r="AD132" s="79"/>
      <c r="AE132" s="79" t="b">
        <v>0</v>
      </c>
      <c r="AF132" s="79">
        <v>0</v>
      </c>
      <c r="AG132" s="87" t="s">
        <v>1327</v>
      </c>
      <c r="AH132" s="79" t="b">
        <v>0</v>
      </c>
      <c r="AI132" s="79" t="s">
        <v>1334</v>
      </c>
      <c r="AJ132" s="79"/>
      <c r="AK132" s="87" t="s">
        <v>1327</v>
      </c>
      <c r="AL132" s="79" t="b">
        <v>0</v>
      </c>
      <c r="AM132" s="79">
        <v>63</v>
      </c>
      <c r="AN132" s="87" t="s">
        <v>1222</v>
      </c>
      <c r="AO132" s="79" t="s">
        <v>1339</v>
      </c>
      <c r="AP132" s="79" t="b">
        <v>0</v>
      </c>
      <c r="AQ132" s="87" t="s">
        <v>1222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5</v>
      </c>
      <c r="BM132" s="49">
        <v>100</v>
      </c>
      <c r="BN132" s="48">
        <v>5</v>
      </c>
    </row>
    <row r="133" spans="1:66" ht="15">
      <c r="A133" s="64" t="s">
        <v>298</v>
      </c>
      <c r="B133" s="64" t="s">
        <v>331</v>
      </c>
      <c r="C133" s="65" t="s">
        <v>3519</v>
      </c>
      <c r="D133" s="66">
        <v>3</v>
      </c>
      <c r="E133" s="67" t="s">
        <v>132</v>
      </c>
      <c r="F133" s="68">
        <v>32</v>
      </c>
      <c r="G133" s="65"/>
      <c r="H133" s="69"/>
      <c r="I133" s="70"/>
      <c r="J133" s="70"/>
      <c r="K133" s="34" t="s">
        <v>65</v>
      </c>
      <c r="L133" s="77">
        <v>133</v>
      </c>
      <c r="M133" s="77"/>
      <c r="N133" s="72"/>
      <c r="O133" s="79" t="s">
        <v>401</v>
      </c>
      <c r="P133" s="81">
        <v>43783.244618055556</v>
      </c>
      <c r="Q133" s="79" t="s">
        <v>421</v>
      </c>
      <c r="R133" s="79"/>
      <c r="S133" s="79"/>
      <c r="T133" s="79"/>
      <c r="U133" s="83" t="s">
        <v>530</v>
      </c>
      <c r="V133" s="83" t="s">
        <v>530</v>
      </c>
      <c r="W133" s="81">
        <v>43783.244618055556</v>
      </c>
      <c r="X133" s="85">
        <v>43783</v>
      </c>
      <c r="Y133" s="87" t="s">
        <v>735</v>
      </c>
      <c r="Z133" s="83" t="s">
        <v>959</v>
      </c>
      <c r="AA133" s="79"/>
      <c r="AB133" s="79"/>
      <c r="AC133" s="87" t="s">
        <v>1183</v>
      </c>
      <c r="AD133" s="79"/>
      <c r="AE133" s="79" t="b">
        <v>0</v>
      </c>
      <c r="AF133" s="79">
        <v>0</v>
      </c>
      <c r="AG133" s="87" t="s">
        <v>1327</v>
      </c>
      <c r="AH133" s="79" t="b">
        <v>0</v>
      </c>
      <c r="AI133" s="79" t="s">
        <v>1334</v>
      </c>
      <c r="AJ133" s="79"/>
      <c r="AK133" s="87" t="s">
        <v>1327</v>
      </c>
      <c r="AL133" s="79" t="b">
        <v>0</v>
      </c>
      <c r="AM133" s="79">
        <v>63</v>
      </c>
      <c r="AN133" s="87" t="s">
        <v>1222</v>
      </c>
      <c r="AO133" s="79" t="s">
        <v>1338</v>
      </c>
      <c r="AP133" s="79" t="b">
        <v>0</v>
      </c>
      <c r="AQ133" s="87" t="s">
        <v>1222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5</v>
      </c>
      <c r="BM133" s="49">
        <v>100</v>
      </c>
      <c r="BN133" s="48">
        <v>5</v>
      </c>
    </row>
    <row r="134" spans="1:66" ht="15">
      <c r="A134" s="64" t="s">
        <v>299</v>
      </c>
      <c r="B134" s="64" t="s">
        <v>331</v>
      </c>
      <c r="C134" s="65" t="s">
        <v>3519</v>
      </c>
      <c r="D134" s="66">
        <v>3</v>
      </c>
      <c r="E134" s="67" t="s">
        <v>132</v>
      </c>
      <c r="F134" s="68">
        <v>32</v>
      </c>
      <c r="G134" s="65"/>
      <c r="H134" s="69"/>
      <c r="I134" s="70"/>
      <c r="J134" s="70"/>
      <c r="K134" s="34" t="s">
        <v>65</v>
      </c>
      <c r="L134" s="77">
        <v>134</v>
      </c>
      <c r="M134" s="77"/>
      <c r="N134" s="72"/>
      <c r="O134" s="79" t="s">
        <v>401</v>
      </c>
      <c r="P134" s="81">
        <v>43783.31454861111</v>
      </c>
      <c r="Q134" s="79" t="s">
        <v>421</v>
      </c>
      <c r="R134" s="79"/>
      <c r="S134" s="79"/>
      <c r="T134" s="79"/>
      <c r="U134" s="83" t="s">
        <v>530</v>
      </c>
      <c r="V134" s="83" t="s">
        <v>530</v>
      </c>
      <c r="W134" s="81">
        <v>43783.31454861111</v>
      </c>
      <c r="X134" s="85">
        <v>43783</v>
      </c>
      <c r="Y134" s="87" t="s">
        <v>736</v>
      </c>
      <c r="Z134" s="83" t="s">
        <v>960</v>
      </c>
      <c r="AA134" s="79"/>
      <c r="AB134" s="79"/>
      <c r="AC134" s="87" t="s">
        <v>1184</v>
      </c>
      <c r="AD134" s="79"/>
      <c r="AE134" s="79" t="b">
        <v>0</v>
      </c>
      <c r="AF134" s="79">
        <v>0</v>
      </c>
      <c r="AG134" s="87" t="s">
        <v>1327</v>
      </c>
      <c r="AH134" s="79" t="b">
        <v>0</v>
      </c>
      <c r="AI134" s="79" t="s">
        <v>1334</v>
      </c>
      <c r="AJ134" s="79"/>
      <c r="AK134" s="87" t="s">
        <v>1327</v>
      </c>
      <c r="AL134" s="79" t="b">
        <v>0</v>
      </c>
      <c r="AM134" s="79">
        <v>63</v>
      </c>
      <c r="AN134" s="87" t="s">
        <v>1222</v>
      </c>
      <c r="AO134" s="79" t="s">
        <v>1337</v>
      </c>
      <c r="AP134" s="79" t="b">
        <v>0</v>
      </c>
      <c r="AQ134" s="87" t="s">
        <v>1222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5</v>
      </c>
      <c r="BM134" s="49">
        <v>100</v>
      </c>
      <c r="BN134" s="48">
        <v>5</v>
      </c>
    </row>
    <row r="135" spans="1:66" ht="15">
      <c r="A135" s="64" t="s">
        <v>300</v>
      </c>
      <c r="B135" s="64" t="s">
        <v>331</v>
      </c>
      <c r="C135" s="65" t="s">
        <v>3519</v>
      </c>
      <c r="D135" s="66">
        <v>3</v>
      </c>
      <c r="E135" s="67" t="s">
        <v>132</v>
      </c>
      <c r="F135" s="68">
        <v>32</v>
      </c>
      <c r="G135" s="65"/>
      <c r="H135" s="69"/>
      <c r="I135" s="70"/>
      <c r="J135" s="70"/>
      <c r="K135" s="34" t="s">
        <v>65</v>
      </c>
      <c r="L135" s="77">
        <v>135</v>
      </c>
      <c r="M135" s="77"/>
      <c r="N135" s="72"/>
      <c r="O135" s="79" t="s">
        <v>401</v>
      </c>
      <c r="P135" s="81">
        <v>43783.39303240741</v>
      </c>
      <c r="Q135" s="79" t="s">
        <v>421</v>
      </c>
      <c r="R135" s="79"/>
      <c r="S135" s="79"/>
      <c r="T135" s="79"/>
      <c r="U135" s="83" t="s">
        <v>530</v>
      </c>
      <c r="V135" s="83" t="s">
        <v>530</v>
      </c>
      <c r="W135" s="81">
        <v>43783.39303240741</v>
      </c>
      <c r="X135" s="85">
        <v>43783</v>
      </c>
      <c r="Y135" s="87" t="s">
        <v>737</v>
      </c>
      <c r="Z135" s="83" t="s">
        <v>961</v>
      </c>
      <c r="AA135" s="79"/>
      <c r="AB135" s="79"/>
      <c r="AC135" s="87" t="s">
        <v>1185</v>
      </c>
      <c r="AD135" s="79"/>
      <c r="AE135" s="79" t="b">
        <v>0</v>
      </c>
      <c r="AF135" s="79">
        <v>0</v>
      </c>
      <c r="AG135" s="87" t="s">
        <v>1327</v>
      </c>
      <c r="AH135" s="79" t="b">
        <v>0</v>
      </c>
      <c r="AI135" s="79" t="s">
        <v>1334</v>
      </c>
      <c r="AJ135" s="79"/>
      <c r="AK135" s="87" t="s">
        <v>1327</v>
      </c>
      <c r="AL135" s="79" t="b">
        <v>0</v>
      </c>
      <c r="AM135" s="79">
        <v>63</v>
      </c>
      <c r="AN135" s="87" t="s">
        <v>1222</v>
      </c>
      <c r="AO135" s="79" t="s">
        <v>1343</v>
      </c>
      <c r="AP135" s="79" t="b">
        <v>0</v>
      </c>
      <c r="AQ135" s="87" t="s">
        <v>1222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5</v>
      </c>
      <c r="BM135" s="49">
        <v>100</v>
      </c>
      <c r="BN135" s="48">
        <v>5</v>
      </c>
    </row>
    <row r="136" spans="1:66" ht="15">
      <c r="A136" s="64" t="s">
        <v>301</v>
      </c>
      <c r="B136" s="64" t="s">
        <v>301</v>
      </c>
      <c r="C136" s="65" t="s">
        <v>3519</v>
      </c>
      <c r="D136" s="66">
        <v>3</v>
      </c>
      <c r="E136" s="67" t="s">
        <v>132</v>
      </c>
      <c r="F136" s="68">
        <v>32</v>
      </c>
      <c r="G136" s="65"/>
      <c r="H136" s="69"/>
      <c r="I136" s="70"/>
      <c r="J136" s="70"/>
      <c r="K136" s="34" t="s">
        <v>65</v>
      </c>
      <c r="L136" s="77">
        <v>136</v>
      </c>
      <c r="M136" s="77"/>
      <c r="N136" s="72"/>
      <c r="O136" s="79" t="s">
        <v>176</v>
      </c>
      <c r="P136" s="81">
        <v>43783.39826388889</v>
      </c>
      <c r="Q136" s="79" t="s">
        <v>424</v>
      </c>
      <c r="R136" s="83" t="s">
        <v>469</v>
      </c>
      <c r="S136" s="79" t="s">
        <v>492</v>
      </c>
      <c r="T136" s="79" t="s">
        <v>507</v>
      </c>
      <c r="U136" s="83" t="s">
        <v>532</v>
      </c>
      <c r="V136" s="83" t="s">
        <v>532</v>
      </c>
      <c r="W136" s="81">
        <v>43783.39826388889</v>
      </c>
      <c r="X136" s="85">
        <v>43783</v>
      </c>
      <c r="Y136" s="87" t="s">
        <v>738</v>
      </c>
      <c r="Z136" s="83" t="s">
        <v>962</v>
      </c>
      <c r="AA136" s="79"/>
      <c r="AB136" s="79"/>
      <c r="AC136" s="87" t="s">
        <v>1186</v>
      </c>
      <c r="AD136" s="79"/>
      <c r="AE136" s="79" t="b">
        <v>0</v>
      </c>
      <c r="AF136" s="79">
        <v>1</v>
      </c>
      <c r="AG136" s="87" t="s">
        <v>1327</v>
      </c>
      <c r="AH136" s="79" t="b">
        <v>0</v>
      </c>
      <c r="AI136" s="79" t="s">
        <v>1334</v>
      </c>
      <c r="AJ136" s="79"/>
      <c r="AK136" s="87" t="s">
        <v>1327</v>
      </c>
      <c r="AL136" s="79" t="b">
        <v>0</v>
      </c>
      <c r="AM136" s="79">
        <v>0</v>
      </c>
      <c r="AN136" s="87" t="s">
        <v>1327</v>
      </c>
      <c r="AO136" s="79" t="s">
        <v>1342</v>
      </c>
      <c r="AP136" s="79" t="b">
        <v>0</v>
      </c>
      <c r="AQ136" s="87" t="s">
        <v>1186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8">
        <v>3</v>
      </c>
      <c r="BG136" s="49">
        <v>12</v>
      </c>
      <c r="BH136" s="48">
        <v>0</v>
      </c>
      <c r="BI136" s="49">
        <v>0</v>
      </c>
      <c r="BJ136" s="48">
        <v>0</v>
      </c>
      <c r="BK136" s="49">
        <v>0</v>
      </c>
      <c r="BL136" s="48">
        <v>22</v>
      </c>
      <c r="BM136" s="49">
        <v>88</v>
      </c>
      <c r="BN136" s="48">
        <v>25</v>
      </c>
    </row>
    <row r="137" spans="1:66" ht="15">
      <c r="A137" s="64" t="s">
        <v>302</v>
      </c>
      <c r="B137" s="64" t="s">
        <v>331</v>
      </c>
      <c r="C137" s="65" t="s">
        <v>3519</v>
      </c>
      <c r="D137" s="66">
        <v>3</v>
      </c>
      <c r="E137" s="67" t="s">
        <v>132</v>
      </c>
      <c r="F137" s="68">
        <v>32</v>
      </c>
      <c r="G137" s="65"/>
      <c r="H137" s="69"/>
      <c r="I137" s="70"/>
      <c r="J137" s="70"/>
      <c r="K137" s="34" t="s">
        <v>65</v>
      </c>
      <c r="L137" s="77">
        <v>137</v>
      </c>
      <c r="M137" s="77"/>
      <c r="N137" s="72"/>
      <c r="O137" s="79" t="s">
        <v>401</v>
      </c>
      <c r="P137" s="81">
        <v>43783.480092592596</v>
      </c>
      <c r="Q137" s="79" t="s">
        <v>421</v>
      </c>
      <c r="R137" s="79"/>
      <c r="S137" s="79"/>
      <c r="T137" s="79"/>
      <c r="U137" s="83" t="s">
        <v>530</v>
      </c>
      <c r="V137" s="83" t="s">
        <v>530</v>
      </c>
      <c r="W137" s="81">
        <v>43783.480092592596</v>
      </c>
      <c r="X137" s="85">
        <v>43783</v>
      </c>
      <c r="Y137" s="87" t="s">
        <v>739</v>
      </c>
      <c r="Z137" s="83" t="s">
        <v>963</v>
      </c>
      <c r="AA137" s="79"/>
      <c r="AB137" s="79"/>
      <c r="AC137" s="87" t="s">
        <v>1187</v>
      </c>
      <c r="AD137" s="79"/>
      <c r="AE137" s="79" t="b">
        <v>0</v>
      </c>
      <c r="AF137" s="79">
        <v>0</v>
      </c>
      <c r="AG137" s="87" t="s">
        <v>1327</v>
      </c>
      <c r="AH137" s="79" t="b">
        <v>0</v>
      </c>
      <c r="AI137" s="79" t="s">
        <v>1334</v>
      </c>
      <c r="AJ137" s="79"/>
      <c r="AK137" s="87" t="s">
        <v>1327</v>
      </c>
      <c r="AL137" s="79" t="b">
        <v>0</v>
      </c>
      <c r="AM137" s="79">
        <v>63</v>
      </c>
      <c r="AN137" s="87" t="s">
        <v>1222</v>
      </c>
      <c r="AO137" s="79" t="s">
        <v>1338</v>
      </c>
      <c r="AP137" s="79" t="b">
        <v>0</v>
      </c>
      <c r="AQ137" s="87" t="s">
        <v>1222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5</v>
      </c>
      <c r="BM137" s="49">
        <v>100</v>
      </c>
      <c r="BN137" s="48">
        <v>5</v>
      </c>
    </row>
    <row r="138" spans="1:66" ht="15">
      <c r="A138" s="64" t="s">
        <v>303</v>
      </c>
      <c r="B138" s="64" t="s">
        <v>331</v>
      </c>
      <c r="C138" s="65" t="s">
        <v>3519</v>
      </c>
      <c r="D138" s="66">
        <v>3</v>
      </c>
      <c r="E138" s="67" t="s">
        <v>132</v>
      </c>
      <c r="F138" s="68">
        <v>32</v>
      </c>
      <c r="G138" s="65"/>
      <c r="H138" s="69"/>
      <c r="I138" s="70"/>
      <c r="J138" s="70"/>
      <c r="K138" s="34" t="s">
        <v>65</v>
      </c>
      <c r="L138" s="77">
        <v>138</v>
      </c>
      <c r="M138" s="77"/>
      <c r="N138" s="72"/>
      <c r="O138" s="79" t="s">
        <v>401</v>
      </c>
      <c r="P138" s="81">
        <v>43783.519849537035</v>
      </c>
      <c r="Q138" s="79" t="s">
        <v>421</v>
      </c>
      <c r="R138" s="79"/>
      <c r="S138" s="79"/>
      <c r="T138" s="79"/>
      <c r="U138" s="83" t="s">
        <v>530</v>
      </c>
      <c r="V138" s="83" t="s">
        <v>530</v>
      </c>
      <c r="W138" s="81">
        <v>43783.519849537035</v>
      </c>
      <c r="X138" s="85">
        <v>43783</v>
      </c>
      <c r="Y138" s="87" t="s">
        <v>740</v>
      </c>
      <c r="Z138" s="83" t="s">
        <v>964</v>
      </c>
      <c r="AA138" s="79"/>
      <c r="AB138" s="79"/>
      <c r="AC138" s="87" t="s">
        <v>1188</v>
      </c>
      <c r="AD138" s="79"/>
      <c r="AE138" s="79" t="b">
        <v>0</v>
      </c>
      <c r="AF138" s="79">
        <v>0</v>
      </c>
      <c r="AG138" s="87" t="s">
        <v>1327</v>
      </c>
      <c r="AH138" s="79" t="b">
        <v>0</v>
      </c>
      <c r="AI138" s="79" t="s">
        <v>1334</v>
      </c>
      <c r="AJ138" s="79"/>
      <c r="AK138" s="87" t="s">
        <v>1327</v>
      </c>
      <c r="AL138" s="79" t="b">
        <v>0</v>
      </c>
      <c r="AM138" s="79">
        <v>63</v>
      </c>
      <c r="AN138" s="87" t="s">
        <v>1222</v>
      </c>
      <c r="AO138" s="79" t="s">
        <v>1337</v>
      </c>
      <c r="AP138" s="79" t="b">
        <v>0</v>
      </c>
      <c r="AQ138" s="87" t="s">
        <v>1222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5</v>
      </c>
      <c r="BM138" s="49">
        <v>100</v>
      </c>
      <c r="BN138" s="48">
        <v>5</v>
      </c>
    </row>
    <row r="139" spans="1:66" ht="15">
      <c r="A139" s="64" t="s">
        <v>304</v>
      </c>
      <c r="B139" s="64" t="s">
        <v>341</v>
      </c>
      <c r="C139" s="65" t="s">
        <v>3519</v>
      </c>
      <c r="D139" s="66">
        <v>3</v>
      </c>
      <c r="E139" s="67" t="s">
        <v>132</v>
      </c>
      <c r="F139" s="68">
        <v>32</v>
      </c>
      <c r="G139" s="65"/>
      <c r="H139" s="69"/>
      <c r="I139" s="70"/>
      <c r="J139" s="70"/>
      <c r="K139" s="34" t="s">
        <v>65</v>
      </c>
      <c r="L139" s="77">
        <v>139</v>
      </c>
      <c r="M139" s="77"/>
      <c r="N139" s="72"/>
      <c r="O139" s="79" t="s">
        <v>401</v>
      </c>
      <c r="P139" s="81">
        <v>43783.52636574074</v>
      </c>
      <c r="Q139" s="79" t="s">
        <v>425</v>
      </c>
      <c r="R139" s="79"/>
      <c r="S139" s="79"/>
      <c r="T139" s="79" t="s">
        <v>304</v>
      </c>
      <c r="U139" s="79"/>
      <c r="V139" s="83" t="s">
        <v>589</v>
      </c>
      <c r="W139" s="81">
        <v>43783.52636574074</v>
      </c>
      <c r="X139" s="85">
        <v>43783</v>
      </c>
      <c r="Y139" s="87" t="s">
        <v>741</v>
      </c>
      <c r="Z139" s="83" t="s">
        <v>965</v>
      </c>
      <c r="AA139" s="79"/>
      <c r="AB139" s="79"/>
      <c r="AC139" s="87" t="s">
        <v>1189</v>
      </c>
      <c r="AD139" s="79"/>
      <c r="AE139" s="79" t="b">
        <v>0</v>
      </c>
      <c r="AF139" s="79">
        <v>0</v>
      </c>
      <c r="AG139" s="87" t="s">
        <v>1327</v>
      </c>
      <c r="AH139" s="79" t="b">
        <v>0</v>
      </c>
      <c r="AI139" s="79" t="s">
        <v>1335</v>
      </c>
      <c r="AJ139" s="79"/>
      <c r="AK139" s="87" t="s">
        <v>1327</v>
      </c>
      <c r="AL139" s="79" t="b">
        <v>0</v>
      </c>
      <c r="AM139" s="79">
        <v>6</v>
      </c>
      <c r="AN139" s="87" t="s">
        <v>1235</v>
      </c>
      <c r="AO139" s="79" t="s">
        <v>1338</v>
      </c>
      <c r="AP139" s="79" t="b">
        <v>0</v>
      </c>
      <c r="AQ139" s="87" t="s">
        <v>1235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8"/>
      <c r="BG139" s="49"/>
      <c r="BH139" s="48"/>
      <c r="BI139" s="49"/>
      <c r="BJ139" s="48"/>
      <c r="BK139" s="49"/>
      <c r="BL139" s="48"/>
      <c r="BM139" s="49"/>
      <c r="BN139" s="48"/>
    </row>
    <row r="140" spans="1:66" ht="15">
      <c r="A140" s="64" t="s">
        <v>304</v>
      </c>
      <c r="B140" s="64" t="s">
        <v>395</v>
      </c>
      <c r="C140" s="65" t="s">
        <v>3519</v>
      </c>
      <c r="D140" s="66">
        <v>3</v>
      </c>
      <c r="E140" s="67" t="s">
        <v>132</v>
      </c>
      <c r="F140" s="68">
        <v>32</v>
      </c>
      <c r="G140" s="65"/>
      <c r="H140" s="69"/>
      <c r="I140" s="70"/>
      <c r="J140" s="70"/>
      <c r="K140" s="34" t="s">
        <v>65</v>
      </c>
      <c r="L140" s="77">
        <v>140</v>
      </c>
      <c r="M140" s="77"/>
      <c r="N140" s="72"/>
      <c r="O140" s="79" t="s">
        <v>402</v>
      </c>
      <c r="P140" s="81">
        <v>43783.52636574074</v>
      </c>
      <c r="Q140" s="79" t="s">
        <v>425</v>
      </c>
      <c r="R140" s="79"/>
      <c r="S140" s="79"/>
      <c r="T140" s="79" t="s">
        <v>304</v>
      </c>
      <c r="U140" s="79"/>
      <c r="V140" s="83" t="s">
        <v>589</v>
      </c>
      <c r="W140" s="81">
        <v>43783.52636574074</v>
      </c>
      <c r="X140" s="85">
        <v>43783</v>
      </c>
      <c r="Y140" s="87" t="s">
        <v>741</v>
      </c>
      <c r="Z140" s="83" t="s">
        <v>965</v>
      </c>
      <c r="AA140" s="79"/>
      <c r="AB140" s="79"/>
      <c r="AC140" s="87" t="s">
        <v>1189</v>
      </c>
      <c r="AD140" s="79"/>
      <c r="AE140" s="79" t="b">
        <v>0</v>
      </c>
      <c r="AF140" s="79">
        <v>0</v>
      </c>
      <c r="AG140" s="87" t="s">
        <v>1327</v>
      </c>
      <c r="AH140" s="79" t="b">
        <v>0</v>
      </c>
      <c r="AI140" s="79" t="s">
        <v>1335</v>
      </c>
      <c r="AJ140" s="79"/>
      <c r="AK140" s="87" t="s">
        <v>1327</v>
      </c>
      <c r="AL140" s="79" t="b">
        <v>0</v>
      </c>
      <c r="AM140" s="79">
        <v>6</v>
      </c>
      <c r="AN140" s="87" t="s">
        <v>1235</v>
      </c>
      <c r="AO140" s="79" t="s">
        <v>1338</v>
      </c>
      <c r="AP140" s="79" t="b">
        <v>0</v>
      </c>
      <c r="AQ140" s="87" t="s">
        <v>1235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8">
        <v>0</v>
      </c>
      <c r="BG140" s="49">
        <v>0</v>
      </c>
      <c r="BH140" s="48">
        <v>0</v>
      </c>
      <c r="BI140" s="49">
        <v>0</v>
      </c>
      <c r="BJ140" s="48">
        <v>0</v>
      </c>
      <c r="BK140" s="49">
        <v>0</v>
      </c>
      <c r="BL140" s="48">
        <v>28</v>
      </c>
      <c r="BM140" s="49">
        <v>100</v>
      </c>
      <c r="BN140" s="48">
        <v>28</v>
      </c>
    </row>
    <row r="141" spans="1:66" ht="15">
      <c r="A141" s="64" t="s">
        <v>305</v>
      </c>
      <c r="B141" s="64" t="s">
        <v>341</v>
      </c>
      <c r="C141" s="65" t="s">
        <v>3519</v>
      </c>
      <c r="D141" s="66">
        <v>3</v>
      </c>
      <c r="E141" s="67" t="s">
        <v>132</v>
      </c>
      <c r="F141" s="68">
        <v>32</v>
      </c>
      <c r="G141" s="65"/>
      <c r="H141" s="69"/>
      <c r="I141" s="70"/>
      <c r="J141" s="70"/>
      <c r="K141" s="34" t="s">
        <v>65</v>
      </c>
      <c r="L141" s="77">
        <v>141</v>
      </c>
      <c r="M141" s="77"/>
      <c r="N141" s="72"/>
      <c r="O141" s="79" t="s">
        <v>401</v>
      </c>
      <c r="P141" s="81">
        <v>43783.52936342593</v>
      </c>
      <c r="Q141" s="79" t="s">
        <v>425</v>
      </c>
      <c r="R141" s="79"/>
      <c r="S141" s="79"/>
      <c r="T141" s="79" t="s">
        <v>304</v>
      </c>
      <c r="U141" s="79"/>
      <c r="V141" s="83" t="s">
        <v>590</v>
      </c>
      <c r="W141" s="81">
        <v>43783.52936342593</v>
      </c>
      <c r="X141" s="85">
        <v>43783</v>
      </c>
      <c r="Y141" s="87" t="s">
        <v>742</v>
      </c>
      <c r="Z141" s="83" t="s">
        <v>966</v>
      </c>
      <c r="AA141" s="79"/>
      <c r="AB141" s="79"/>
      <c r="AC141" s="87" t="s">
        <v>1190</v>
      </c>
      <c r="AD141" s="79"/>
      <c r="AE141" s="79" t="b">
        <v>0</v>
      </c>
      <c r="AF141" s="79">
        <v>0</v>
      </c>
      <c r="AG141" s="87" t="s">
        <v>1327</v>
      </c>
      <c r="AH141" s="79" t="b">
        <v>0</v>
      </c>
      <c r="AI141" s="79" t="s">
        <v>1335</v>
      </c>
      <c r="AJ141" s="79"/>
      <c r="AK141" s="87" t="s">
        <v>1327</v>
      </c>
      <c r="AL141" s="79" t="b">
        <v>0</v>
      </c>
      <c r="AM141" s="79">
        <v>6</v>
      </c>
      <c r="AN141" s="87" t="s">
        <v>1235</v>
      </c>
      <c r="AO141" s="79" t="s">
        <v>1337</v>
      </c>
      <c r="AP141" s="79" t="b">
        <v>0</v>
      </c>
      <c r="AQ141" s="87" t="s">
        <v>1235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8"/>
      <c r="BG141" s="49"/>
      <c r="BH141" s="48"/>
      <c r="BI141" s="49"/>
      <c r="BJ141" s="48"/>
      <c r="BK141" s="49"/>
      <c r="BL141" s="48"/>
      <c r="BM141" s="49"/>
      <c r="BN141" s="48"/>
    </row>
    <row r="142" spans="1:66" ht="15">
      <c r="A142" s="64" t="s">
        <v>305</v>
      </c>
      <c r="B142" s="64" t="s">
        <v>395</v>
      </c>
      <c r="C142" s="65" t="s">
        <v>3519</v>
      </c>
      <c r="D142" s="66">
        <v>3</v>
      </c>
      <c r="E142" s="67" t="s">
        <v>132</v>
      </c>
      <c r="F142" s="68">
        <v>32</v>
      </c>
      <c r="G142" s="65"/>
      <c r="H142" s="69"/>
      <c r="I142" s="70"/>
      <c r="J142" s="70"/>
      <c r="K142" s="34" t="s">
        <v>65</v>
      </c>
      <c r="L142" s="77">
        <v>142</v>
      </c>
      <c r="M142" s="77"/>
      <c r="N142" s="72"/>
      <c r="O142" s="79" t="s">
        <v>402</v>
      </c>
      <c r="P142" s="81">
        <v>43783.52936342593</v>
      </c>
      <c r="Q142" s="79" t="s">
        <v>425</v>
      </c>
      <c r="R142" s="79"/>
      <c r="S142" s="79"/>
      <c r="T142" s="79" t="s">
        <v>304</v>
      </c>
      <c r="U142" s="79"/>
      <c r="V142" s="83" t="s">
        <v>590</v>
      </c>
      <c r="W142" s="81">
        <v>43783.52936342593</v>
      </c>
      <c r="X142" s="85">
        <v>43783</v>
      </c>
      <c r="Y142" s="87" t="s">
        <v>742</v>
      </c>
      <c r="Z142" s="83" t="s">
        <v>966</v>
      </c>
      <c r="AA142" s="79"/>
      <c r="AB142" s="79"/>
      <c r="AC142" s="87" t="s">
        <v>1190</v>
      </c>
      <c r="AD142" s="79"/>
      <c r="AE142" s="79" t="b">
        <v>0</v>
      </c>
      <c r="AF142" s="79">
        <v>0</v>
      </c>
      <c r="AG142" s="87" t="s">
        <v>1327</v>
      </c>
      <c r="AH142" s="79" t="b">
        <v>0</v>
      </c>
      <c r="AI142" s="79" t="s">
        <v>1335</v>
      </c>
      <c r="AJ142" s="79"/>
      <c r="AK142" s="87" t="s">
        <v>1327</v>
      </c>
      <c r="AL142" s="79" t="b">
        <v>0</v>
      </c>
      <c r="AM142" s="79">
        <v>6</v>
      </c>
      <c r="AN142" s="87" t="s">
        <v>1235</v>
      </c>
      <c r="AO142" s="79" t="s">
        <v>1337</v>
      </c>
      <c r="AP142" s="79" t="b">
        <v>0</v>
      </c>
      <c r="AQ142" s="87" t="s">
        <v>1235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8">
        <v>0</v>
      </c>
      <c r="BG142" s="49">
        <v>0</v>
      </c>
      <c r="BH142" s="48">
        <v>0</v>
      </c>
      <c r="BI142" s="49">
        <v>0</v>
      </c>
      <c r="BJ142" s="48">
        <v>0</v>
      </c>
      <c r="BK142" s="49">
        <v>0</v>
      </c>
      <c r="BL142" s="48">
        <v>28</v>
      </c>
      <c r="BM142" s="49">
        <v>100</v>
      </c>
      <c r="BN142" s="48">
        <v>28</v>
      </c>
    </row>
    <row r="143" spans="1:66" ht="15">
      <c r="A143" s="64" t="s">
        <v>306</v>
      </c>
      <c r="B143" s="64" t="s">
        <v>331</v>
      </c>
      <c r="C143" s="65" t="s">
        <v>3519</v>
      </c>
      <c r="D143" s="66">
        <v>3</v>
      </c>
      <c r="E143" s="67" t="s">
        <v>132</v>
      </c>
      <c r="F143" s="68">
        <v>32</v>
      </c>
      <c r="G143" s="65"/>
      <c r="H143" s="69"/>
      <c r="I143" s="70"/>
      <c r="J143" s="70"/>
      <c r="K143" s="34" t="s">
        <v>65</v>
      </c>
      <c r="L143" s="77">
        <v>143</v>
      </c>
      <c r="M143" s="77"/>
      <c r="N143" s="72"/>
      <c r="O143" s="79" t="s">
        <v>401</v>
      </c>
      <c r="P143" s="81">
        <v>43783.536215277774</v>
      </c>
      <c r="Q143" s="79" t="s">
        <v>421</v>
      </c>
      <c r="R143" s="79"/>
      <c r="S143" s="79"/>
      <c r="T143" s="79"/>
      <c r="U143" s="83" t="s">
        <v>530</v>
      </c>
      <c r="V143" s="83" t="s">
        <v>530</v>
      </c>
      <c r="W143" s="81">
        <v>43783.536215277774</v>
      </c>
      <c r="X143" s="85">
        <v>43783</v>
      </c>
      <c r="Y143" s="87" t="s">
        <v>743</v>
      </c>
      <c r="Z143" s="83" t="s">
        <v>967</v>
      </c>
      <c r="AA143" s="79"/>
      <c r="AB143" s="79"/>
      <c r="AC143" s="87" t="s">
        <v>1191</v>
      </c>
      <c r="AD143" s="79"/>
      <c r="AE143" s="79" t="b">
        <v>0</v>
      </c>
      <c r="AF143" s="79">
        <v>0</v>
      </c>
      <c r="AG143" s="87" t="s">
        <v>1327</v>
      </c>
      <c r="AH143" s="79" t="b">
        <v>0</v>
      </c>
      <c r="AI143" s="79" t="s">
        <v>1334</v>
      </c>
      <c r="AJ143" s="79"/>
      <c r="AK143" s="87" t="s">
        <v>1327</v>
      </c>
      <c r="AL143" s="79" t="b">
        <v>0</v>
      </c>
      <c r="AM143" s="79">
        <v>63</v>
      </c>
      <c r="AN143" s="87" t="s">
        <v>1222</v>
      </c>
      <c r="AO143" s="79" t="s">
        <v>1338</v>
      </c>
      <c r="AP143" s="79" t="b">
        <v>0</v>
      </c>
      <c r="AQ143" s="87" t="s">
        <v>1222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5</v>
      </c>
      <c r="BM143" s="49">
        <v>100</v>
      </c>
      <c r="BN143" s="48">
        <v>5</v>
      </c>
    </row>
    <row r="144" spans="1:66" ht="15">
      <c r="A144" s="64" t="s">
        <v>307</v>
      </c>
      <c r="B144" s="64" t="s">
        <v>341</v>
      </c>
      <c r="C144" s="65" t="s">
        <v>3519</v>
      </c>
      <c r="D144" s="66">
        <v>3</v>
      </c>
      <c r="E144" s="67" t="s">
        <v>132</v>
      </c>
      <c r="F144" s="68">
        <v>32</v>
      </c>
      <c r="G144" s="65"/>
      <c r="H144" s="69"/>
      <c r="I144" s="70"/>
      <c r="J144" s="70"/>
      <c r="K144" s="34" t="s">
        <v>65</v>
      </c>
      <c r="L144" s="77">
        <v>144</v>
      </c>
      <c r="M144" s="77"/>
      <c r="N144" s="72"/>
      <c r="O144" s="79" t="s">
        <v>401</v>
      </c>
      <c r="P144" s="81">
        <v>43783.60072916667</v>
      </c>
      <c r="Q144" s="79" t="s">
        <v>425</v>
      </c>
      <c r="R144" s="79"/>
      <c r="S144" s="79"/>
      <c r="T144" s="79" t="s">
        <v>304</v>
      </c>
      <c r="U144" s="79"/>
      <c r="V144" s="83" t="s">
        <v>591</v>
      </c>
      <c r="W144" s="81">
        <v>43783.60072916667</v>
      </c>
      <c r="X144" s="85">
        <v>43783</v>
      </c>
      <c r="Y144" s="87" t="s">
        <v>744</v>
      </c>
      <c r="Z144" s="83" t="s">
        <v>968</v>
      </c>
      <c r="AA144" s="79"/>
      <c r="AB144" s="79"/>
      <c r="AC144" s="87" t="s">
        <v>1192</v>
      </c>
      <c r="AD144" s="79"/>
      <c r="AE144" s="79" t="b">
        <v>0</v>
      </c>
      <c r="AF144" s="79">
        <v>0</v>
      </c>
      <c r="AG144" s="87" t="s">
        <v>1327</v>
      </c>
      <c r="AH144" s="79" t="b">
        <v>0</v>
      </c>
      <c r="AI144" s="79" t="s">
        <v>1335</v>
      </c>
      <c r="AJ144" s="79"/>
      <c r="AK144" s="87" t="s">
        <v>1327</v>
      </c>
      <c r="AL144" s="79" t="b">
        <v>0</v>
      </c>
      <c r="AM144" s="79">
        <v>6</v>
      </c>
      <c r="AN144" s="87" t="s">
        <v>1235</v>
      </c>
      <c r="AO144" s="79" t="s">
        <v>1338</v>
      </c>
      <c r="AP144" s="79" t="b">
        <v>0</v>
      </c>
      <c r="AQ144" s="87" t="s">
        <v>1235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8"/>
      <c r="BG144" s="49"/>
      <c r="BH144" s="48"/>
      <c r="BI144" s="49"/>
      <c r="BJ144" s="48"/>
      <c r="BK144" s="49"/>
      <c r="BL144" s="48"/>
      <c r="BM144" s="49"/>
      <c r="BN144" s="48"/>
    </row>
    <row r="145" spans="1:66" ht="15">
      <c r="A145" s="64" t="s">
        <v>307</v>
      </c>
      <c r="B145" s="64" t="s">
        <v>395</v>
      </c>
      <c r="C145" s="65" t="s">
        <v>3519</v>
      </c>
      <c r="D145" s="66">
        <v>3</v>
      </c>
      <c r="E145" s="67" t="s">
        <v>132</v>
      </c>
      <c r="F145" s="68">
        <v>32</v>
      </c>
      <c r="G145" s="65"/>
      <c r="H145" s="69"/>
      <c r="I145" s="70"/>
      <c r="J145" s="70"/>
      <c r="K145" s="34" t="s">
        <v>65</v>
      </c>
      <c r="L145" s="77">
        <v>145</v>
      </c>
      <c r="M145" s="77"/>
      <c r="N145" s="72"/>
      <c r="O145" s="79" t="s">
        <v>402</v>
      </c>
      <c r="P145" s="81">
        <v>43783.60072916667</v>
      </c>
      <c r="Q145" s="79" t="s">
        <v>425</v>
      </c>
      <c r="R145" s="79"/>
      <c r="S145" s="79"/>
      <c r="T145" s="79" t="s">
        <v>304</v>
      </c>
      <c r="U145" s="79"/>
      <c r="V145" s="83" t="s">
        <v>591</v>
      </c>
      <c r="W145" s="81">
        <v>43783.60072916667</v>
      </c>
      <c r="X145" s="85">
        <v>43783</v>
      </c>
      <c r="Y145" s="87" t="s">
        <v>744</v>
      </c>
      <c r="Z145" s="83" t="s">
        <v>968</v>
      </c>
      <c r="AA145" s="79"/>
      <c r="AB145" s="79"/>
      <c r="AC145" s="87" t="s">
        <v>1192</v>
      </c>
      <c r="AD145" s="79"/>
      <c r="AE145" s="79" t="b">
        <v>0</v>
      </c>
      <c r="AF145" s="79">
        <v>0</v>
      </c>
      <c r="AG145" s="87" t="s">
        <v>1327</v>
      </c>
      <c r="AH145" s="79" t="b">
        <v>0</v>
      </c>
      <c r="AI145" s="79" t="s">
        <v>1335</v>
      </c>
      <c r="AJ145" s="79"/>
      <c r="AK145" s="87" t="s">
        <v>1327</v>
      </c>
      <c r="AL145" s="79" t="b">
        <v>0</v>
      </c>
      <c r="AM145" s="79">
        <v>6</v>
      </c>
      <c r="AN145" s="87" t="s">
        <v>1235</v>
      </c>
      <c r="AO145" s="79" t="s">
        <v>1338</v>
      </c>
      <c r="AP145" s="79" t="b">
        <v>0</v>
      </c>
      <c r="AQ145" s="87" t="s">
        <v>1235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8">
        <v>0</v>
      </c>
      <c r="BG145" s="49">
        <v>0</v>
      </c>
      <c r="BH145" s="48">
        <v>0</v>
      </c>
      <c r="BI145" s="49">
        <v>0</v>
      </c>
      <c r="BJ145" s="48">
        <v>0</v>
      </c>
      <c r="BK145" s="49">
        <v>0</v>
      </c>
      <c r="BL145" s="48">
        <v>28</v>
      </c>
      <c r="BM145" s="49">
        <v>100</v>
      </c>
      <c r="BN145" s="48">
        <v>28</v>
      </c>
    </row>
    <row r="146" spans="1:66" ht="15">
      <c r="A146" s="64" t="s">
        <v>308</v>
      </c>
      <c r="B146" s="64" t="s">
        <v>331</v>
      </c>
      <c r="C146" s="65" t="s">
        <v>3519</v>
      </c>
      <c r="D146" s="66">
        <v>3</v>
      </c>
      <c r="E146" s="67" t="s">
        <v>132</v>
      </c>
      <c r="F146" s="68">
        <v>32</v>
      </c>
      <c r="G146" s="65"/>
      <c r="H146" s="69"/>
      <c r="I146" s="70"/>
      <c r="J146" s="70"/>
      <c r="K146" s="34" t="s">
        <v>65</v>
      </c>
      <c r="L146" s="77">
        <v>146</v>
      </c>
      <c r="M146" s="77"/>
      <c r="N146" s="72"/>
      <c r="O146" s="79" t="s">
        <v>401</v>
      </c>
      <c r="P146" s="81">
        <v>43783.60575231481</v>
      </c>
      <c r="Q146" s="79" t="s">
        <v>421</v>
      </c>
      <c r="R146" s="79"/>
      <c r="S146" s="79"/>
      <c r="T146" s="79"/>
      <c r="U146" s="83" t="s">
        <v>530</v>
      </c>
      <c r="V146" s="83" t="s">
        <v>530</v>
      </c>
      <c r="W146" s="81">
        <v>43783.60575231481</v>
      </c>
      <c r="X146" s="85">
        <v>43783</v>
      </c>
      <c r="Y146" s="87" t="s">
        <v>745</v>
      </c>
      <c r="Z146" s="83" t="s">
        <v>969</v>
      </c>
      <c r="AA146" s="79"/>
      <c r="AB146" s="79"/>
      <c r="AC146" s="87" t="s">
        <v>1193</v>
      </c>
      <c r="AD146" s="79"/>
      <c r="AE146" s="79" t="b">
        <v>0</v>
      </c>
      <c r="AF146" s="79">
        <v>0</v>
      </c>
      <c r="AG146" s="87" t="s">
        <v>1327</v>
      </c>
      <c r="AH146" s="79" t="b">
        <v>0</v>
      </c>
      <c r="AI146" s="79" t="s">
        <v>1334</v>
      </c>
      <c r="AJ146" s="79"/>
      <c r="AK146" s="87" t="s">
        <v>1327</v>
      </c>
      <c r="AL146" s="79" t="b">
        <v>0</v>
      </c>
      <c r="AM146" s="79">
        <v>63</v>
      </c>
      <c r="AN146" s="87" t="s">
        <v>1222</v>
      </c>
      <c r="AO146" s="79" t="s">
        <v>1339</v>
      </c>
      <c r="AP146" s="79" t="b">
        <v>0</v>
      </c>
      <c r="AQ146" s="87" t="s">
        <v>1222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5</v>
      </c>
      <c r="BM146" s="49">
        <v>100</v>
      </c>
      <c r="BN146" s="48">
        <v>5</v>
      </c>
    </row>
    <row r="147" spans="1:66" ht="15">
      <c r="A147" s="64" t="s">
        <v>309</v>
      </c>
      <c r="B147" s="64" t="s">
        <v>341</v>
      </c>
      <c r="C147" s="65" t="s">
        <v>3519</v>
      </c>
      <c r="D147" s="66">
        <v>3</v>
      </c>
      <c r="E147" s="67" t="s">
        <v>132</v>
      </c>
      <c r="F147" s="68">
        <v>32</v>
      </c>
      <c r="G147" s="65"/>
      <c r="H147" s="69"/>
      <c r="I147" s="70"/>
      <c r="J147" s="70"/>
      <c r="K147" s="34" t="s">
        <v>65</v>
      </c>
      <c r="L147" s="77">
        <v>147</v>
      </c>
      <c r="M147" s="77"/>
      <c r="N147" s="72"/>
      <c r="O147" s="79" t="s">
        <v>401</v>
      </c>
      <c r="P147" s="81">
        <v>43783.643229166664</v>
      </c>
      <c r="Q147" s="79" t="s">
        <v>425</v>
      </c>
      <c r="R147" s="79"/>
      <c r="S147" s="79"/>
      <c r="T147" s="79" t="s">
        <v>304</v>
      </c>
      <c r="U147" s="79"/>
      <c r="V147" s="83" t="s">
        <v>592</v>
      </c>
      <c r="W147" s="81">
        <v>43783.643229166664</v>
      </c>
      <c r="X147" s="85">
        <v>43783</v>
      </c>
      <c r="Y147" s="87" t="s">
        <v>746</v>
      </c>
      <c r="Z147" s="83" t="s">
        <v>970</v>
      </c>
      <c r="AA147" s="79"/>
      <c r="AB147" s="79"/>
      <c r="AC147" s="87" t="s">
        <v>1194</v>
      </c>
      <c r="AD147" s="79"/>
      <c r="AE147" s="79" t="b">
        <v>0</v>
      </c>
      <c r="AF147" s="79">
        <v>0</v>
      </c>
      <c r="AG147" s="87" t="s">
        <v>1327</v>
      </c>
      <c r="AH147" s="79" t="b">
        <v>0</v>
      </c>
      <c r="AI147" s="79" t="s">
        <v>1335</v>
      </c>
      <c r="AJ147" s="79"/>
      <c r="AK147" s="87" t="s">
        <v>1327</v>
      </c>
      <c r="AL147" s="79" t="b">
        <v>0</v>
      </c>
      <c r="AM147" s="79">
        <v>6</v>
      </c>
      <c r="AN147" s="87" t="s">
        <v>1235</v>
      </c>
      <c r="AO147" s="79" t="s">
        <v>1338</v>
      </c>
      <c r="AP147" s="79" t="b">
        <v>0</v>
      </c>
      <c r="AQ147" s="87" t="s">
        <v>1235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8"/>
      <c r="BG147" s="49"/>
      <c r="BH147" s="48"/>
      <c r="BI147" s="49"/>
      <c r="BJ147" s="48"/>
      <c r="BK147" s="49"/>
      <c r="BL147" s="48"/>
      <c r="BM147" s="49"/>
      <c r="BN147" s="48"/>
    </row>
    <row r="148" spans="1:66" ht="15">
      <c r="A148" s="64" t="s">
        <v>309</v>
      </c>
      <c r="B148" s="64" t="s">
        <v>395</v>
      </c>
      <c r="C148" s="65" t="s">
        <v>3519</v>
      </c>
      <c r="D148" s="66">
        <v>3</v>
      </c>
      <c r="E148" s="67" t="s">
        <v>132</v>
      </c>
      <c r="F148" s="68">
        <v>32</v>
      </c>
      <c r="G148" s="65"/>
      <c r="H148" s="69"/>
      <c r="I148" s="70"/>
      <c r="J148" s="70"/>
      <c r="K148" s="34" t="s">
        <v>65</v>
      </c>
      <c r="L148" s="77">
        <v>148</v>
      </c>
      <c r="M148" s="77"/>
      <c r="N148" s="72"/>
      <c r="O148" s="79" t="s">
        <v>402</v>
      </c>
      <c r="P148" s="81">
        <v>43783.643229166664</v>
      </c>
      <c r="Q148" s="79" t="s">
        <v>425</v>
      </c>
      <c r="R148" s="79"/>
      <c r="S148" s="79"/>
      <c r="T148" s="79" t="s">
        <v>304</v>
      </c>
      <c r="U148" s="79"/>
      <c r="V148" s="83" t="s">
        <v>592</v>
      </c>
      <c r="W148" s="81">
        <v>43783.643229166664</v>
      </c>
      <c r="X148" s="85">
        <v>43783</v>
      </c>
      <c r="Y148" s="87" t="s">
        <v>746</v>
      </c>
      <c r="Z148" s="83" t="s">
        <v>970</v>
      </c>
      <c r="AA148" s="79"/>
      <c r="AB148" s="79"/>
      <c r="AC148" s="87" t="s">
        <v>1194</v>
      </c>
      <c r="AD148" s="79"/>
      <c r="AE148" s="79" t="b">
        <v>0</v>
      </c>
      <c r="AF148" s="79">
        <v>0</v>
      </c>
      <c r="AG148" s="87" t="s">
        <v>1327</v>
      </c>
      <c r="AH148" s="79" t="b">
        <v>0</v>
      </c>
      <c r="AI148" s="79" t="s">
        <v>1335</v>
      </c>
      <c r="AJ148" s="79"/>
      <c r="AK148" s="87" t="s">
        <v>1327</v>
      </c>
      <c r="AL148" s="79" t="b">
        <v>0</v>
      </c>
      <c r="AM148" s="79">
        <v>6</v>
      </c>
      <c r="AN148" s="87" t="s">
        <v>1235</v>
      </c>
      <c r="AO148" s="79" t="s">
        <v>1338</v>
      </c>
      <c r="AP148" s="79" t="b">
        <v>0</v>
      </c>
      <c r="AQ148" s="87" t="s">
        <v>1235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8">
        <v>0</v>
      </c>
      <c r="BG148" s="49">
        <v>0</v>
      </c>
      <c r="BH148" s="48">
        <v>0</v>
      </c>
      <c r="BI148" s="49">
        <v>0</v>
      </c>
      <c r="BJ148" s="48">
        <v>0</v>
      </c>
      <c r="BK148" s="49">
        <v>0</v>
      </c>
      <c r="BL148" s="48">
        <v>28</v>
      </c>
      <c r="BM148" s="49">
        <v>100</v>
      </c>
      <c r="BN148" s="48">
        <v>28</v>
      </c>
    </row>
    <row r="149" spans="1:66" ht="15">
      <c r="A149" s="64" t="s">
        <v>310</v>
      </c>
      <c r="B149" s="64" t="s">
        <v>383</v>
      </c>
      <c r="C149" s="65" t="s">
        <v>3519</v>
      </c>
      <c r="D149" s="66">
        <v>3</v>
      </c>
      <c r="E149" s="67" t="s">
        <v>132</v>
      </c>
      <c r="F149" s="68">
        <v>32</v>
      </c>
      <c r="G149" s="65"/>
      <c r="H149" s="69"/>
      <c r="I149" s="70"/>
      <c r="J149" s="70"/>
      <c r="K149" s="34" t="s">
        <v>65</v>
      </c>
      <c r="L149" s="77">
        <v>149</v>
      </c>
      <c r="M149" s="77"/>
      <c r="N149" s="72"/>
      <c r="O149" s="79" t="s">
        <v>401</v>
      </c>
      <c r="P149" s="81">
        <v>43783.690347222226</v>
      </c>
      <c r="Q149" s="79" t="s">
        <v>423</v>
      </c>
      <c r="R149" s="79"/>
      <c r="S149" s="79"/>
      <c r="T149" s="79" t="s">
        <v>385</v>
      </c>
      <c r="U149" s="83" t="s">
        <v>531</v>
      </c>
      <c r="V149" s="83" t="s">
        <v>531</v>
      </c>
      <c r="W149" s="81">
        <v>43783.690347222226</v>
      </c>
      <c r="X149" s="85">
        <v>43783</v>
      </c>
      <c r="Y149" s="87" t="s">
        <v>747</v>
      </c>
      <c r="Z149" s="83" t="s">
        <v>971</v>
      </c>
      <c r="AA149" s="79"/>
      <c r="AB149" s="79"/>
      <c r="AC149" s="87" t="s">
        <v>1195</v>
      </c>
      <c r="AD149" s="79"/>
      <c r="AE149" s="79" t="b">
        <v>0</v>
      </c>
      <c r="AF149" s="79">
        <v>0</v>
      </c>
      <c r="AG149" s="87" t="s">
        <v>1327</v>
      </c>
      <c r="AH149" s="79" t="b">
        <v>0</v>
      </c>
      <c r="AI149" s="79" t="s">
        <v>1334</v>
      </c>
      <c r="AJ149" s="79"/>
      <c r="AK149" s="87" t="s">
        <v>1327</v>
      </c>
      <c r="AL149" s="79" t="b">
        <v>0</v>
      </c>
      <c r="AM149" s="79">
        <v>6</v>
      </c>
      <c r="AN149" s="87" t="s">
        <v>1311</v>
      </c>
      <c r="AO149" s="79" t="s">
        <v>1339</v>
      </c>
      <c r="AP149" s="79" t="b">
        <v>0</v>
      </c>
      <c r="AQ149" s="87" t="s">
        <v>1311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8">
        <v>0</v>
      </c>
      <c r="BG149" s="49">
        <v>0</v>
      </c>
      <c r="BH149" s="48">
        <v>0</v>
      </c>
      <c r="BI149" s="49">
        <v>0</v>
      </c>
      <c r="BJ149" s="48">
        <v>0</v>
      </c>
      <c r="BK149" s="49">
        <v>0</v>
      </c>
      <c r="BL149" s="48">
        <v>9</v>
      </c>
      <c r="BM149" s="49">
        <v>100</v>
      </c>
      <c r="BN149" s="48">
        <v>9</v>
      </c>
    </row>
    <row r="150" spans="1:66" ht="15">
      <c r="A150" s="64" t="s">
        <v>311</v>
      </c>
      <c r="B150" s="64" t="s">
        <v>331</v>
      </c>
      <c r="C150" s="65" t="s">
        <v>3519</v>
      </c>
      <c r="D150" s="66">
        <v>3</v>
      </c>
      <c r="E150" s="67" t="s">
        <v>132</v>
      </c>
      <c r="F150" s="68">
        <v>32</v>
      </c>
      <c r="G150" s="65"/>
      <c r="H150" s="69"/>
      <c r="I150" s="70"/>
      <c r="J150" s="70"/>
      <c r="K150" s="34" t="s">
        <v>65</v>
      </c>
      <c r="L150" s="77">
        <v>150</v>
      </c>
      <c r="M150" s="77"/>
      <c r="N150" s="72"/>
      <c r="O150" s="79" t="s">
        <v>401</v>
      </c>
      <c r="P150" s="81">
        <v>43783.698113425926</v>
      </c>
      <c r="Q150" s="79" t="s">
        <v>421</v>
      </c>
      <c r="R150" s="79"/>
      <c r="S150" s="79"/>
      <c r="T150" s="79"/>
      <c r="U150" s="83" t="s">
        <v>530</v>
      </c>
      <c r="V150" s="83" t="s">
        <v>530</v>
      </c>
      <c r="W150" s="81">
        <v>43783.698113425926</v>
      </c>
      <c r="X150" s="85">
        <v>43783</v>
      </c>
      <c r="Y150" s="87" t="s">
        <v>748</v>
      </c>
      <c r="Z150" s="83" t="s">
        <v>972</v>
      </c>
      <c r="AA150" s="79"/>
      <c r="AB150" s="79"/>
      <c r="AC150" s="87" t="s">
        <v>1196</v>
      </c>
      <c r="AD150" s="79"/>
      <c r="AE150" s="79" t="b">
        <v>0</v>
      </c>
      <c r="AF150" s="79">
        <v>0</v>
      </c>
      <c r="AG150" s="87" t="s">
        <v>1327</v>
      </c>
      <c r="AH150" s="79" t="b">
        <v>0</v>
      </c>
      <c r="AI150" s="79" t="s">
        <v>1334</v>
      </c>
      <c r="AJ150" s="79"/>
      <c r="AK150" s="87" t="s">
        <v>1327</v>
      </c>
      <c r="AL150" s="79" t="b">
        <v>0</v>
      </c>
      <c r="AM150" s="79">
        <v>63</v>
      </c>
      <c r="AN150" s="87" t="s">
        <v>1222</v>
      </c>
      <c r="AO150" s="79" t="s">
        <v>1337</v>
      </c>
      <c r="AP150" s="79" t="b">
        <v>0</v>
      </c>
      <c r="AQ150" s="87" t="s">
        <v>1222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5</v>
      </c>
      <c r="BM150" s="49">
        <v>100</v>
      </c>
      <c r="BN150" s="48">
        <v>5</v>
      </c>
    </row>
    <row r="151" spans="1:66" ht="15">
      <c r="A151" s="64" t="s">
        <v>312</v>
      </c>
      <c r="B151" s="64" t="s">
        <v>331</v>
      </c>
      <c r="C151" s="65" t="s">
        <v>3519</v>
      </c>
      <c r="D151" s="66">
        <v>3</v>
      </c>
      <c r="E151" s="67" t="s">
        <v>132</v>
      </c>
      <c r="F151" s="68">
        <v>32</v>
      </c>
      <c r="G151" s="65"/>
      <c r="H151" s="69"/>
      <c r="I151" s="70"/>
      <c r="J151" s="70"/>
      <c r="K151" s="34" t="s">
        <v>65</v>
      </c>
      <c r="L151" s="77">
        <v>151</v>
      </c>
      <c r="M151" s="77"/>
      <c r="N151" s="72"/>
      <c r="O151" s="79" t="s">
        <v>401</v>
      </c>
      <c r="P151" s="81">
        <v>43783.70190972222</v>
      </c>
      <c r="Q151" s="79" t="s">
        <v>421</v>
      </c>
      <c r="R151" s="79"/>
      <c r="S151" s="79"/>
      <c r="T151" s="79"/>
      <c r="U151" s="83" t="s">
        <v>530</v>
      </c>
      <c r="V151" s="83" t="s">
        <v>530</v>
      </c>
      <c r="W151" s="81">
        <v>43783.70190972222</v>
      </c>
      <c r="X151" s="85">
        <v>43783</v>
      </c>
      <c r="Y151" s="87" t="s">
        <v>749</v>
      </c>
      <c r="Z151" s="83" t="s">
        <v>973</v>
      </c>
      <c r="AA151" s="79"/>
      <c r="AB151" s="79"/>
      <c r="AC151" s="87" t="s">
        <v>1197</v>
      </c>
      <c r="AD151" s="79"/>
      <c r="AE151" s="79" t="b">
        <v>0</v>
      </c>
      <c r="AF151" s="79">
        <v>0</v>
      </c>
      <c r="AG151" s="87" t="s">
        <v>1327</v>
      </c>
      <c r="AH151" s="79" t="b">
        <v>0</v>
      </c>
      <c r="AI151" s="79" t="s">
        <v>1334</v>
      </c>
      <c r="AJ151" s="79"/>
      <c r="AK151" s="87" t="s">
        <v>1327</v>
      </c>
      <c r="AL151" s="79" t="b">
        <v>0</v>
      </c>
      <c r="AM151" s="79">
        <v>63</v>
      </c>
      <c r="AN151" s="87" t="s">
        <v>1222</v>
      </c>
      <c r="AO151" s="79" t="s">
        <v>1337</v>
      </c>
      <c r="AP151" s="79" t="b">
        <v>0</v>
      </c>
      <c r="AQ151" s="87" t="s">
        <v>1222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5</v>
      </c>
      <c r="BM151" s="49">
        <v>100</v>
      </c>
      <c r="BN151" s="48">
        <v>5</v>
      </c>
    </row>
    <row r="152" spans="1:66" ht="15">
      <c r="A152" s="64" t="s">
        <v>313</v>
      </c>
      <c r="B152" s="64" t="s">
        <v>331</v>
      </c>
      <c r="C152" s="65" t="s">
        <v>3519</v>
      </c>
      <c r="D152" s="66">
        <v>3</v>
      </c>
      <c r="E152" s="67" t="s">
        <v>132</v>
      </c>
      <c r="F152" s="68">
        <v>32</v>
      </c>
      <c r="G152" s="65"/>
      <c r="H152" s="69"/>
      <c r="I152" s="70"/>
      <c r="J152" s="70"/>
      <c r="K152" s="34" t="s">
        <v>65</v>
      </c>
      <c r="L152" s="77">
        <v>152</v>
      </c>
      <c r="M152" s="77"/>
      <c r="N152" s="72"/>
      <c r="O152" s="79" t="s">
        <v>401</v>
      </c>
      <c r="P152" s="81">
        <v>43783.75101851852</v>
      </c>
      <c r="Q152" s="79" t="s">
        <v>421</v>
      </c>
      <c r="R152" s="79"/>
      <c r="S152" s="79"/>
      <c r="T152" s="79"/>
      <c r="U152" s="83" t="s">
        <v>530</v>
      </c>
      <c r="V152" s="83" t="s">
        <v>530</v>
      </c>
      <c r="W152" s="81">
        <v>43783.75101851852</v>
      </c>
      <c r="X152" s="85">
        <v>43783</v>
      </c>
      <c r="Y152" s="87" t="s">
        <v>750</v>
      </c>
      <c r="Z152" s="83" t="s">
        <v>974</v>
      </c>
      <c r="AA152" s="79"/>
      <c r="AB152" s="79"/>
      <c r="AC152" s="87" t="s">
        <v>1198</v>
      </c>
      <c r="AD152" s="79"/>
      <c r="AE152" s="79" t="b">
        <v>0</v>
      </c>
      <c r="AF152" s="79">
        <v>0</v>
      </c>
      <c r="AG152" s="87" t="s">
        <v>1327</v>
      </c>
      <c r="AH152" s="79" t="b">
        <v>0</v>
      </c>
      <c r="AI152" s="79" t="s">
        <v>1334</v>
      </c>
      <c r="AJ152" s="79"/>
      <c r="AK152" s="87" t="s">
        <v>1327</v>
      </c>
      <c r="AL152" s="79" t="b">
        <v>0</v>
      </c>
      <c r="AM152" s="79">
        <v>63</v>
      </c>
      <c r="AN152" s="87" t="s">
        <v>1222</v>
      </c>
      <c r="AO152" s="79" t="s">
        <v>1338</v>
      </c>
      <c r="AP152" s="79" t="b">
        <v>0</v>
      </c>
      <c r="AQ152" s="87" t="s">
        <v>1222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5</v>
      </c>
      <c r="BM152" s="49">
        <v>100</v>
      </c>
      <c r="BN152" s="48">
        <v>5</v>
      </c>
    </row>
    <row r="153" spans="1:66" ht="15">
      <c r="A153" s="64" t="s">
        <v>314</v>
      </c>
      <c r="B153" s="64" t="s">
        <v>314</v>
      </c>
      <c r="C153" s="65" t="s">
        <v>3519</v>
      </c>
      <c r="D153" s="66">
        <v>3</v>
      </c>
      <c r="E153" s="67" t="s">
        <v>132</v>
      </c>
      <c r="F153" s="68">
        <v>32</v>
      </c>
      <c r="G153" s="65"/>
      <c r="H153" s="69"/>
      <c r="I153" s="70"/>
      <c r="J153" s="70"/>
      <c r="K153" s="34" t="s">
        <v>65</v>
      </c>
      <c r="L153" s="77">
        <v>153</v>
      </c>
      <c r="M153" s="77"/>
      <c r="N153" s="72"/>
      <c r="O153" s="79" t="s">
        <v>176</v>
      </c>
      <c r="P153" s="81">
        <v>43783.75111111111</v>
      </c>
      <c r="Q153" s="79" t="s">
        <v>426</v>
      </c>
      <c r="R153" s="79"/>
      <c r="S153" s="79"/>
      <c r="T153" s="79"/>
      <c r="U153" s="79"/>
      <c r="V153" s="83" t="s">
        <v>593</v>
      </c>
      <c r="W153" s="81">
        <v>43783.75111111111</v>
      </c>
      <c r="X153" s="85">
        <v>43783</v>
      </c>
      <c r="Y153" s="87" t="s">
        <v>751</v>
      </c>
      <c r="Z153" s="83" t="s">
        <v>975</v>
      </c>
      <c r="AA153" s="79"/>
      <c r="AB153" s="79"/>
      <c r="AC153" s="87" t="s">
        <v>1199</v>
      </c>
      <c r="AD153" s="79"/>
      <c r="AE153" s="79" t="b">
        <v>0</v>
      </c>
      <c r="AF153" s="79">
        <v>6</v>
      </c>
      <c r="AG153" s="87" t="s">
        <v>1327</v>
      </c>
      <c r="AH153" s="79" t="b">
        <v>0</v>
      </c>
      <c r="AI153" s="79" t="s">
        <v>1334</v>
      </c>
      <c r="AJ153" s="79"/>
      <c r="AK153" s="87" t="s">
        <v>1327</v>
      </c>
      <c r="AL153" s="79" t="b">
        <v>0</v>
      </c>
      <c r="AM153" s="79">
        <v>0</v>
      </c>
      <c r="AN153" s="87" t="s">
        <v>1327</v>
      </c>
      <c r="AO153" s="79" t="s">
        <v>1338</v>
      </c>
      <c r="AP153" s="79" t="b">
        <v>0</v>
      </c>
      <c r="AQ153" s="87" t="s">
        <v>1199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8">
        <v>1</v>
      </c>
      <c r="BG153" s="49">
        <v>1.639344262295082</v>
      </c>
      <c r="BH153" s="48">
        <v>1</v>
      </c>
      <c r="BI153" s="49">
        <v>1.639344262295082</v>
      </c>
      <c r="BJ153" s="48">
        <v>0</v>
      </c>
      <c r="BK153" s="49">
        <v>0</v>
      </c>
      <c r="BL153" s="48">
        <v>59</v>
      </c>
      <c r="BM153" s="49">
        <v>96.72131147540983</v>
      </c>
      <c r="BN153" s="48">
        <v>61</v>
      </c>
    </row>
    <row r="154" spans="1:66" ht="15">
      <c r="A154" s="64" t="s">
        <v>315</v>
      </c>
      <c r="B154" s="64" t="s">
        <v>331</v>
      </c>
      <c r="C154" s="65" t="s">
        <v>3519</v>
      </c>
      <c r="D154" s="66">
        <v>3</v>
      </c>
      <c r="E154" s="67" t="s">
        <v>132</v>
      </c>
      <c r="F154" s="68">
        <v>32</v>
      </c>
      <c r="G154" s="65"/>
      <c r="H154" s="69"/>
      <c r="I154" s="70"/>
      <c r="J154" s="70"/>
      <c r="K154" s="34" t="s">
        <v>65</v>
      </c>
      <c r="L154" s="77">
        <v>154</v>
      </c>
      <c r="M154" s="77"/>
      <c r="N154" s="72"/>
      <c r="O154" s="79" t="s">
        <v>401</v>
      </c>
      <c r="P154" s="81">
        <v>43783.753703703704</v>
      </c>
      <c r="Q154" s="79" t="s">
        <v>421</v>
      </c>
      <c r="R154" s="79"/>
      <c r="S154" s="79"/>
      <c r="T154" s="79"/>
      <c r="U154" s="83" t="s">
        <v>530</v>
      </c>
      <c r="V154" s="83" t="s">
        <v>530</v>
      </c>
      <c r="W154" s="81">
        <v>43783.753703703704</v>
      </c>
      <c r="X154" s="85">
        <v>43783</v>
      </c>
      <c r="Y154" s="87" t="s">
        <v>752</v>
      </c>
      <c r="Z154" s="83" t="s">
        <v>976</v>
      </c>
      <c r="AA154" s="79"/>
      <c r="AB154" s="79"/>
      <c r="AC154" s="87" t="s">
        <v>1200</v>
      </c>
      <c r="AD154" s="79"/>
      <c r="AE154" s="79" t="b">
        <v>0</v>
      </c>
      <c r="AF154" s="79">
        <v>0</v>
      </c>
      <c r="AG154" s="87" t="s">
        <v>1327</v>
      </c>
      <c r="AH154" s="79" t="b">
        <v>0</v>
      </c>
      <c r="AI154" s="79" t="s">
        <v>1334</v>
      </c>
      <c r="AJ154" s="79"/>
      <c r="AK154" s="87" t="s">
        <v>1327</v>
      </c>
      <c r="AL154" s="79" t="b">
        <v>0</v>
      </c>
      <c r="AM154" s="79">
        <v>63</v>
      </c>
      <c r="AN154" s="87" t="s">
        <v>1222</v>
      </c>
      <c r="AO154" s="79" t="s">
        <v>1337</v>
      </c>
      <c r="AP154" s="79" t="b">
        <v>0</v>
      </c>
      <c r="AQ154" s="87" t="s">
        <v>1222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5</v>
      </c>
      <c r="BM154" s="49">
        <v>100</v>
      </c>
      <c r="BN154" s="48">
        <v>5</v>
      </c>
    </row>
    <row r="155" spans="1:66" ht="15">
      <c r="A155" s="64" t="s">
        <v>316</v>
      </c>
      <c r="B155" s="64" t="s">
        <v>331</v>
      </c>
      <c r="C155" s="65" t="s">
        <v>3519</v>
      </c>
      <c r="D155" s="66">
        <v>3</v>
      </c>
      <c r="E155" s="67" t="s">
        <v>132</v>
      </c>
      <c r="F155" s="68">
        <v>32</v>
      </c>
      <c r="G155" s="65"/>
      <c r="H155" s="69"/>
      <c r="I155" s="70"/>
      <c r="J155" s="70"/>
      <c r="K155" s="34" t="s">
        <v>65</v>
      </c>
      <c r="L155" s="77">
        <v>155</v>
      </c>
      <c r="M155" s="77"/>
      <c r="N155" s="72"/>
      <c r="O155" s="79" t="s">
        <v>401</v>
      </c>
      <c r="P155" s="81">
        <v>43783.75494212963</v>
      </c>
      <c r="Q155" s="79" t="s">
        <v>421</v>
      </c>
      <c r="R155" s="79"/>
      <c r="S155" s="79"/>
      <c r="T155" s="79"/>
      <c r="U155" s="83" t="s">
        <v>530</v>
      </c>
      <c r="V155" s="83" t="s">
        <v>530</v>
      </c>
      <c r="W155" s="81">
        <v>43783.75494212963</v>
      </c>
      <c r="X155" s="85">
        <v>43783</v>
      </c>
      <c r="Y155" s="87" t="s">
        <v>753</v>
      </c>
      <c r="Z155" s="83" t="s">
        <v>977</v>
      </c>
      <c r="AA155" s="79"/>
      <c r="AB155" s="79"/>
      <c r="AC155" s="87" t="s">
        <v>1201</v>
      </c>
      <c r="AD155" s="79"/>
      <c r="AE155" s="79" t="b">
        <v>0</v>
      </c>
      <c r="AF155" s="79">
        <v>0</v>
      </c>
      <c r="AG155" s="87" t="s">
        <v>1327</v>
      </c>
      <c r="AH155" s="79" t="b">
        <v>0</v>
      </c>
      <c r="AI155" s="79" t="s">
        <v>1334</v>
      </c>
      <c r="AJ155" s="79"/>
      <c r="AK155" s="87" t="s">
        <v>1327</v>
      </c>
      <c r="AL155" s="79" t="b">
        <v>0</v>
      </c>
      <c r="AM155" s="79">
        <v>63</v>
      </c>
      <c r="AN155" s="87" t="s">
        <v>1222</v>
      </c>
      <c r="AO155" s="79" t="s">
        <v>1337</v>
      </c>
      <c r="AP155" s="79" t="b">
        <v>0</v>
      </c>
      <c r="AQ155" s="87" t="s">
        <v>1222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5</v>
      </c>
      <c r="BM155" s="49">
        <v>100</v>
      </c>
      <c r="BN155" s="48">
        <v>5</v>
      </c>
    </row>
    <row r="156" spans="1:66" ht="15">
      <c r="A156" s="64" t="s">
        <v>317</v>
      </c>
      <c r="B156" s="64" t="s">
        <v>331</v>
      </c>
      <c r="C156" s="65" t="s">
        <v>3519</v>
      </c>
      <c r="D156" s="66">
        <v>3</v>
      </c>
      <c r="E156" s="67" t="s">
        <v>132</v>
      </c>
      <c r="F156" s="68">
        <v>32</v>
      </c>
      <c r="G156" s="65"/>
      <c r="H156" s="69"/>
      <c r="I156" s="70"/>
      <c r="J156" s="70"/>
      <c r="K156" s="34" t="s">
        <v>65</v>
      </c>
      <c r="L156" s="77">
        <v>156</v>
      </c>
      <c r="M156" s="77"/>
      <c r="N156" s="72"/>
      <c r="O156" s="79" t="s">
        <v>401</v>
      </c>
      <c r="P156" s="81">
        <v>43783.755949074075</v>
      </c>
      <c r="Q156" s="79" t="s">
        <v>421</v>
      </c>
      <c r="R156" s="79"/>
      <c r="S156" s="79"/>
      <c r="T156" s="79"/>
      <c r="U156" s="83" t="s">
        <v>530</v>
      </c>
      <c r="V156" s="83" t="s">
        <v>530</v>
      </c>
      <c r="W156" s="81">
        <v>43783.755949074075</v>
      </c>
      <c r="X156" s="85">
        <v>43783</v>
      </c>
      <c r="Y156" s="87" t="s">
        <v>754</v>
      </c>
      <c r="Z156" s="83" t="s">
        <v>978</v>
      </c>
      <c r="AA156" s="79"/>
      <c r="AB156" s="79"/>
      <c r="AC156" s="87" t="s">
        <v>1202</v>
      </c>
      <c r="AD156" s="79"/>
      <c r="AE156" s="79" t="b">
        <v>0</v>
      </c>
      <c r="AF156" s="79">
        <v>0</v>
      </c>
      <c r="AG156" s="87" t="s">
        <v>1327</v>
      </c>
      <c r="AH156" s="79" t="b">
        <v>0</v>
      </c>
      <c r="AI156" s="79" t="s">
        <v>1334</v>
      </c>
      <c r="AJ156" s="79"/>
      <c r="AK156" s="87" t="s">
        <v>1327</v>
      </c>
      <c r="AL156" s="79" t="b">
        <v>0</v>
      </c>
      <c r="AM156" s="79">
        <v>63</v>
      </c>
      <c r="AN156" s="87" t="s">
        <v>1222</v>
      </c>
      <c r="AO156" s="79" t="s">
        <v>1344</v>
      </c>
      <c r="AP156" s="79" t="b">
        <v>0</v>
      </c>
      <c r="AQ156" s="87" t="s">
        <v>1222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5</v>
      </c>
      <c r="BM156" s="49">
        <v>100</v>
      </c>
      <c r="BN156" s="48">
        <v>5</v>
      </c>
    </row>
    <row r="157" spans="1:66" ht="15">
      <c r="A157" s="64" t="s">
        <v>318</v>
      </c>
      <c r="B157" s="64" t="s">
        <v>331</v>
      </c>
      <c r="C157" s="65" t="s">
        <v>3519</v>
      </c>
      <c r="D157" s="66">
        <v>3</v>
      </c>
      <c r="E157" s="67" t="s">
        <v>132</v>
      </c>
      <c r="F157" s="68">
        <v>32</v>
      </c>
      <c r="G157" s="65"/>
      <c r="H157" s="69"/>
      <c r="I157" s="70"/>
      <c r="J157" s="70"/>
      <c r="K157" s="34" t="s">
        <v>65</v>
      </c>
      <c r="L157" s="77">
        <v>157</v>
      </c>
      <c r="M157" s="77"/>
      <c r="N157" s="72"/>
      <c r="O157" s="79" t="s">
        <v>401</v>
      </c>
      <c r="P157" s="81">
        <v>43783.76626157408</v>
      </c>
      <c r="Q157" s="79" t="s">
        <v>421</v>
      </c>
      <c r="R157" s="79"/>
      <c r="S157" s="79"/>
      <c r="T157" s="79"/>
      <c r="U157" s="83" t="s">
        <v>530</v>
      </c>
      <c r="V157" s="83" t="s">
        <v>530</v>
      </c>
      <c r="W157" s="81">
        <v>43783.76626157408</v>
      </c>
      <c r="X157" s="85">
        <v>43783</v>
      </c>
      <c r="Y157" s="87" t="s">
        <v>755</v>
      </c>
      <c r="Z157" s="83" t="s">
        <v>979</v>
      </c>
      <c r="AA157" s="79"/>
      <c r="AB157" s="79"/>
      <c r="AC157" s="87" t="s">
        <v>1203</v>
      </c>
      <c r="AD157" s="79"/>
      <c r="AE157" s="79" t="b">
        <v>0</v>
      </c>
      <c r="AF157" s="79">
        <v>0</v>
      </c>
      <c r="AG157" s="87" t="s">
        <v>1327</v>
      </c>
      <c r="AH157" s="79" t="b">
        <v>0</v>
      </c>
      <c r="AI157" s="79" t="s">
        <v>1334</v>
      </c>
      <c r="AJ157" s="79"/>
      <c r="AK157" s="87" t="s">
        <v>1327</v>
      </c>
      <c r="AL157" s="79" t="b">
        <v>0</v>
      </c>
      <c r="AM157" s="79">
        <v>63</v>
      </c>
      <c r="AN157" s="87" t="s">
        <v>1222</v>
      </c>
      <c r="AO157" s="79" t="s">
        <v>1339</v>
      </c>
      <c r="AP157" s="79" t="b">
        <v>0</v>
      </c>
      <c r="AQ157" s="87" t="s">
        <v>1222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5</v>
      </c>
      <c r="BM157" s="49">
        <v>100</v>
      </c>
      <c r="BN157" s="48">
        <v>5</v>
      </c>
    </row>
    <row r="158" spans="1:66" ht="15">
      <c r="A158" s="64" t="s">
        <v>319</v>
      </c>
      <c r="B158" s="64" t="s">
        <v>331</v>
      </c>
      <c r="C158" s="65" t="s">
        <v>3519</v>
      </c>
      <c r="D158" s="66">
        <v>3</v>
      </c>
      <c r="E158" s="67" t="s">
        <v>132</v>
      </c>
      <c r="F158" s="68">
        <v>32</v>
      </c>
      <c r="G158" s="65"/>
      <c r="H158" s="69"/>
      <c r="I158" s="70"/>
      <c r="J158" s="70"/>
      <c r="K158" s="34" t="s">
        <v>65</v>
      </c>
      <c r="L158" s="77">
        <v>158</v>
      </c>
      <c r="M158" s="77"/>
      <c r="N158" s="72"/>
      <c r="O158" s="79" t="s">
        <v>401</v>
      </c>
      <c r="P158" s="81">
        <v>43783.85780092593</v>
      </c>
      <c r="Q158" s="79" t="s">
        <v>421</v>
      </c>
      <c r="R158" s="79"/>
      <c r="S158" s="79"/>
      <c r="T158" s="79"/>
      <c r="U158" s="83" t="s">
        <v>530</v>
      </c>
      <c r="V158" s="83" t="s">
        <v>530</v>
      </c>
      <c r="W158" s="81">
        <v>43783.85780092593</v>
      </c>
      <c r="X158" s="85">
        <v>43783</v>
      </c>
      <c r="Y158" s="87" t="s">
        <v>756</v>
      </c>
      <c r="Z158" s="83" t="s">
        <v>980</v>
      </c>
      <c r="AA158" s="79"/>
      <c r="AB158" s="79"/>
      <c r="AC158" s="87" t="s">
        <v>1204</v>
      </c>
      <c r="AD158" s="79"/>
      <c r="AE158" s="79" t="b">
        <v>0</v>
      </c>
      <c r="AF158" s="79">
        <v>0</v>
      </c>
      <c r="AG158" s="87" t="s">
        <v>1327</v>
      </c>
      <c r="AH158" s="79" t="b">
        <v>0</v>
      </c>
      <c r="AI158" s="79" t="s">
        <v>1334</v>
      </c>
      <c r="AJ158" s="79"/>
      <c r="AK158" s="87" t="s">
        <v>1327</v>
      </c>
      <c r="AL158" s="79" t="b">
        <v>0</v>
      </c>
      <c r="AM158" s="79">
        <v>63</v>
      </c>
      <c r="AN158" s="87" t="s">
        <v>1222</v>
      </c>
      <c r="AO158" s="79" t="s">
        <v>1337</v>
      </c>
      <c r="AP158" s="79" t="b">
        <v>0</v>
      </c>
      <c r="AQ158" s="87" t="s">
        <v>1222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5</v>
      </c>
      <c r="BM158" s="49">
        <v>100</v>
      </c>
      <c r="BN158" s="48">
        <v>5</v>
      </c>
    </row>
    <row r="159" spans="1:66" ht="15">
      <c r="A159" s="64" t="s">
        <v>320</v>
      </c>
      <c r="B159" s="64" t="s">
        <v>373</v>
      </c>
      <c r="C159" s="65" t="s">
        <v>3519</v>
      </c>
      <c r="D159" s="66">
        <v>3</v>
      </c>
      <c r="E159" s="67" t="s">
        <v>132</v>
      </c>
      <c r="F159" s="68">
        <v>32</v>
      </c>
      <c r="G159" s="65"/>
      <c r="H159" s="69"/>
      <c r="I159" s="70"/>
      <c r="J159" s="70"/>
      <c r="K159" s="34" t="s">
        <v>65</v>
      </c>
      <c r="L159" s="77">
        <v>159</v>
      </c>
      <c r="M159" s="77"/>
      <c r="N159" s="72"/>
      <c r="O159" s="79" t="s">
        <v>401</v>
      </c>
      <c r="P159" s="81">
        <v>43779.878842592596</v>
      </c>
      <c r="Q159" s="79" t="s">
        <v>404</v>
      </c>
      <c r="R159" s="83" t="s">
        <v>465</v>
      </c>
      <c r="S159" s="79" t="s">
        <v>488</v>
      </c>
      <c r="T159" s="79"/>
      <c r="U159" s="79"/>
      <c r="V159" s="83" t="s">
        <v>594</v>
      </c>
      <c r="W159" s="81">
        <v>43779.878842592596</v>
      </c>
      <c r="X159" s="85">
        <v>43779</v>
      </c>
      <c r="Y159" s="87" t="s">
        <v>757</v>
      </c>
      <c r="Z159" s="83" t="s">
        <v>981</v>
      </c>
      <c r="AA159" s="79"/>
      <c r="AB159" s="79"/>
      <c r="AC159" s="87" t="s">
        <v>1205</v>
      </c>
      <c r="AD159" s="79"/>
      <c r="AE159" s="79" t="b">
        <v>0</v>
      </c>
      <c r="AF159" s="79">
        <v>0</v>
      </c>
      <c r="AG159" s="87" t="s">
        <v>1327</v>
      </c>
      <c r="AH159" s="79" t="b">
        <v>0</v>
      </c>
      <c r="AI159" s="79" t="s">
        <v>1334</v>
      </c>
      <c r="AJ159" s="79"/>
      <c r="AK159" s="87" t="s">
        <v>1327</v>
      </c>
      <c r="AL159" s="79" t="b">
        <v>0</v>
      </c>
      <c r="AM159" s="79">
        <v>24</v>
      </c>
      <c r="AN159" s="87" t="s">
        <v>1287</v>
      </c>
      <c r="AO159" s="79" t="s">
        <v>1336</v>
      </c>
      <c r="AP159" s="79" t="b">
        <v>0</v>
      </c>
      <c r="AQ159" s="87" t="s">
        <v>1287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320</v>
      </c>
      <c r="B160" s="64" t="s">
        <v>389</v>
      </c>
      <c r="C160" s="65" t="s">
        <v>3519</v>
      </c>
      <c r="D160" s="66">
        <v>3</v>
      </c>
      <c r="E160" s="67" t="s">
        <v>132</v>
      </c>
      <c r="F160" s="68">
        <v>32</v>
      </c>
      <c r="G160" s="65"/>
      <c r="H160" s="69"/>
      <c r="I160" s="70"/>
      <c r="J160" s="70"/>
      <c r="K160" s="34" t="s">
        <v>65</v>
      </c>
      <c r="L160" s="77">
        <v>160</v>
      </c>
      <c r="M160" s="77"/>
      <c r="N160" s="72"/>
      <c r="O160" s="79" t="s">
        <v>402</v>
      </c>
      <c r="P160" s="81">
        <v>43779.878842592596</v>
      </c>
      <c r="Q160" s="79" t="s">
        <v>404</v>
      </c>
      <c r="R160" s="83" t="s">
        <v>465</v>
      </c>
      <c r="S160" s="79" t="s">
        <v>488</v>
      </c>
      <c r="T160" s="79"/>
      <c r="U160" s="79"/>
      <c r="V160" s="83" t="s">
        <v>594</v>
      </c>
      <c r="W160" s="81">
        <v>43779.878842592596</v>
      </c>
      <c r="X160" s="85">
        <v>43779</v>
      </c>
      <c r="Y160" s="87" t="s">
        <v>757</v>
      </c>
      <c r="Z160" s="83" t="s">
        <v>981</v>
      </c>
      <c r="AA160" s="79"/>
      <c r="AB160" s="79"/>
      <c r="AC160" s="87" t="s">
        <v>1205</v>
      </c>
      <c r="AD160" s="79"/>
      <c r="AE160" s="79" t="b">
        <v>0</v>
      </c>
      <c r="AF160" s="79">
        <v>0</v>
      </c>
      <c r="AG160" s="87" t="s">
        <v>1327</v>
      </c>
      <c r="AH160" s="79" t="b">
        <v>0</v>
      </c>
      <c r="AI160" s="79" t="s">
        <v>1334</v>
      </c>
      <c r="AJ160" s="79"/>
      <c r="AK160" s="87" t="s">
        <v>1327</v>
      </c>
      <c r="AL160" s="79" t="b">
        <v>0</v>
      </c>
      <c r="AM160" s="79">
        <v>24</v>
      </c>
      <c r="AN160" s="87" t="s">
        <v>1287</v>
      </c>
      <c r="AO160" s="79" t="s">
        <v>1336</v>
      </c>
      <c r="AP160" s="79" t="b">
        <v>0</v>
      </c>
      <c r="AQ160" s="87" t="s">
        <v>1287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320</v>
      </c>
      <c r="B161" s="64" t="s">
        <v>344</v>
      </c>
      <c r="C161" s="65" t="s">
        <v>3520</v>
      </c>
      <c r="D161" s="66">
        <v>10</v>
      </c>
      <c r="E161" s="67" t="s">
        <v>136</v>
      </c>
      <c r="F161" s="68">
        <v>26.8</v>
      </c>
      <c r="G161" s="65"/>
      <c r="H161" s="69"/>
      <c r="I161" s="70"/>
      <c r="J161" s="70"/>
      <c r="K161" s="34" t="s">
        <v>65</v>
      </c>
      <c r="L161" s="77">
        <v>161</v>
      </c>
      <c r="M161" s="77"/>
      <c r="N161" s="72"/>
      <c r="O161" s="79" t="s">
        <v>402</v>
      </c>
      <c r="P161" s="81">
        <v>43779.878842592596</v>
      </c>
      <c r="Q161" s="79" t="s">
        <v>404</v>
      </c>
      <c r="R161" s="83" t="s">
        <v>465</v>
      </c>
      <c r="S161" s="79" t="s">
        <v>488</v>
      </c>
      <c r="T161" s="79"/>
      <c r="U161" s="79"/>
      <c r="V161" s="83" t="s">
        <v>594</v>
      </c>
      <c r="W161" s="81">
        <v>43779.878842592596</v>
      </c>
      <c r="X161" s="85">
        <v>43779</v>
      </c>
      <c r="Y161" s="87" t="s">
        <v>757</v>
      </c>
      <c r="Z161" s="83" t="s">
        <v>981</v>
      </c>
      <c r="AA161" s="79"/>
      <c r="AB161" s="79"/>
      <c r="AC161" s="87" t="s">
        <v>1205</v>
      </c>
      <c r="AD161" s="79"/>
      <c r="AE161" s="79" t="b">
        <v>0</v>
      </c>
      <c r="AF161" s="79">
        <v>0</v>
      </c>
      <c r="AG161" s="87" t="s">
        <v>1327</v>
      </c>
      <c r="AH161" s="79" t="b">
        <v>0</v>
      </c>
      <c r="AI161" s="79" t="s">
        <v>1334</v>
      </c>
      <c r="AJ161" s="79"/>
      <c r="AK161" s="87" t="s">
        <v>1327</v>
      </c>
      <c r="AL161" s="79" t="b">
        <v>0</v>
      </c>
      <c r="AM161" s="79">
        <v>24</v>
      </c>
      <c r="AN161" s="87" t="s">
        <v>1287</v>
      </c>
      <c r="AO161" s="79" t="s">
        <v>1336</v>
      </c>
      <c r="AP161" s="79" t="b">
        <v>0</v>
      </c>
      <c r="AQ161" s="87" t="s">
        <v>1287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8">
        <v>1</v>
      </c>
      <c r="BG161" s="49">
        <v>2.2222222222222223</v>
      </c>
      <c r="BH161" s="48">
        <v>0</v>
      </c>
      <c r="BI161" s="49">
        <v>0</v>
      </c>
      <c r="BJ161" s="48">
        <v>0</v>
      </c>
      <c r="BK161" s="49">
        <v>0</v>
      </c>
      <c r="BL161" s="48">
        <v>44</v>
      </c>
      <c r="BM161" s="49">
        <v>97.77777777777777</v>
      </c>
      <c r="BN161" s="48">
        <v>45</v>
      </c>
    </row>
    <row r="162" spans="1:66" ht="15">
      <c r="A162" s="64" t="s">
        <v>320</v>
      </c>
      <c r="B162" s="64" t="s">
        <v>345</v>
      </c>
      <c r="C162" s="65" t="s">
        <v>3519</v>
      </c>
      <c r="D162" s="66">
        <v>3</v>
      </c>
      <c r="E162" s="67" t="s">
        <v>132</v>
      </c>
      <c r="F162" s="68">
        <v>32</v>
      </c>
      <c r="G162" s="65"/>
      <c r="H162" s="69"/>
      <c r="I162" s="70"/>
      <c r="J162" s="70"/>
      <c r="K162" s="34" t="s">
        <v>65</v>
      </c>
      <c r="L162" s="77">
        <v>162</v>
      </c>
      <c r="M162" s="77"/>
      <c r="N162" s="72"/>
      <c r="O162" s="79" t="s">
        <v>401</v>
      </c>
      <c r="P162" s="81">
        <v>43783.870729166665</v>
      </c>
      <c r="Q162" s="79" t="s">
        <v>427</v>
      </c>
      <c r="R162" s="79"/>
      <c r="S162" s="79"/>
      <c r="T162" s="79" t="s">
        <v>508</v>
      </c>
      <c r="U162" s="79"/>
      <c r="V162" s="83" t="s">
        <v>594</v>
      </c>
      <c r="W162" s="81">
        <v>43783.870729166665</v>
      </c>
      <c r="X162" s="85">
        <v>43783</v>
      </c>
      <c r="Y162" s="87" t="s">
        <v>758</v>
      </c>
      <c r="Z162" s="83" t="s">
        <v>982</v>
      </c>
      <c r="AA162" s="79"/>
      <c r="AB162" s="79"/>
      <c r="AC162" s="87" t="s">
        <v>1206</v>
      </c>
      <c r="AD162" s="79"/>
      <c r="AE162" s="79" t="b">
        <v>0</v>
      </c>
      <c r="AF162" s="79">
        <v>0</v>
      </c>
      <c r="AG162" s="87" t="s">
        <v>1327</v>
      </c>
      <c r="AH162" s="79" t="b">
        <v>0</v>
      </c>
      <c r="AI162" s="79" t="s">
        <v>1334</v>
      </c>
      <c r="AJ162" s="79"/>
      <c r="AK162" s="87" t="s">
        <v>1327</v>
      </c>
      <c r="AL162" s="79" t="b">
        <v>0</v>
      </c>
      <c r="AM162" s="79">
        <v>6</v>
      </c>
      <c r="AN162" s="87" t="s">
        <v>1242</v>
      </c>
      <c r="AO162" s="79" t="s">
        <v>1338</v>
      </c>
      <c r="AP162" s="79" t="b">
        <v>0</v>
      </c>
      <c r="AQ162" s="87" t="s">
        <v>1242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1</v>
      </c>
      <c r="BG162" s="49">
        <v>5.2631578947368425</v>
      </c>
      <c r="BH162" s="48">
        <v>0</v>
      </c>
      <c r="BI162" s="49">
        <v>0</v>
      </c>
      <c r="BJ162" s="48">
        <v>0</v>
      </c>
      <c r="BK162" s="49">
        <v>0</v>
      </c>
      <c r="BL162" s="48">
        <v>18</v>
      </c>
      <c r="BM162" s="49">
        <v>94.73684210526316</v>
      </c>
      <c r="BN162" s="48">
        <v>19</v>
      </c>
    </row>
    <row r="163" spans="1:66" ht="15">
      <c r="A163" s="64" t="s">
        <v>320</v>
      </c>
      <c r="B163" s="64" t="s">
        <v>344</v>
      </c>
      <c r="C163" s="65" t="s">
        <v>3520</v>
      </c>
      <c r="D163" s="66">
        <v>10</v>
      </c>
      <c r="E163" s="67" t="s">
        <v>136</v>
      </c>
      <c r="F163" s="68">
        <v>26.8</v>
      </c>
      <c r="G163" s="65"/>
      <c r="H163" s="69"/>
      <c r="I163" s="70"/>
      <c r="J163" s="70"/>
      <c r="K163" s="34" t="s">
        <v>65</v>
      </c>
      <c r="L163" s="77">
        <v>163</v>
      </c>
      <c r="M163" s="77"/>
      <c r="N163" s="72"/>
      <c r="O163" s="79" t="s">
        <v>402</v>
      </c>
      <c r="P163" s="81">
        <v>43783.870729166665</v>
      </c>
      <c r="Q163" s="79" t="s">
        <v>427</v>
      </c>
      <c r="R163" s="79"/>
      <c r="S163" s="79"/>
      <c r="T163" s="79" t="s">
        <v>508</v>
      </c>
      <c r="U163" s="79"/>
      <c r="V163" s="83" t="s">
        <v>594</v>
      </c>
      <c r="W163" s="81">
        <v>43783.870729166665</v>
      </c>
      <c r="X163" s="85">
        <v>43783</v>
      </c>
      <c r="Y163" s="87" t="s">
        <v>758</v>
      </c>
      <c r="Z163" s="83" t="s">
        <v>982</v>
      </c>
      <c r="AA163" s="79"/>
      <c r="AB163" s="79"/>
      <c r="AC163" s="87" t="s">
        <v>1206</v>
      </c>
      <c r="AD163" s="79"/>
      <c r="AE163" s="79" t="b">
        <v>0</v>
      </c>
      <c r="AF163" s="79">
        <v>0</v>
      </c>
      <c r="AG163" s="87" t="s">
        <v>1327</v>
      </c>
      <c r="AH163" s="79" t="b">
        <v>0</v>
      </c>
      <c r="AI163" s="79" t="s">
        <v>1334</v>
      </c>
      <c r="AJ163" s="79"/>
      <c r="AK163" s="87" t="s">
        <v>1327</v>
      </c>
      <c r="AL163" s="79" t="b">
        <v>0</v>
      </c>
      <c r="AM163" s="79">
        <v>6</v>
      </c>
      <c r="AN163" s="87" t="s">
        <v>1242</v>
      </c>
      <c r="AO163" s="79" t="s">
        <v>1338</v>
      </c>
      <c r="AP163" s="79" t="b">
        <v>0</v>
      </c>
      <c r="AQ163" s="87" t="s">
        <v>1242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321</v>
      </c>
      <c r="B164" s="64" t="s">
        <v>345</v>
      </c>
      <c r="C164" s="65" t="s">
        <v>3519</v>
      </c>
      <c r="D164" s="66">
        <v>3</v>
      </c>
      <c r="E164" s="67" t="s">
        <v>132</v>
      </c>
      <c r="F164" s="68">
        <v>32</v>
      </c>
      <c r="G164" s="65"/>
      <c r="H164" s="69"/>
      <c r="I164" s="70"/>
      <c r="J164" s="70"/>
      <c r="K164" s="34" t="s">
        <v>65</v>
      </c>
      <c r="L164" s="77">
        <v>164</v>
      </c>
      <c r="M164" s="77"/>
      <c r="N164" s="72"/>
      <c r="O164" s="79" t="s">
        <v>401</v>
      </c>
      <c r="P164" s="81">
        <v>43783.89262731482</v>
      </c>
      <c r="Q164" s="79" t="s">
        <v>427</v>
      </c>
      <c r="R164" s="79"/>
      <c r="S164" s="79"/>
      <c r="T164" s="79" t="s">
        <v>508</v>
      </c>
      <c r="U164" s="79"/>
      <c r="V164" s="83" t="s">
        <v>595</v>
      </c>
      <c r="W164" s="81">
        <v>43783.89262731482</v>
      </c>
      <c r="X164" s="85">
        <v>43783</v>
      </c>
      <c r="Y164" s="87" t="s">
        <v>759</v>
      </c>
      <c r="Z164" s="83" t="s">
        <v>983</v>
      </c>
      <c r="AA164" s="79"/>
      <c r="AB164" s="79"/>
      <c r="AC164" s="87" t="s">
        <v>1207</v>
      </c>
      <c r="AD164" s="79"/>
      <c r="AE164" s="79" t="b">
        <v>0</v>
      </c>
      <c r="AF164" s="79">
        <v>0</v>
      </c>
      <c r="AG164" s="87" t="s">
        <v>1327</v>
      </c>
      <c r="AH164" s="79" t="b">
        <v>0</v>
      </c>
      <c r="AI164" s="79" t="s">
        <v>1334</v>
      </c>
      <c r="AJ164" s="79"/>
      <c r="AK164" s="87" t="s">
        <v>1327</v>
      </c>
      <c r="AL164" s="79" t="b">
        <v>0</v>
      </c>
      <c r="AM164" s="79">
        <v>6</v>
      </c>
      <c r="AN164" s="87" t="s">
        <v>1242</v>
      </c>
      <c r="AO164" s="79" t="s">
        <v>1337</v>
      </c>
      <c r="AP164" s="79" t="b">
        <v>0</v>
      </c>
      <c r="AQ164" s="87" t="s">
        <v>1242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321</v>
      </c>
      <c r="B165" s="64" t="s">
        <v>344</v>
      </c>
      <c r="C165" s="65" t="s">
        <v>3519</v>
      </c>
      <c r="D165" s="66">
        <v>3</v>
      </c>
      <c r="E165" s="67" t="s">
        <v>132</v>
      </c>
      <c r="F165" s="68">
        <v>32</v>
      </c>
      <c r="G165" s="65"/>
      <c r="H165" s="69"/>
      <c r="I165" s="70"/>
      <c r="J165" s="70"/>
      <c r="K165" s="34" t="s">
        <v>65</v>
      </c>
      <c r="L165" s="77">
        <v>165</v>
      </c>
      <c r="M165" s="77"/>
      <c r="N165" s="72"/>
      <c r="O165" s="79" t="s">
        <v>402</v>
      </c>
      <c r="P165" s="81">
        <v>43783.89262731482</v>
      </c>
      <c r="Q165" s="79" t="s">
        <v>427</v>
      </c>
      <c r="R165" s="79"/>
      <c r="S165" s="79"/>
      <c r="T165" s="79" t="s">
        <v>508</v>
      </c>
      <c r="U165" s="79"/>
      <c r="V165" s="83" t="s">
        <v>595</v>
      </c>
      <c r="W165" s="81">
        <v>43783.89262731482</v>
      </c>
      <c r="X165" s="85">
        <v>43783</v>
      </c>
      <c r="Y165" s="87" t="s">
        <v>759</v>
      </c>
      <c r="Z165" s="83" t="s">
        <v>983</v>
      </c>
      <c r="AA165" s="79"/>
      <c r="AB165" s="79"/>
      <c r="AC165" s="87" t="s">
        <v>1207</v>
      </c>
      <c r="AD165" s="79"/>
      <c r="AE165" s="79" t="b">
        <v>0</v>
      </c>
      <c r="AF165" s="79">
        <v>0</v>
      </c>
      <c r="AG165" s="87" t="s">
        <v>1327</v>
      </c>
      <c r="AH165" s="79" t="b">
        <v>0</v>
      </c>
      <c r="AI165" s="79" t="s">
        <v>1334</v>
      </c>
      <c r="AJ165" s="79"/>
      <c r="AK165" s="87" t="s">
        <v>1327</v>
      </c>
      <c r="AL165" s="79" t="b">
        <v>0</v>
      </c>
      <c r="AM165" s="79">
        <v>6</v>
      </c>
      <c r="AN165" s="87" t="s">
        <v>1242</v>
      </c>
      <c r="AO165" s="79" t="s">
        <v>1337</v>
      </c>
      <c r="AP165" s="79" t="b">
        <v>0</v>
      </c>
      <c r="AQ165" s="87" t="s">
        <v>1242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1</v>
      </c>
      <c r="BG165" s="49">
        <v>5.2631578947368425</v>
      </c>
      <c r="BH165" s="48">
        <v>0</v>
      </c>
      <c r="BI165" s="49">
        <v>0</v>
      </c>
      <c r="BJ165" s="48">
        <v>0</v>
      </c>
      <c r="BK165" s="49">
        <v>0</v>
      </c>
      <c r="BL165" s="48">
        <v>18</v>
      </c>
      <c r="BM165" s="49">
        <v>94.73684210526316</v>
      </c>
      <c r="BN165" s="48">
        <v>19</v>
      </c>
    </row>
    <row r="166" spans="1:66" ht="15">
      <c r="A166" s="64" t="s">
        <v>322</v>
      </c>
      <c r="B166" s="64" t="s">
        <v>331</v>
      </c>
      <c r="C166" s="65" t="s">
        <v>3519</v>
      </c>
      <c r="D166" s="66">
        <v>3</v>
      </c>
      <c r="E166" s="67" t="s">
        <v>132</v>
      </c>
      <c r="F166" s="68">
        <v>32</v>
      </c>
      <c r="G166" s="65"/>
      <c r="H166" s="69"/>
      <c r="I166" s="70"/>
      <c r="J166" s="70"/>
      <c r="K166" s="34" t="s">
        <v>65</v>
      </c>
      <c r="L166" s="77">
        <v>166</v>
      </c>
      <c r="M166" s="77"/>
      <c r="N166" s="72"/>
      <c r="O166" s="79" t="s">
        <v>401</v>
      </c>
      <c r="P166" s="81">
        <v>43783.90694444445</v>
      </c>
      <c r="Q166" s="79" t="s">
        <v>421</v>
      </c>
      <c r="R166" s="79"/>
      <c r="S166" s="79"/>
      <c r="T166" s="79"/>
      <c r="U166" s="83" t="s">
        <v>530</v>
      </c>
      <c r="V166" s="83" t="s">
        <v>530</v>
      </c>
      <c r="W166" s="81">
        <v>43783.90694444445</v>
      </c>
      <c r="X166" s="85">
        <v>43783</v>
      </c>
      <c r="Y166" s="87" t="s">
        <v>760</v>
      </c>
      <c r="Z166" s="83" t="s">
        <v>984</v>
      </c>
      <c r="AA166" s="79"/>
      <c r="AB166" s="79"/>
      <c r="AC166" s="87" t="s">
        <v>1208</v>
      </c>
      <c r="AD166" s="79"/>
      <c r="AE166" s="79" t="b">
        <v>0</v>
      </c>
      <c r="AF166" s="79">
        <v>0</v>
      </c>
      <c r="AG166" s="87" t="s">
        <v>1327</v>
      </c>
      <c r="AH166" s="79" t="b">
        <v>0</v>
      </c>
      <c r="AI166" s="79" t="s">
        <v>1334</v>
      </c>
      <c r="AJ166" s="79"/>
      <c r="AK166" s="87" t="s">
        <v>1327</v>
      </c>
      <c r="AL166" s="79" t="b">
        <v>0</v>
      </c>
      <c r="AM166" s="79">
        <v>63</v>
      </c>
      <c r="AN166" s="87" t="s">
        <v>1222</v>
      </c>
      <c r="AO166" s="79" t="s">
        <v>1337</v>
      </c>
      <c r="AP166" s="79" t="b">
        <v>0</v>
      </c>
      <c r="AQ166" s="87" t="s">
        <v>1222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5</v>
      </c>
      <c r="BM166" s="49">
        <v>100</v>
      </c>
      <c r="BN166" s="48">
        <v>5</v>
      </c>
    </row>
    <row r="167" spans="1:66" ht="15">
      <c r="A167" s="64" t="s">
        <v>323</v>
      </c>
      <c r="B167" s="64" t="s">
        <v>373</v>
      </c>
      <c r="C167" s="65" t="s">
        <v>3519</v>
      </c>
      <c r="D167" s="66">
        <v>3</v>
      </c>
      <c r="E167" s="67" t="s">
        <v>132</v>
      </c>
      <c r="F167" s="68">
        <v>32</v>
      </c>
      <c r="G167" s="65"/>
      <c r="H167" s="69"/>
      <c r="I167" s="70"/>
      <c r="J167" s="70"/>
      <c r="K167" s="34" t="s">
        <v>65</v>
      </c>
      <c r="L167" s="77">
        <v>167</v>
      </c>
      <c r="M167" s="77"/>
      <c r="N167" s="72"/>
      <c r="O167" s="79" t="s">
        <v>401</v>
      </c>
      <c r="P167" s="81">
        <v>43779.91931712963</v>
      </c>
      <c r="Q167" s="79" t="s">
        <v>404</v>
      </c>
      <c r="R167" s="83" t="s">
        <v>465</v>
      </c>
      <c r="S167" s="79" t="s">
        <v>488</v>
      </c>
      <c r="T167" s="79"/>
      <c r="U167" s="79"/>
      <c r="V167" s="83" t="s">
        <v>596</v>
      </c>
      <c r="W167" s="81">
        <v>43779.91931712963</v>
      </c>
      <c r="X167" s="85">
        <v>43779</v>
      </c>
      <c r="Y167" s="87" t="s">
        <v>761</v>
      </c>
      <c r="Z167" s="83" t="s">
        <v>985</v>
      </c>
      <c r="AA167" s="79"/>
      <c r="AB167" s="79"/>
      <c r="AC167" s="87" t="s">
        <v>1209</v>
      </c>
      <c r="AD167" s="79"/>
      <c r="AE167" s="79" t="b">
        <v>0</v>
      </c>
      <c r="AF167" s="79">
        <v>0</v>
      </c>
      <c r="AG167" s="87" t="s">
        <v>1327</v>
      </c>
      <c r="AH167" s="79" t="b">
        <v>0</v>
      </c>
      <c r="AI167" s="79" t="s">
        <v>1334</v>
      </c>
      <c r="AJ167" s="79"/>
      <c r="AK167" s="87" t="s">
        <v>1327</v>
      </c>
      <c r="AL167" s="79" t="b">
        <v>0</v>
      </c>
      <c r="AM167" s="79">
        <v>24</v>
      </c>
      <c r="AN167" s="87" t="s">
        <v>1287</v>
      </c>
      <c r="AO167" s="79" t="s">
        <v>1337</v>
      </c>
      <c r="AP167" s="79" t="b">
        <v>0</v>
      </c>
      <c r="AQ167" s="87" t="s">
        <v>1287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323</v>
      </c>
      <c r="B168" s="64" t="s">
        <v>389</v>
      </c>
      <c r="C168" s="65" t="s">
        <v>3519</v>
      </c>
      <c r="D168" s="66">
        <v>3</v>
      </c>
      <c r="E168" s="67" t="s">
        <v>132</v>
      </c>
      <c r="F168" s="68">
        <v>32</v>
      </c>
      <c r="G168" s="65"/>
      <c r="H168" s="69"/>
      <c r="I168" s="70"/>
      <c r="J168" s="70"/>
      <c r="K168" s="34" t="s">
        <v>65</v>
      </c>
      <c r="L168" s="77">
        <v>168</v>
      </c>
      <c r="M168" s="77"/>
      <c r="N168" s="72"/>
      <c r="O168" s="79" t="s">
        <v>402</v>
      </c>
      <c r="P168" s="81">
        <v>43779.91931712963</v>
      </c>
      <c r="Q168" s="79" t="s">
        <v>404</v>
      </c>
      <c r="R168" s="83" t="s">
        <v>465</v>
      </c>
      <c r="S168" s="79" t="s">
        <v>488</v>
      </c>
      <c r="T168" s="79"/>
      <c r="U168" s="79"/>
      <c r="V168" s="83" t="s">
        <v>596</v>
      </c>
      <c r="W168" s="81">
        <v>43779.91931712963</v>
      </c>
      <c r="X168" s="85">
        <v>43779</v>
      </c>
      <c r="Y168" s="87" t="s">
        <v>761</v>
      </c>
      <c r="Z168" s="83" t="s">
        <v>985</v>
      </c>
      <c r="AA168" s="79"/>
      <c r="AB168" s="79"/>
      <c r="AC168" s="87" t="s">
        <v>1209</v>
      </c>
      <c r="AD168" s="79"/>
      <c r="AE168" s="79" t="b">
        <v>0</v>
      </c>
      <c r="AF168" s="79">
        <v>0</v>
      </c>
      <c r="AG168" s="87" t="s">
        <v>1327</v>
      </c>
      <c r="AH168" s="79" t="b">
        <v>0</v>
      </c>
      <c r="AI168" s="79" t="s">
        <v>1334</v>
      </c>
      <c r="AJ168" s="79"/>
      <c r="AK168" s="87" t="s">
        <v>1327</v>
      </c>
      <c r="AL168" s="79" t="b">
        <v>0</v>
      </c>
      <c r="AM168" s="79">
        <v>24</v>
      </c>
      <c r="AN168" s="87" t="s">
        <v>1287</v>
      </c>
      <c r="AO168" s="79" t="s">
        <v>1337</v>
      </c>
      <c r="AP168" s="79" t="b">
        <v>0</v>
      </c>
      <c r="AQ168" s="87" t="s">
        <v>1287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323</v>
      </c>
      <c r="B169" s="64" t="s">
        <v>344</v>
      </c>
      <c r="C169" s="65" t="s">
        <v>3521</v>
      </c>
      <c r="D169" s="66">
        <v>10</v>
      </c>
      <c r="E169" s="67" t="s">
        <v>136</v>
      </c>
      <c r="F169" s="68">
        <v>21.6</v>
      </c>
      <c r="G169" s="65"/>
      <c r="H169" s="69"/>
      <c r="I169" s="70"/>
      <c r="J169" s="70"/>
      <c r="K169" s="34" t="s">
        <v>65</v>
      </c>
      <c r="L169" s="77">
        <v>169</v>
      </c>
      <c r="M169" s="77"/>
      <c r="N169" s="72"/>
      <c r="O169" s="79" t="s">
        <v>402</v>
      </c>
      <c r="P169" s="81">
        <v>43779.91931712963</v>
      </c>
      <c r="Q169" s="79" t="s">
        <v>404</v>
      </c>
      <c r="R169" s="83" t="s">
        <v>465</v>
      </c>
      <c r="S169" s="79" t="s">
        <v>488</v>
      </c>
      <c r="T169" s="79"/>
      <c r="U169" s="79"/>
      <c r="V169" s="83" t="s">
        <v>596</v>
      </c>
      <c r="W169" s="81">
        <v>43779.91931712963</v>
      </c>
      <c r="X169" s="85">
        <v>43779</v>
      </c>
      <c r="Y169" s="87" t="s">
        <v>761</v>
      </c>
      <c r="Z169" s="83" t="s">
        <v>985</v>
      </c>
      <c r="AA169" s="79"/>
      <c r="AB169" s="79"/>
      <c r="AC169" s="87" t="s">
        <v>1209</v>
      </c>
      <c r="AD169" s="79"/>
      <c r="AE169" s="79" t="b">
        <v>0</v>
      </c>
      <c r="AF169" s="79">
        <v>0</v>
      </c>
      <c r="AG169" s="87" t="s">
        <v>1327</v>
      </c>
      <c r="AH169" s="79" t="b">
        <v>0</v>
      </c>
      <c r="AI169" s="79" t="s">
        <v>1334</v>
      </c>
      <c r="AJ169" s="79"/>
      <c r="AK169" s="87" t="s">
        <v>1327</v>
      </c>
      <c r="AL169" s="79" t="b">
        <v>0</v>
      </c>
      <c r="AM169" s="79">
        <v>24</v>
      </c>
      <c r="AN169" s="87" t="s">
        <v>1287</v>
      </c>
      <c r="AO169" s="79" t="s">
        <v>1337</v>
      </c>
      <c r="AP169" s="79" t="b">
        <v>0</v>
      </c>
      <c r="AQ169" s="87" t="s">
        <v>1287</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2</v>
      </c>
      <c r="BF169" s="48">
        <v>1</v>
      </c>
      <c r="BG169" s="49">
        <v>2.2222222222222223</v>
      </c>
      <c r="BH169" s="48">
        <v>0</v>
      </c>
      <c r="BI169" s="49">
        <v>0</v>
      </c>
      <c r="BJ169" s="48">
        <v>0</v>
      </c>
      <c r="BK169" s="49">
        <v>0</v>
      </c>
      <c r="BL169" s="48">
        <v>44</v>
      </c>
      <c r="BM169" s="49">
        <v>97.77777777777777</v>
      </c>
      <c r="BN169" s="48">
        <v>45</v>
      </c>
    </row>
    <row r="170" spans="1:66" ht="15">
      <c r="A170" s="64" t="s">
        <v>323</v>
      </c>
      <c r="B170" s="64" t="s">
        <v>240</v>
      </c>
      <c r="C170" s="65" t="s">
        <v>3519</v>
      </c>
      <c r="D170" s="66">
        <v>3</v>
      </c>
      <c r="E170" s="67" t="s">
        <v>132</v>
      </c>
      <c r="F170" s="68">
        <v>32</v>
      </c>
      <c r="G170" s="65"/>
      <c r="H170" s="69"/>
      <c r="I170" s="70"/>
      <c r="J170" s="70"/>
      <c r="K170" s="34" t="s">
        <v>65</v>
      </c>
      <c r="L170" s="77">
        <v>170</v>
      </c>
      <c r="M170" s="77"/>
      <c r="N170" s="72"/>
      <c r="O170" s="79" t="s">
        <v>401</v>
      </c>
      <c r="P170" s="81">
        <v>43781.20873842593</v>
      </c>
      <c r="Q170" s="79" t="s">
        <v>411</v>
      </c>
      <c r="R170" s="83" t="s">
        <v>466</v>
      </c>
      <c r="S170" s="79" t="s">
        <v>489</v>
      </c>
      <c r="T170" s="79" t="s">
        <v>503</v>
      </c>
      <c r="U170" s="79"/>
      <c r="V170" s="83" t="s">
        <v>596</v>
      </c>
      <c r="W170" s="81">
        <v>43781.20873842593</v>
      </c>
      <c r="X170" s="85">
        <v>43781</v>
      </c>
      <c r="Y170" s="87" t="s">
        <v>762</v>
      </c>
      <c r="Z170" s="83" t="s">
        <v>986</v>
      </c>
      <c r="AA170" s="79"/>
      <c r="AB170" s="79"/>
      <c r="AC170" s="87" t="s">
        <v>1210</v>
      </c>
      <c r="AD170" s="79"/>
      <c r="AE170" s="79" t="b">
        <v>0</v>
      </c>
      <c r="AF170" s="79">
        <v>0</v>
      </c>
      <c r="AG170" s="87" t="s">
        <v>1327</v>
      </c>
      <c r="AH170" s="79" t="b">
        <v>0</v>
      </c>
      <c r="AI170" s="79" t="s">
        <v>1334</v>
      </c>
      <c r="AJ170" s="79"/>
      <c r="AK170" s="87" t="s">
        <v>1327</v>
      </c>
      <c r="AL170" s="79" t="b">
        <v>0</v>
      </c>
      <c r="AM170" s="79">
        <v>12</v>
      </c>
      <c r="AN170" s="87" t="s">
        <v>1263</v>
      </c>
      <c r="AO170" s="79" t="s">
        <v>1337</v>
      </c>
      <c r="AP170" s="79" t="b">
        <v>0</v>
      </c>
      <c r="AQ170" s="87" t="s">
        <v>1263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8"/>
      <c r="BG170" s="49"/>
      <c r="BH170" s="48"/>
      <c r="BI170" s="49"/>
      <c r="BJ170" s="48"/>
      <c r="BK170" s="49"/>
      <c r="BL170" s="48"/>
      <c r="BM170" s="49"/>
      <c r="BN170" s="48"/>
    </row>
    <row r="171" spans="1:66" ht="15">
      <c r="A171" s="64" t="s">
        <v>323</v>
      </c>
      <c r="B171" s="64" t="s">
        <v>344</v>
      </c>
      <c r="C171" s="65" t="s">
        <v>3521</v>
      </c>
      <c r="D171" s="66">
        <v>10</v>
      </c>
      <c r="E171" s="67" t="s">
        <v>136</v>
      </c>
      <c r="F171" s="68">
        <v>21.6</v>
      </c>
      <c r="G171" s="65"/>
      <c r="H171" s="69"/>
      <c r="I171" s="70"/>
      <c r="J171" s="70"/>
      <c r="K171" s="34" t="s">
        <v>65</v>
      </c>
      <c r="L171" s="77">
        <v>171</v>
      </c>
      <c r="M171" s="77"/>
      <c r="N171" s="72"/>
      <c r="O171" s="79" t="s">
        <v>402</v>
      </c>
      <c r="P171" s="81">
        <v>43781.20873842593</v>
      </c>
      <c r="Q171" s="79" t="s">
        <v>411</v>
      </c>
      <c r="R171" s="83" t="s">
        <v>466</v>
      </c>
      <c r="S171" s="79" t="s">
        <v>489</v>
      </c>
      <c r="T171" s="79" t="s">
        <v>503</v>
      </c>
      <c r="U171" s="79"/>
      <c r="V171" s="83" t="s">
        <v>596</v>
      </c>
      <c r="W171" s="81">
        <v>43781.20873842593</v>
      </c>
      <c r="X171" s="85">
        <v>43781</v>
      </c>
      <c r="Y171" s="87" t="s">
        <v>762</v>
      </c>
      <c r="Z171" s="83" t="s">
        <v>986</v>
      </c>
      <c r="AA171" s="79"/>
      <c r="AB171" s="79"/>
      <c r="AC171" s="87" t="s">
        <v>1210</v>
      </c>
      <c r="AD171" s="79"/>
      <c r="AE171" s="79" t="b">
        <v>0</v>
      </c>
      <c r="AF171" s="79">
        <v>0</v>
      </c>
      <c r="AG171" s="87" t="s">
        <v>1327</v>
      </c>
      <c r="AH171" s="79" t="b">
        <v>0</v>
      </c>
      <c r="AI171" s="79" t="s">
        <v>1334</v>
      </c>
      <c r="AJ171" s="79"/>
      <c r="AK171" s="87" t="s">
        <v>1327</v>
      </c>
      <c r="AL171" s="79" t="b">
        <v>0</v>
      </c>
      <c r="AM171" s="79">
        <v>12</v>
      </c>
      <c r="AN171" s="87" t="s">
        <v>1263</v>
      </c>
      <c r="AO171" s="79" t="s">
        <v>1337</v>
      </c>
      <c r="AP171" s="79" t="b">
        <v>0</v>
      </c>
      <c r="AQ171" s="87" t="s">
        <v>1263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24</v>
      </c>
      <c r="BM171" s="49">
        <v>100</v>
      </c>
      <c r="BN171" s="48">
        <v>24</v>
      </c>
    </row>
    <row r="172" spans="1:66" ht="15">
      <c r="A172" s="64" t="s">
        <v>323</v>
      </c>
      <c r="B172" s="64" t="s">
        <v>345</v>
      </c>
      <c r="C172" s="65" t="s">
        <v>3519</v>
      </c>
      <c r="D172" s="66">
        <v>3</v>
      </c>
      <c r="E172" s="67" t="s">
        <v>132</v>
      </c>
      <c r="F172" s="68">
        <v>32</v>
      </c>
      <c r="G172" s="65"/>
      <c r="H172" s="69"/>
      <c r="I172" s="70"/>
      <c r="J172" s="70"/>
      <c r="K172" s="34" t="s">
        <v>65</v>
      </c>
      <c r="L172" s="77">
        <v>172</v>
      </c>
      <c r="M172" s="77"/>
      <c r="N172" s="72"/>
      <c r="O172" s="79" t="s">
        <v>401</v>
      </c>
      <c r="P172" s="81">
        <v>43784.02315972222</v>
      </c>
      <c r="Q172" s="79" t="s">
        <v>427</v>
      </c>
      <c r="R172" s="79"/>
      <c r="S172" s="79"/>
      <c r="T172" s="79" t="s">
        <v>508</v>
      </c>
      <c r="U172" s="79"/>
      <c r="V172" s="83" t="s">
        <v>596</v>
      </c>
      <c r="W172" s="81">
        <v>43784.02315972222</v>
      </c>
      <c r="X172" s="85">
        <v>43784</v>
      </c>
      <c r="Y172" s="87" t="s">
        <v>763</v>
      </c>
      <c r="Z172" s="83" t="s">
        <v>987</v>
      </c>
      <c r="AA172" s="79"/>
      <c r="AB172" s="79"/>
      <c r="AC172" s="87" t="s">
        <v>1211</v>
      </c>
      <c r="AD172" s="79"/>
      <c r="AE172" s="79" t="b">
        <v>0</v>
      </c>
      <c r="AF172" s="79">
        <v>0</v>
      </c>
      <c r="AG172" s="87" t="s">
        <v>1327</v>
      </c>
      <c r="AH172" s="79" t="b">
        <v>0</v>
      </c>
      <c r="AI172" s="79" t="s">
        <v>1334</v>
      </c>
      <c r="AJ172" s="79"/>
      <c r="AK172" s="87" t="s">
        <v>1327</v>
      </c>
      <c r="AL172" s="79" t="b">
        <v>0</v>
      </c>
      <c r="AM172" s="79">
        <v>6</v>
      </c>
      <c r="AN172" s="87" t="s">
        <v>1242</v>
      </c>
      <c r="AO172" s="79" t="s">
        <v>1337</v>
      </c>
      <c r="AP172" s="79" t="b">
        <v>0</v>
      </c>
      <c r="AQ172" s="87" t="s">
        <v>1242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323</v>
      </c>
      <c r="B173" s="64" t="s">
        <v>344</v>
      </c>
      <c r="C173" s="65" t="s">
        <v>3521</v>
      </c>
      <c r="D173" s="66">
        <v>10</v>
      </c>
      <c r="E173" s="67" t="s">
        <v>136</v>
      </c>
      <c r="F173" s="68">
        <v>21.6</v>
      </c>
      <c r="G173" s="65"/>
      <c r="H173" s="69"/>
      <c r="I173" s="70"/>
      <c r="J173" s="70"/>
      <c r="K173" s="34" t="s">
        <v>65</v>
      </c>
      <c r="L173" s="77">
        <v>173</v>
      </c>
      <c r="M173" s="77"/>
      <c r="N173" s="72"/>
      <c r="O173" s="79" t="s">
        <v>402</v>
      </c>
      <c r="P173" s="81">
        <v>43784.02315972222</v>
      </c>
      <c r="Q173" s="79" t="s">
        <v>427</v>
      </c>
      <c r="R173" s="79"/>
      <c r="S173" s="79"/>
      <c r="T173" s="79" t="s">
        <v>508</v>
      </c>
      <c r="U173" s="79"/>
      <c r="V173" s="83" t="s">
        <v>596</v>
      </c>
      <c r="W173" s="81">
        <v>43784.02315972222</v>
      </c>
      <c r="X173" s="85">
        <v>43784</v>
      </c>
      <c r="Y173" s="87" t="s">
        <v>763</v>
      </c>
      <c r="Z173" s="83" t="s">
        <v>987</v>
      </c>
      <c r="AA173" s="79"/>
      <c r="AB173" s="79"/>
      <c r="AC173" s="87" t="s">
        <v>1211</v>
      </c>
      <c r="AD173" s="79"/>
      <c r="AE173" s="79" t="b">
        <v>0</v>
      </c>
      <c r="AF173" s="79">
        <v>0</v>
      </c>
      <c r="AG173" s="87" t="s">
        <v>1327</v>
      </c>
      <c r="AH173" s="79" t="b">
        <v>0</v>
      </c>
      <c r="AI173" s="79" t="s">
        <v>1334</v>
      </c>
      <c r="AJ173" s="79"/>
      <c r="AK173" s="87" t="s">
        <v>1327</v>
      </c>
      <c r="AL173" s="79" t="b">
        <v>0</v>
      </c>
      <c r="AM173" s="79">
        <v>6</v>
      </c>
      <c r="AN173" s="87" t="s">
        <v>1242</v>
      </c>
      <c r="AO173" s="79" t="s">
        <v>1337</v>
      </c>
      <c r="AP173" s="79" t="b">
        <v>0</v>
      </c>
      <c r="AQ173" s="87" t="s">
        <v>1242</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2</v>
      </c>
      <c r="BF173" s="48">
        <v>1</v>
      </c>
      <c r="BG173" s="49">
        <v>5.2631578947368425</v>
      </c>
      <c r="BH173" s="48">
        <v>0</v>
      </c>
      <c r="BI173" s="49">
        <v>0</v>
      </c>
      <c r="BJ173" s="48">
        <v>0</v>
      </c>
      <c r="BK173" s="49">
        <v>0</v>
      </c>
      <c r="BL173" s="48">
        <v>18</v>
      </c>
      <c r="BM173" s="49">
        <v>94.73684210526316</v>
      </c>
      <c r="BN173" s="48">
        <v>19</v>
      </c>
    </row>
    <row r="174" spans="1:66" ht="15">
      <c r="A174" s="64" t="s">
        <v>324</v>
      </c>
      <c r="B174" s="64" t="s">
        <v>331</v>
      </c>
      <c r="C174" s="65" t="s">
        <v>3519</v>
      </c>
      <c r="D174" s="66">
        <v>3</v>
      </c>
      <c r="E174" s="67" t="s">
        <v>132</v>
      </c>
      <c r="F174" s="68">
        <v>32</v>
      </c>
      <c r="G174" s="65"/>
      <c r="H174" s="69"/>
      <c r="I174" s="70"/>
      <c r="J174" s="70"/>
      <c r="K174" s="34" t="s">
        <v>65</v>
      </c>
      <c r="L174" s="77">
        <v>174</v>
      </c>
      <c r="M174" s="77"/>
      <c r="N174" s="72"/>
      <c r="O174" s="79" t="s">
        <v>401</v>
      </c>
      <c r="P174" s="81">
        <v>43784.08168981481</v>
      </c>
      <c r="Q174" s="79" t="s">
        <v>421</v>
      </c>
      <c r="R174" s="79"/>
      <c r="S174" s="79"/>
      <c r="T174" s="79"/>
      <c r="U174" s="83" t="s">
        <v>530</v>
      </c>
      <c r="V174" s="83" t="s">
        <v>530</v>
      </c>
      <c r="W174" s="81">
        <v>43784.08168981481</v>
      </c>
      <c r="X174" s="85">
        <v>43784</v>
      </c>
      <c r="Y174" s="87" t="s">
        <v>764</v>
      </c>
      <c r="Z174" s="83" t="s">
        <v>988</v>
      </c>
      <c r="AA174" s="79"/>
      <c r="AB174" s="79"/>
      <c r="AC174" s="87" t="s">
        <v>1212</v>
      </c>
      <c r="AD174" s="79"/>
      <c r="AE174" s="79" t="b">
        <v>0</v>
      </c>
      <c r="AF174" s="79">
        <v>0</v>
      </c>
      <c r="AG174" s="87" t="s">
        <v>1327</v>
      </c>
      <c r="AH174" s="79" t="b">
        <v>0</v>
      </c>
      <c r="AI174" s="79" t="s">
        <v>1334</v>
      </c>
      <c r="AJ174" s="79"/>
      <c r="AK174" s="87" t="s">
        <v>1327</v>
      </c>
      <c r="AL174" s="79" t="b">
        <v>0</v>
      </c>
      <c r="AM174" s="79">
        <v>63</v>
      </c>
      <c r="AN174" s="87" t="s">
        <v>1222</v>
      </c>
      <c r="AO174" s="79" t="s">
        <v>1337</v>
      </c>
      <c r="AP174" s="79" t="b">
        <v>0</v>
      </c>
      <c r="AQ174" s="87" t="s">
        <v>1222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5</v>
      </c>
      <c r="BM174" s="49">
        <v>100</v>
      </c>
      <c r="BN174" s="48">
        <v>5</v>
      </c>
    </row>
    <row r="175" spans="1:66" ht="15">
      <c r="A175" s="64" t="s">
        <v>325</v>
      </c>
      <c r="B175" s="64" t="s">
        <v>331</v>
      </c>
      <c r="C175" s="65" t="s">
        <v>3519</v>
      </c>
      <c r="D175" s="66">
        <v>3</v>
      </c>
      <c r="E175" s="67" t="s">
        <v>132</v>
      </c>
      <c r="F175" s="68">
        <v>32</v>
      </c>
      <c r="G175" s="65"/>
      <c r="H175" s="69"/>
      <c r="I175" s="70"/>
      <c r="J175" s="70"/>
      <c r="K175" s="34" t="s">
        <v>65</v>
      </c>
      <c r="L175" s="77">
        <v>175</v>
      </c>
      <c r="M175" s="77"/>
      <c r="N175" s="72"/>
      <c r="O175" s="79" t="s">
        <v>401</v>
      </c>
      <c r="P175" s="81">
        <v>43784.140335648146</v>
      </c>
      <c r="Q175" s="79" t="s">
        <v>421</v>
      </c>
      <c r="R175" s="79"/>
      <c r="S175" s="79"/>
      <c r="T175" s="79"/>
      <c r="U175" s="83" t="s">
        <v>530</v>
      </c>
      <c r="V175" s="83" t="s">
        <v>530</v>
      </c>
      <c r="W175" s="81">
        <v>43784.140335648146</v>
      </c>
      <c r="X175" s="85">
        <v>43784</v>
      </c>
      <c r="Y175" s="87" t="s">
        <v>765</v>
      </c>
      <c r="Z175" s="83" t="s">
        <v>989</v>
      </c>
      <c r="AA175" s="79"/>
      <c r="AB175" s="79"/>
      <c r="AC175" s="87" t="s">
        <v>1213</v>
      </c>
      <c r="AD175" s="79"/>
      <c r="AE175" s="79" t="b">
        <v>0</v>
      </c>
      <c r="AF175" s="79">
        <v>0</v>
      </c>
      <c r="AG175" s="87" t="s">
        <v>1327</v>
      </c>
      <c r="AH175" s="79" t="b">
        <v>0</v>
      </c>
      <c r="AI175" s="79" t="s">
        <v>1334</v>
      </c>
      <c r="AJ175" s="79"/>
      <c r="AK175" s="87" t="s">
        <v>1327</v>
      </c>
      <c r="AL175" s="79" t="b">
        <v>0</v>
      </c>
      <c r="AM175" s="79">
        <v>63</v>
      </c>
      <c r="AN175" s="87" t="s">
        <v>1222</v>
      </c>
      <c r="AO175" s="79" t="s">
        <v>1337</v>
      </c>
      <c r="AP175" s="79" t="b">
        <v>0</v>
      </c>
      <c r="AQ175" s="87" t="s">
        <v>1222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5</v>
      </c>
      <c r="BM175" s="49">
        <v>100</v>
      </c>
      <c r="BN175" s="48">
        <v>5</v>
      </c>
    </row>
    <row r="176" spans="1:66" ht="15">
      <c r="A176" s="64" t="s">
        <v>326</v>
      </c>
      <c r="B176" s="64" t="s">
        <v>331</v>
      </c>
      <c r="C176" s="65" t="s">
        <v>3519</v>
      </c>
      <c r="D176" s="66">
        <v>3</v>
      </c>
      <c r="E176" s="67" t="s">
        <v>132</v>
      </c>
      <c r="F176" s="68">
        <v>32</v>
      </c>
      <c r="G176" s="65"/>
      <c r="H176" s="69"/>
      <c r="I176" s="70"/>
      <c r="J176" s="70"/>
      <c r="K176" s="34" t="s">
        <v>65</v>
      </c>
      <c r="L176" s="77">
        <v>176</v>
      </c>
      <c r="M176" s="77"/>
      <c r="N176" s="72"/>
      <c r="O176" s="79" t="s">
        <v>401</v>
      </c>
      <c r="P176" s="81">
        <v>43784.14530092593</v>
      </c>
      <c r="Q176" s="79" t="s">
        <v>421</v>
      </c>
      <c r="R176" s="79"/>
      <c r="S176" s="79"/>
      <c r="T176" s="79"/>
      <c r="U176" s="83" t="s">
        <v>530</v>
      </c>
      <c r="V176" s="83" t="s">
        <v>530</v>
      </c>
      <c r="W176" s="81">
        <v>43784.14530092593</v>
      </c>
      <c r="X176" s="85">
        <v>43784</v>
      </c>
      <c r="Y176" s="87" t="s">
        <v>766</v>
      </c>
      <c r="Z176" s="83" t="s">
        <v>990</v>
      </c>
      <c r="AA176" s="79"/>
      <c r="AB176" s="79"/>
      <c r="AC176" s="87" t="s">
        <v>1214</v>
      </c>
      <c r="AD176" s="79"/>
      <c r="AE176" s="79" t="b">
        <v>0</v>
      </c>
      <c r="AF176" s="79">
        <v>0</v>
      </c>
      <c r="AG176" s="87" t="s">
        <v>1327</v>
      </c>
      <c r="AH176" s="79" t="b">
        <v>0</v>
      </c>
      <c r="AI176" s="79" t="s">
        <v>1334</v>
      </c>
      <c r="AJ176" s="79"/>
      <c r="AK176" s="87" t="s">
        <v>1327</v>
      </c>
      <c r="AL176" s="79" t="b">
        <v>0</v>
      </c>
      <c r="AM176" s="79">
        <v>63</v>
      </c>
      <c r="AN176" s="87" t="s">
        <v>1222</v>
      </c>
      <c r="AO176" s="79" t="s">
        <v>1339</v>
      </c>
      <c r="AP176" s="79" t="b">
        <v>0</v>
      </c>
      <c r="AQ176" s="87" t="s">
        <v>1222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5</v>
      </c>
      <c r="BM176" s="49">
        <v>100</v>
      </c>
      <c r="BN176" s="48">
        <v>5</v>
      </c>
    </row>
    <row r="177" spans="1:66" ht="15">
      <c r="A177" s="64" t="s">
        <v>327</v>
      </c>
      <c r="B177" s="64" t="s">
        <v>339</v>
      </c>
      <c r="C177" s="65" t="s">
        <v>3519</v>
      </c>
      <c r="D177" s="66">
        <v>3</v>
      </c>
      <c r="E177" s="67" t="s">
        <v>132</v>
      </c>
      <c r="F177" s="68">
        <v>32</v>
      </c>
      <c r="G177" s="65"/>
      <c r="H177" s="69"/>
      <c r="I177" s="70"/>
      <c r="J177" s="70"/>
      <c r="K177" s="34" t="s">
        <v>65</v>
      </c>
      <c r="L177" s="77">
        <v>177</v>
      </c>
      <c r="M177" s="77"/>
      <c r="N177" s="72"/>
      <c r="O177" s="79" t="s">
        <v>401</v>
      </c>
      <c r="P177" s="81">
        <v>43784.225648148145</v>
      </c>
      <c r="Q177" s="79" t="s">
        <v>428</v>
      </c>
      <c r="R177" s="79"/>
      <c r="S177" s="79"/>
      <c r="T177" s="79" t="s">
        <v>385</v>
      </c>
      <c r="U177" s="79"/>
      <c r="V177" s="83" t="s">
        <v>597</v>
      </c>
      <c r="W177" s="81">
        <v>43784.225648148145</v>
      </c>
      <c r="X177" s="85">
        <v>43784</v>
      </c>
      <c r="Y177" s="87" t="s">
        <v>767</v>
      </c>
      <c r="Z177" s="83" t="s">
        <v>991</v>
      </c>
      <c r="AA177" s="79"/>
      <c r="AB177" s="79"/>
      <c r="AC177" s="87" t="s">
        <v>1215</v>
      </c>
      <c r="AD177" s="79"/>
      <c r="AE177" s="79" t="b">
        <v>0</v>
      </c>
      <c r="AF177" s="79">
        <v>0</v>
      </c>
      <c r="AG177" s="87" t="s">
        <v>1327</v>
      </c>
      <c r="AH177" s="79" t="b">
        <v>0</v>
      </c>
      <c r="AI177" s="79" t="s">
        <v>1334</v>
      </c>
      <c r="AJ177" s="79"/>
      <c r="AK177" s="87" t="s">
        <v>1327</v>
      </c>
      <c r="AL177" s="79" t="b">
        <v>0</v>
      </c>
      <c r="AM177" s="79">
        <v>3</v>
      </c>
      <c r="AN177" s="87" t="s">
        <v>1233</v>
      </c>
      <c r="AO177" s="79" t="s">
        <v>1339</v>
      </c>
      <c r="AP177" s="79" t="b">
        <v>0</v>
      </c>
      <c r="AQ177" s="87" t="s">
        <v>1233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10</v>
      </c>
      <c r="BE177" s="78" t="str">
        <f>REPLACE(INDEX(GroupVertices[Group],MATCH(Edges[[#This Row],[Vertex 2]],GroupVertices[Vertex],0)),1,1,"")</f>
        <v>10</v>
      </c>
      <c r="BF177" s="48">
        <v>1</v>
      </c>
      <c r="BG177" s="49">
        <v>2.0833333333333335</v>
      </c>
      <c r="BH177" s="48">
        <v>0</v>
      </c>
      <c r="BI177" s="49">
        <v>0</v>
      </c>
      <c r="BJ177" s="48">
        <v>0</v>
      </c>
      <c r="BK177" s="49">
        <v>0</v>
      </c>
      <c r="BL177" s="48">
        <v>47</v>
      </c>
      <c r="BM177" s="49">
        <v>97.91666666666667</v>
      </c>
      <c r="BN177" s="48">
        <v>48</v>
      </c>
    </row>
    <row r="178" spans="1:66" ht="15">
      <c r="A178" s="64" t="s">
        <v>328</v>
      </c>
      <c r="B178" s="64" t="s">
        <v>339</v>
      </c>
      <c r="C178" s="65" t="s">
        <v>3519</v>
      </c>
      <c r="D178" s="66">
        <v>3</v>
      </c>
      <c r="E178" s="67" t="s">
        <v>132</v>
      </c>
      <c r="F178" s="68">
        <v>32</v>
      </c>
      <c r="G178" s="65"/>
      <c r="H178" s="69"/>
      <c r="I178" s="70"/>
      <c r="J178" s="70"/>
      <c r="K178" s="34" t="s">
        <v>65</v>
      </c>
      <c r="L178" s="77">
        <v>178</v>
      </c>
      <c r="M178" s="77"/>
      <c r="N178" s="72"/>
      <c r="O178" s="79" t="s">
        <v>401</v>
      </c>
      <c r="P178" s="81">
        <v>43784.612280092595</v>
      </c>
      <c r="Q178" s="79" t="s">
        <v>428</v>
      </c>
      <c r="R178" s="79"/>
      <c r="S178" s="79"/>
      <c r="T178" s="79" t="s">
        <v>385</v>
      </c>
      <c r="U178" s="79"/>
      <c r="V178" s="83" t="s">
        <v>598</v>
      </c>
      <c r="W178" s="81">
        <v>43784.612280092595</v>
      </c>
      <c r="X178" s="85">
        <v>43784</v>
      </c>
      <c r="Y178" s="87" t="s">
        <v>768</v>
      </c>
      <c r="Z178" s="83" t="s">
        <v>992</v>
      </c>
      <c r="AA178" s="79"/>
      <c r="AB178" s="79"/>
      <c r="AC178" s="87" t="s">
        <v>1216</v>
      </c>
      <c r="AD178" s="79"/>
      <c r="AE178" s="79" t="b">
        <v>0</v>
      </c>
      <c r="AF178" s="79">
        <v>0</v>
      </c>
      <c r="AG178" s="87" t="s">
        <v>1327</v>
      </c>
      <c r="AH178" s="79" t="b">
        <v>0</v>
      </c>
      <c r="AI178" s="79" t="s">
        <v>1334</v>
      </c>
      <c r="AJ178" s="79"/>
      <c r="AK178" s="87" t="s">
        <v>1327</v>
      </c>
      <c r="AL178" s="79" t="b">
        <v>0</v>
      </c>
      <c r="AM178" s="79">
        <v>3</v>
      </c>
      <c r="AN178" s="87" t="s">
        <v>1233</v>
      </c>
      <c r="AO178" s="79" t="s">
        <v>1337</v>
      </c>
      <c r="AP178" s="79" t="b">
        <v>0</v>
      </c>
      <c r="AQ178" s="87" t="s">
        <v>1233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10</v>
      </c>
      <c r="BE178" s="78" t="str">
        <f>REPLACE(INDEX(GroupVertices[Group],MATCH(Edges[[#This Row],[Vertex 2]],GroupVertices[Vertex],0)),1,1,"")</f>
        <v>10</v>
      </c>
      <c r="BF178" s="48">
        <v>1</v>
      </c>
      <c r="BG178" s="49">
        <v>2.0833333333333335</v>
      </c>
      <c r="BH178" s="48">
        <v>0</v>
      </c>
      <c r="BI178" s="49">
        <v>0</v>
      </c>
      <c r="BJ178" s="48">
        <v>0</v>
      </c>
      <c r="BK178" s="49">
        <v>0</v>
      </c>
      <c r="BL178" s="48">
        <v>47</v>
      </c>
      <c r="BM178" s="49">
        <v>97.91666666666667</v>
      </c>
      <c r="BN178" s="48">
        <v>48</v>
      </c>
    </row>
    <row r="179" spans="1:66" ht="15">
      <c r="A179" s="64" t="s">
        <v>329</v>
      </c>
      <c r="B179" s="64" t="s">
        <v>329</v>
      </c>
      <c r="C179" s="65" t="s">
        <v>3519</v>
      </c>
      <c r="D179" s="66">
        <v>3</v>
      </c>
      <c r="E179" s="67" t="s">
        <v>132</v>
      </c>
      <c r="F179" s="68">
        <v>32</v>
      </c>
      <c r="G179" s="65"/>
      <c r="H179" s="69"/>
      <c r="I179" s="70"/>
      <c r="J179" s="70"/>
      <c r="K179" s="34" t="s">
        <v>65</v>
      </c>
      <c r="L179" s="77">
        <v>179</v>
      </c>
      <c r="M179" s="77"/>
      <c r="N179" s="72"/>
      <c r="O179" s="79" t="s">
        <v>176</v>
      </c>
      <c r="P179" s="81">
        <v>43772.766701388886</v>
      </c>
      <c r="Q179" s="79" t="s">
        <v>408</v>
      </c>
      <c r="R179" s="83" t="s">
        <v>470</v>
      </c>
      <c r="S179" s="79" t="s">
        <v>493</v>
      </c>
      <c r="T179" s="79"/>
      <c r="U179" s="83" t="s">
        <v>533</v>
      </c>
      <c r="V179" s="83" t="s">
        <v>533</v>
      </c>
      <c r="W179" s="81">
        <v>43772.766701388886</v>
      </c>
      <c r="X179" s="85">
        <v>43772</v>
      </c>
      <c r="Y179" s="87" t="s">
        <v>769</v>
      </c>
      <c r="Z179" s="83" t="s">
        <v>993</v>
      </c>
      <c r="AA179" s="79"/>
      <c r="AB179" s="79"/>
      <c r="AC179" s="87" t="s">
        <v>1217</v>
      </c>
      <c r="AD179" s="79"/>
      <c r="AE179" s="79" t="b">
        <v>0</v>
      </c>
      <c r="AF179" s="79">
        <v>5</v>
      </c>
      <c r="AG179" s="87" t="s">
        <v>1327</v>
      </c>
      <c r="AH179" s="79" t="b">
        <v>0</v>
      </c>
      <c r="AI179" s="79" t="s">
        <v>1334</v>
      </c>
      <c r="AJ179" s="79"/>
      <c r="AK179" s="87" t="s">
        <v>1327</v>
      </c>
      <c r="AL179" s="79" t="b">
        <v>0</v>
      </c>
      <c r="AM179" s="79">
        <v>4</v>
      </c>
      <c r="AN179" s="87" t="s">
        <v>1327</v>
      </c>
      <c r="AO179" s="79" t="s">
        <v>1337</v>
      </c>
      <c r="AP179" s="79" t="b">
        <v>0</v>
      </c>
      <c r="AQ179" s="87" t="s">
        <v>1217</v>
      </c>
      <c r="AR179" s="79" t="s">
        <v>401</v>
      </c>
      <c r="AS179" s="79">
        <v>0</v>
      </c>
      <c r="AT179" s="79">
        <v>0</v>
      </c>
      <c r="AU179" s="79"/>
      <c r="AV179" s="79"/>
      <c r="AW179" s="79"/>
      <c r="AX179" s="79"/>
      <c r="AY179" s="79"/>
      <c r="AZ179" s="79"/>
      <c r="BA179" s="79"/>
      <c r="BB179" s="79"/>
      <c r="BC179">
        <v>1</v>
      </c>
      <c r="BD179" s="78" t="str">
        <f>REPLACE(INDEX(GroupVertices[Group],MATCH(Edges[[#This Row],[Vertex 1]],GroupVertices[Vertex],0)),1,1,"")</f>
        <v>19</v>
      </c>
      <c r="BE179" s="78" t="str">
        <f>REPLACE(INDEX(GroupVertices[Group],MATCH(Edges[[#This Row],[Vertex 2]],GroupVertices[Vertex],0)),1,1,"")</f>
        <v>19</v>
      </c>
      <c r="BF179" s="48">
        <v>1</v>
      </c>
      <c r="BG179" s="49">
        <v>2.2222222222222223</v>
      </c>
      <c r="BH179" s="48">
        <v>0</v>
      </c>
      <c r="BI179" s="49">
        <v>0</v>
      </c>
      <c r="BJ179" s="48">
        <v>0</v>
      </c>
      <c r="BK179" s="49">
        <v>0</v>
      </c>
      <c r="BL179" s="48">
        <v>44</v>
      </c>
      <c r="BM179" s="49">
        <v>97.77777777777777</v>
      </c>
      <c r="BN179" s="48">
        <v>45</v>
      </c>
    </row>
    <row r="180" spans="1:66" ht="15">
      <c r="A180" s="64" t="s">
        <v>329</v>
      </c>
      <c r="B180" s="64" t="s">
        <v>329</v>
      </c>
      <c r="C180" s="65" t="s">
        <v>3519</v>
      </c>
      <c r="D180" s="66">
        <v>3</v>
      </c>
      <c r="E180" s="67" t="s">
        <v>132</v>
      </c>
      <c r="F180" s="68">
        <v>32</v>
      </c>
      <c r="G180" s="65"/>
      <c r="H180" s="69"/>
      <c r="I180" s="70"/>
      <c r="J180" s="70"/>
      <c r="K180" s="34" t="s">
        <v>65</v>
      </c>
      <c r="L180" s="77">
        <v>180</v>
      </c>
      <c r="M180" s="77"/>
      <c r="N180" s="72"/>
      <c r="O180" s="79" t="s">
        <v>401</v>
      </c>
      <c r="P180" s="81">
        <v>43784.95481481482</v>
      </c>
      <c r="Q180" s="79" t="s">
        <v>408</v>
      </c>
      <c r="R180" s="79"/>
      <c r="S180" s="79"/>
      <c r="T180" s="79"/>
      <c r="U180" s="79"/>
      <c r="V180" s="83" t="s">
        <v>599</v>
      </c>
      <c r="W180" s="81">
        <v>43784.95481481482</v>
      </c>
      <c r="X180" s="85">
        <v>43784</v>
      </c>
      <c r="Y180" s="87" t="s">
        <v>770</v>
      </c>
      <c r="Z180" s="83" t="s">
        <v>994</v>
      </c>
      <c r="AA180" s="79"/>
      <c r="AB180" s="79"/>
      <c r="AC180" s="87" t="s">
        <v>1218</v>
      </c>
      <c r="AD180" s="79"/>
      <c r="AE180" s="79" t="b">
        <v>0</v>
      </c>
      <c r="AF180" s="79">
        <v>0</v>
      </c>
      <c r="AG180" s="87" t="s">
        <v>1327</v>
      </c>
      <c r="AH180" s="79" t="b">
        <v>0</v>
      </c>
      <c r="AI180" s="79" t="s">
        <v>1334</v>
      </c>
      <c r="AJ180" s="79"/>
      <c r="AK180" s="87" t="s">
        <v>1327</v>
      </c>
      <c r="AL180" s="79" t="b">
        <v>0</v>
      </c>
      <c r="AM180" s="79">
        <v>4</v>
      </c>
      <c r="AN180" s="87" t="s">
        <v>1217</v>
      </c>
      <c r="AO180" s="79" t="s">
        <v>1337</v>
      </c>
      <c r="AP180" s="79" t="b">
        <v>0</v>
      </c>
      <c r="AQ180" s="87" t="s">
        <v>1217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19</v>
      </c>
      <c r="BE180" s="78" t="str">
        <f>REPLACE(INDEX(GroupVertices[Group],MATCH(Edges[[#This Row],[Vertex 2]],GroupVertices[Vertex],0)),1,1,"")</f>
        <v>19</v>
      </c>
      <c r="BF180" s="48">
        <v>1</v>
      </c>
      <c r="BG180" s="49">
        <v>2.2222222222222223</v>
      </c>
      <c r="BH180" s="48">
        <v>0</v>
      </c>
      <c r="BI180" s="49">
        <v>0</v>
      </c>
      <c r="BJ180" s="48">
        <v>0</v>
      </c>
      <c r="BK180" s="49">
        <v>0</v>
      </c>
      <c r="BL180" s="48">
        <v>44</v>
      </c>
      <c r="BM180" s="49">
        <v>97.77777777777777</v>
      </c>
      <c r="BN180" s="48">
        <v>45</v>
      </c>
    </row>
    <row r="181" spans="1:66" ht="15">
      <c r="A181" s="64" t="s">
        <v>330</v>
      </c>
      <c r="B181" s="64" t="s">
        <v>396</v>
      </c>
      <c r="C181" s="65" t="s">
        <v>3520</v>
      </c>
      <c r="D181" s="66">
        <v>10</v>
      </c>
      <c r="E181" s="67" t="s">
        <v>136</v>
      </c>
      <c r="F181" s="68">
        <v>26.8</v>
      </c>
      <c r="G181" s="65"/>
      <c r="H181" s="69"/>
      <c r="I181" s="70"/>
      <c r="J181" s="70"/>
      <c r="K181" s="34" t="s">
        <v>65</v>
      </c>
      <c r="L181" s="77">
        <v>181</v>
      </c>
      <c r="M181" s="77"/>
      <c r="N181" s="72"/>
      <c r="O181" s="79" t="s">
        <v>402</v>
      </c>
      <c r="P181" s="81">
        <v>43772.86809027778</v>
      </c>
      <c r="Q181" s="79" t="s">
        <v>429</v>
      </c>
      <c r="R181" s="79"/>
      <c r="S181" s="79"/>
      <c r="T181" s="79"/>
      <c r="U181" s="83" t="s">
        <v>534</v>
      </c>
      <c r="V181" s="83" t="s">
        <v>534</v>
      </c>
      <c r="W181" s="81">
        <v>43772.86809027778</v>
      </c>
      <c r="X181" s="85">
        <v>43772</v>
      </c>
      <c r="Y181" s="87" t="s">
        <v>771</v>
      </c>
      <c r="Z181" s="83" t="s">
        <v>995</v>
      </c>
      <c r="AA181" s="79"/>
      <c r="AB181" s="79"/>
      <c r="AC181" s="87" t="s">
        <v>1219</v>
      </c>
      <c r="AD181" s="79"/>
      <c r="AE181" s="79" t="b">
        <v>0</v>
      </c>
      <c r="AF181" s="79">
        <v>21</v>
      </c>
      <c r="AG181" s="87" t="s">
        <v>1327</v>
      </c>
      <c r="AH181" s="79" t="b">
        <v>0</v>
      </c>
      <c r="AI181" s="79" t="s">
        <v>1334</v>
      </c>
      <c r="AJ181" s="79"/>
      <c r="AK181" s="87" t="s">
        <v>1327</v>
      </c>
      <c r="AL181" s="79" t="b">
        <v>0</v>
      </c>
      <c r="AM181" s="79">
        <v>4</v>
      </c>
      <c r="AN181" s="87" t="s">
        <v>1327</v>
      </c>
      <c r="AO181" s="79" t="s">
        <v>1337</v>
      </c>
      <c r="AP181" s="79" t="b">
        <v>0</v>
      </c>
      <c r="AQ181" s="87" t="s">
        <v>1219</v>
      </c>
      <c r="AR181" s="79" t="s">
        <v>401</v>
      </c>
      <c r="AS181" s="79">
        <v>0</v>
      </c>
      <c r="AT181" s="79">
        <v>0</v>
      </c>
      <c r="AU181" s="79"/>
      <c r="AV181" s="79"/>
      <c r="AW181" s="79"/>
      <c r="AX181" s="79"/>
      <c r="AY181" s="79"/>
      <c r="AZ181" s="79"/>
      <c r="BA181" s="79"/>
      <c r="BB181" s="79"/>
      <c r="BC181">
        <v>2</v>
      </c>
      <c r="BD181" s="78" t="str">
        <f>REPLACE(INDEX(GroupVertices[Group],MATCH(Edges[[#This Row],[Vertex 1]],GroupVertices[Vertex],0)),1,1,"")</f>
        <v>12</v>
      </c>
      <c r="BE181" s="78" t="str">
        <f>REPLACE(INDEX(GroupVertices[Group],MATCH(Edges[[#This Row],[Vertex 2]],GroupVertices[Vertex],0)),1,1,"")</f>
        <v>12</v>
      </c>
      <c r="BF181" s="48"/>
      <c r="BG181" s="49"/>
      <c r="BH181" s="48"/>
      <c r="BI181" s="49"/>
      <c r="BJ181" s="48"/>
      <c r="BK181" s="49"/>
      <c r="BL181" s="48"/>
      <c r="BM181" s="49"/>
      <c r="BN181" s="48"/>
    </row>
    <row r="182" spans="1:66" ht="15">
      <c r="A182" s="64" t="s">
        <v>330</v>
      </c>
      <c r="B182" s="64" t="s">
        <v>396</v>
      </c>
      <c r="C182" s="65" t="s">
        <v>3520</v>
      </c>
      <c r="D182" s="66">
        <v>10</v>
      </c>
      <c r="E182" s="67" t="s">
        <v>136</v>
      </c>
      <c r="F182" s="68">
        <v>26.8</v>
      </c>
      <c r="G182" s="65"/>
      <c r="H182" s="69"/>
      <c r="I182" s="70"/>
      <c r="J182" s="70"/>
      <c r="K182" s="34" t="s">
        <v>65</v>
      </c>
      <c r="L182" s="77">
        <v>182</v>
      </c>
      <c r="M182" s="77"/>
      <c r="N182" s="72"/>
      <c r="O182" s="79" t="s">
        <v>402</v>
      </c>
      <c r="P182" s="81">
        <v>43779.72282407407</v>
      </c>
      <c r="Q182" s="79" t="s">
        <v>429</v>
      </c>
      <c r="R182" s="79"/>
      <c r="S182" s="79"/>
      <c r="T182" s="79"/>
      <c r="U182" s="79"/>
      <c r="V182" s="83" t="s">
        <v>600</v>
      </c>
      <c r="W182" s="81">
        <v>43779.72282407407</v>
      </c>
      <c r="X182" s="85">
        <v>43779</v>
      </c>
      <c r="Y182" s="87" t="s">
        <v>772</v>
      </c>
      <c r="Z182" s="83" t="s">
        <v>996</v>
      </c>
      <c r="AA182" s="79"/>
      <c r="AB182" s="79"/>
      <c r="AC182" s="87" t="s">
        <v>1220</v>
      </c>
      <c r="AD182" s="79"/>
      <c r="AE182" s="79" t="b">
        <v>0</v>
      </c>
      <c r="AF182" s="79">
        <v>0</v>
      </c>
      <c r="AG182" s="87" t="s">
        <v>1327</v>
      </c>
      <c r="AH182" s="79" t="b">
        <v>0</v>
      </c>
      <c r="AI182" s="79" t="s">
        <v>1334</v>
      </c>
      <c r="AJ182" s="79"/>
      <c r="AK182" s="87" t="s">
        <v>1327</v>
      </c>
      <c r="AL182" s="79" t="b">
        <v>0</v>
      </c>
      <c r="AM182" s="79">
        <v>4</v>
      </c>
      <c r="AN182" s="87" t="s">
        <v>1219</v>
      </c>
      <c r="AO182" s="79" t="s">
        <v>1337</v>
      </c>
      <c r="AP182" s="79" t="b">
        <v>0</v>
      </c>
      <c r="AQ182" s="87" t="s">
        <v>1219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12</v>
      </c>
      <c r="BE182" s="78" t="str">
        <f>REPLACE(INDEX(GroupVertices[Group],MATCH(Edges[[#This Row],[Vertex 2]],GroupVertices[Vertex],0)),1,1,"")</f>
        <v>12</v>
      </c>
      <c r="BF182" s="48"/>
      <c r="BG182" s="49"/>
      <c r="BH182" s="48"/>
      <c r="BI182" s="49"/>
      <c r="BJ182" s="48"/>
      <c r="BK182" s="49"/>
      <c r="BL182" s="48"/>
      <c r="BM182" s="49"/>
      <c r="BN182" s="48"/>
    </row>
    <row r="183" spans="1:66" ht="15">
      <c r="A183" s="64" t="s">
        <v>330</v>
      </c>
      <c r="B183" s="64" t="s">
        <v>397</v>
      </c>
      <c r="C183" s="65" t="s">
        <v>3520</v>
      </c>
      <c r="D183" s="66">
        <v>10</v>
      </c>
      <c r="E183" s="67" t="s">
        <v>136</v>
      </c>
      <c r="F183" s="68">
        <v>26.8</v>
      </c>
      <c r="G183" s="65"/>
      <c r="H183" s="69"/>
      <c r="I183" s="70"/>
      <c r="J183" s="70"/>
      <c r="K183" s="34" t="s">
        <v>65</v>
      </c>
      <c r="L183" s="77">
        <v>183</v>
      </c>
      <c r="M183" s="77"/>
      <c r="N183" s="72"/>
      <c r="O183" s="79" t="s">
        <v>402</v>
      </c>
      <c r="P183" s="81">
        <v>43772.86809027778</v>
      </c>
      <c r="Q183" s="79" t="s">
        <v>429</v>
      </c>
      <c r="R183" s="79"/>
      <c r="S183" s="79"/>
      <c r="T183" s="79"/>
      <c r="U183" s="83" t="s">
        <v>534</v>
      </c>
      <c r="V183" s="83" t="s">
        <v>534</v>
      </c>
      <c r="W183" s="81">
        <v>43772.86809027778</v>
      </c>
      <c r="X183" s="85">
        <v>43772</v>
      </c>
      <c r="Y183" s="87" t="s">
        <v>771</v>
      </c>
      <c r="Z183" s="83" t="s">
        <v>995</v>
      </c>
      <c r="AA183" s="79"/>
      <c r="AB183" s="79"/>
      <c r="AC183" s="87" t="s">
        <v>1219</v>
      </c>
      <c r="AD183" s="79"/>
      <c r="AE183" s="79" t="b">
        <v>0</v>
      </c>
      <c r="AF183" s="79">
        <v>21</v>
      </c>
      <c r="AG183" s="87" t="s">
        <v>1327</v>
      </c>
      <c r="AH183" s="79" t="b">
        <v>0</v>
      </c>
      <c r="AI183" s="79" t="s">
        <v>1334</v>
      </c>
      <c r="AJ183" s="79"/>
      <c r="AK183" s="87" t="s">
        <v>1327</v>
      </c>
      <c r="AL183" s="79" t="b">
        <v>0</v>
      </c>
      <c r="AM183" s="79">
        <v>4</v>
      </c>
      <c r="AN183" s="87" t="s">
        <v>1327</v>
      </c>
      <c r="AO183" s="79" t="s">
        <v>1337</v>
      </c>
      <c r="AP183" s="79" t="b">
        <v>0</v>
      </c>
      <c r="AQ183" s="87" t="s">
        <v>1219</v>
      </c>
      <c r="AR183" s="79" t="s">
        <v>401</v>
      </c>
      <c r="AS183" s="79">
        <v>0</v>
      </c>
      <c r="AT183" s="79">
        <v>0</v>
      </c>
      <c r="AU183" s="79"/>
      <c r="AV183" s="79"/>
      <c r="AW183" s="79"/>
      <c r="AX183" s="79"/>
      <c r="AY183" s="79"/>
      <c r="AZ183" s="79"/>
      <c r="BA183" s="79"/>
      <c r="BB183" s="79"/>
      <c r="BC183">
        <v>2</v>
      </c>
      <c r="BD183" s="78" t="str">
        <f>REPLACE(INDEX(GroupVertices[Group],MATCH(Edges[[#This Row],[Vertex 1]],GroupVertices[Vertex],0)),1,1,"")</f>
        <v>12</v>
      </c>
      <c r="BE183" s="78" t="str">
        <f>REPLACE(INDEX(GroupVertices[Group],MATCH(Edges[[#This Row],[Vertex 2]],GroupVertices[Vertex],0)),1,1,"")</f>
        <v>12</v>
      </c>
      <c r="BF183" s="48">
        <v>3</v>
      </c>
      <c r="BG183" s="49">
        <v>6.122448979591836</v>
      </c>
      <c r="BH183" s="48">
        <v>0</v>
      </c>
      <c r="BI183" s="49">
        <v>0</v>
      </c>
      <c r="BJ183" s="48">
        <v>0</v>
      </c>
      <c r="BK183" s="49">
        <v>0</v>
      </c>
      <c r="BL183" s="48">
        <v>46</v>
      </c>
      <c r="BM183" s="49">
        <v>93.87755102040816</v>
      </c>
      <c r="BN183" s="48">
        <v>49</v>
      </c>
    </row>
    <row r="184" spans="1:66" ht="15">
      <c r="A184" s="64" t="s">
        <v>330</v>
      </c>
      <c r="B184" s="64" t="s">
        <v>397</v>
      </c>
      <c r="C184" s="65" t="s">
        <v>3520</v>
      </c>
      <c r="D184" s="66">
        <v>10</v>
      </c>
      <c r="E184" s="67" t="s">
        <v>136</v>
      </c>
      <c r="F184" s="68">
        <v>26.8</v>
      </c>
      <c r="G184" s="65"/>
      <c r="H184" s="69"/>
      <c r="I184" s="70"/>
      <c r="J184" s="70"/>
      <c r="K184" s="34" t="s">
        <v>65</v>
      </c>
      <c r="L184" s="77">
        <v>184</v>
      </c>
      <c r="M184" s="77"/>
      <c r="N184" s="72"/>
      <c r="O184" s="79" t="s">
        <v>402</v>
      </c>
      <c r="P184" s="81">
        <v>43779.72282407407</v>
      </c>
      <c r="Q184" s="79" t="s">
        <v>429</v>
      </c>
      <c r="R184" s="79"/>
      <c r="S184" s="79"/>
      <c r="T184" s="79"/>
      <c r="U184" s="79"/>
      <c r="V184" s="83" t="s">
        <v>600</v>
      </c>
      <c r="W184" s="81">
        <v>43779.72282407407</v>
      </c>
      <c r="X184" s="85">
        <v>43779</v>
      </c>
      <c r="Y184" s="87" t="s">
        <v>772</v>
      </c>
      <c r="Z184" s="83" t="s">
        <v>996</v>
      </c>
      <c r="AA184" s="79"/>
      <c r="AB184" s="79"/>
      <c r="AC184" s="87" t="s">
        <v>1220</v>
      </c>
      <c r="AD184" s="79"/>
      <c r="AE184" s="79" t="b">
        <v>0</v>
      </c>
      <c r="AF184" s="79">
        <v>0</v>
      </c>
      <c r="AG184" s="87" t="s">
        <v>1327</v>
      </c>
      <c r="AH184" s="79" t="b">
        <v>0</v>
      </c>
      <c r="AI184" s="79" t="s">
        <v>1334</v>
      </c>
      <c r="AJ184" s="79"/>
      <c r="AK184" s="87" t="s">
        <v>1327</v>
      </c>
      <c r="AL184" s="79" t="b">
        <v>0</v>
      </c>
      <c r="AM184" s="79">
        <v>4</v>
      </c>
      <c r="AN184" s="87" t="s">
        <v>1219</v>
      </c>
      <c r="AO184" s="79" t="s">
        <v>1337</v>
      </c>
      <c r="AP184" s="79" t="b">
        <v>0</v>
      </c>
      <c r="AQ184" s="87" t="s">
        <v>1219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12</v>
      </c>
      <c r="BE184" s="78" t="str">
        <f>REPLACE(INDEX(GroupVertices[Group],MATCH(Edges[[#This Row],[Vertex 2]],GroupVertices[Vertex],0)),1,1,"")</f>
        <v>12</v>
      </c>
      <c r="BF184" s="48">
        <v>3</v>
      </c>
      <c r="BG184" s="49">
        <v>6.122448979591836</v>
      </c>
      <c r="BH184" s="48">
        <v>0</v>
      </c>
      <c r="BI184" s="49">
        <v>0</v>
      </c>
      <c r="BJ184" s="48">
        <v>0</v>
      </c>
      <c r="BK184" s="49">
        <v>0</v>
      </c>
      <c r="BL184" s="48">
        <v>46</v>
      </c>
      <c r="BM184" s="49">
        <v>93.87755102040816</v>
      </c>
      <c r="BN184" s="48">
        <v>49</v>
      </c>
    </row>
    <row r="185" spans="1:66" ht="15">
      <c r="A185" s="64" t="s">
        <v>330</v>
      </c>
      <c r="B185" s="64" t="s">
        <v>344</v>
      </c>
      <c r="C185" s="65" t="s">
        <v>3520</v>
      </c>
      <c r="D185" s="66">
        <v>10</v>
      </c>
      <c r="E185" s="67" t="s">
        <v>136</v>
      </c>
      <c r="F185" s="68">
        <v>26.8</v>
      </c>
      <c r="G185" s="65"/>
      <c r="H185" s="69"/>
      <c r="I185" s="70"/>
      <c r="J185" s="70"/>
      <c r="K185" s="34" t="s">
        <v>65</v>
      </c>
      <c r="L185" s="77">
        <v>185</v>
      </c>
      <c r="M185" s="77"/>
      <c r="N185" s="72"/>
      <c r="O185" s="79" t="s">
        <v>402</v>
      </c>
      <c r="P185" s="81">
        <v>43772.86809027778</v>
      </c>
      <c r="Q185" s="79" t="s">
        <v>429</v>
      </c>
      <c r="R185" s="79"/>
      <c r="S185" s="79"/>
      <c r="T185" s="79"/>
      <c r="U185" s="83" t="s">
        <v>534</v>
      </c>
      <c r="V185" s="83" t="s">
        <v>534</v>
      </c>
      <c r="W185" s="81">
        <v>43772.86809027778</v>
      </c>
      <c r="X185" s="85">
        <v>43772</v>
      </c>
      <c r="Y185" s="87" t="s">
        <v>771</v>
      </c>
      <c r="Z185" s="83" t="s">
        <v>995</v>
      </c>
      <c r="AA185" s="79"/>
      <c r="AB185" s="79"/>
      <c r="AC185" s="87" t="s">
        <v>1219</v>
      </c>
      <c r="AD185" s="79"/>
      <c r="AE185" s="79" t="b">
        <v>0</v>
      </c>
      <c r="AF185" s="79">
        <v>21</v>
      </c>
      <c r="AG185" s="87" t="s">
        <v>1327</v>
      </c>
      <c r="AH185" s="79" t="b">
        <v>0</v>
      </c>
      <c r="AI185" s="79" t="s">
        <v>1334</v>
      </c>
      <c r="AJ185" s="79"/>
      <c r="AK185" s="87" t="s">
        <v>1327</v>
      </c>
      <c r="AL185" s="79" t="b">
        <v>0</v>
      </c>
      <c r="AM185" s="79">
        <v>4</v>
      </c>
      <c r="AN185" s="87" t="s">
        <v>1327</v>
      </c>
      <c r="AO185" s="79" t="s">
        <v>1337</v>
      </c>
      <c r="AP185" s="79" t="b">
        <v>0</v>
      </c>
      <c r="AQ185" s="87" t="s">
        <v>1219</v>
      </c>
      <c r="AR185" s="79" t="s">
        <v>401</v>
      </c>
      <c r="AS185" s="79">
        <v>0</v>
      </c>
      <c r="AT185" s="79">
        <v>0</v>
      </c>
      <c r="AU185" s="79"/>
      <c r="AV185" s="79"/>
      <c r="AW185" s="79"/>
      <c r="AX185" s="79"/>
      <c r="AY185" s="79"/>
      <c r="AZ185" s="79"/>
      <c r="BA185" s="79"/>
      <c r="BB185" s="79"/>
      <c r="BC185">
        <v>2</v>
      </c>
      <c r="BD185" s="78" t="str">
        <f>REPLACE(INDEX(GroupVertices[Group],MATCH(Edges[[#This Row],[Vertex 1]],GroupVertices[Vertex],0)),1,1,"")</f>
        <v>12</v>
      </c>
      <c r="BE185" s="78" t="str">
        <f>REPLACE(INDEX(GroupVertices[Group],MATCH(Edges[[#This Row],[Vertex 2]],GroupVertices[Vertex],0)),1,1,"")</f>
        <v>2</v>
      </c>
      <c r="BF185" s="48"/>
      <c r="BG185" s="49"/>
      <c r="BH185" s="48"/>
      <c r="BI185" s="49"/>
      <c r="BJ185" s="48"/>
      <c r="BK185" s="49"/>
      <c r="BL185" s="48"/>
      <c r="BM185" s="49"/>
      <c r="BN185" s="48"/>
    </row>
    <row r="186" spans="1:66" ht="15">
      <c r="A186" s="64" t="s">
        <v>330</v>
      </c>
      <c r="B186" s="64" t="s">
        <v>330</v>
      </c>
      <c r="C186" s="65" t="s">
        <v>3519</v>
      </c>
      <c r="D186" s="66">
        <v>3</v>
      </c>
      <c r="E186" s="67" t="s">
        <v>132</v>
      </c>
      <c r="F186" s="68">
        <v>32</v>
      </c>
      <c r="G186" s="65"/>
      <c r="H186" s="69"/>
      <c r="I186" s="70"/>
      <c r="J186" s="70"/>
      <c r="K186" s="34" t="s">
        <v>65</v>
      </c>
      <c r="L186" s="77">
        <v>186</v>
      </c>
      <c r="M186" s="77"/>
      <c r="N186" s="72"/>
      <c r="O186" s="79" t="s">
        <v>401</v>
      </c>
      <c r="P186" s="81">
        <v>43779.72282407407</v>
      </c>
      <c r="Q186" s="79" t="s">
        <v>429</v>
      </c>
      <c r="R186" s="79"/>
      <c r="S186" s="79"/>
      <c r="T186" s="79"/>
      <c r="U186" s="79"/>
      <c r="V186" s="83" t="s">
        <v>600</v>
      </c>
      <c r="W186" s="81">
        <v>43779.72282407407</v>
      </c>
      <c r="X186" s="85">
        <v>43779</v>
      </c>
      <c r="Y186" s="87" t="s">
        <v>772</v>
      </c>
      <c r="Z186" s="83" t="s">
        <v>996</v>
      </c>
      <c r="AA186" s="79"/>
      <c r="AB186" s="79"/>
      <c r="AC186" s="87" t="s">
        <v>1220</v>
      </c>
      <c r="AD186" s="79"/>
      <c r="AE186" s="79" t="b">
        <v>0</v>
      </c>
      <c r="AF186" s="79">
        <v>0</v>
      </c>
      <c r="AG186" s="87" t="s">
        <v>1327</v>
      </c>
      <c r="AH186" s="79" t="b">
        <v>0</v>
      </c>
      <c r="AI186" s="79" t="s">
        <v>1334</v>
      </c>
      <c r="AJ186" s="79"/>
      <c r="AK186" s="87" t="s">
        <v>1327</v>
      </c>
      <c r="AL186" s="79" t="b">
        <v>0</v>
      </c>
      <c r="AM186" s="79">
        <v>4</v>
      </c>
      <c r="AN186" s="87" t="s">
        <v>1219</v>
      </c>
      <c r="AO186" s="79" t="s">
        <v>1337</v>
      </c>
      <c r="AP186" s="79" t="b">
        <v>0</v>
      </c>
      <c r="AQ186" s="87" t="s">
        <v>1219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12</v>
      </c>
      <c r="BE186" s="78" t="str">
        <f>REPLACE(INDEX(GroupVertices[Group],MATCH(Edges[[#This Row],[Vertex 2]],GroupVertices[Vertex],0)),1,1,"")</f>
        <v>12</v>
      </c>
      <c r="BF186" s="48"/>
      <c r="BG186" s="49"/>
      <c r="BH186" s="48"/>
      <c r="BI186" s="49"/>
      <c r="BJ186" s="48"/>
      <c r="BK186" s="49"/>
      <c r="BL186" s="48"/>
      <c r="BM186" s="49"/>
      <c r="BN186" s="48"/>
    </row>
    <row r="187" spans="1:66" ht="15">
      <c r="A187" s="64" t="s">
        <v>330</v>
      </c>
      <c r="B187" s="64" t="s">
        <v>344</v>
      </c>
      <c r="C187" s="65" t="s">
        <v>3520</v>
      </c>
      <c r="D187" s="66">
        <v>10</v>
      </c>
      <c r="E187" s="67" t="s">
        <v>136</v>
      </c>
      <c r="F187" s="68">
        <v>26.8</v>
      </c>
      <c r="G187" s="65"/>
      <c r="H187" s="69"/>
      <c r="I187" s="70"/>
      <c r="J187" s="70"/>
      <c r="K187" s="34" t="s">
        <v>65</v>
      </c>
      <c r="L187" s="77">
        <v>187</v>
      </c>
      <c r="M187" s="77"/>
      <c r="N187" s="72"/>
      <c r="O187" s="79" t="s">
        <v>402</v>
      </c>
      <c r="P187" s="81">
        <v>43779.72282407407</v>
      </c>
      <c r="Q187" s="79" t="s">
        <v>429</v>
      </c>
      <c r="R187" s="79"/>
      <c r="S187" s="79"/>
      <c r="T187" s="79"/>
      <c r="U187" s="79"/>
      <c r="V187" s="83" t="s">
        <v>600</v>
      </c>
      <c r="W187" s="81">
        <v>43779.72282407407</v>
      </c>
      <c r="X187" s="85">
        <v>43779</v>
      </c>
      <c r="Y187" s="87" t="s">
        <v>772</v>
      </c>
      <c r="Z187" s="83" t="s">
        <v>996</v>
      </c>
      <c r="AA187" s="79"/>
      <c r="AB187" s="79"/>
      <c r="AC187" s="87" t="s">
        <v>1220</v>
      </c>
      <c r="AD187" s="79"/>
      <c r="AE187" s="79" t="b">
        <v>0</v>
      </c>
      <c r="AF187" s="79">
        <v>0</v>
      </c>
      <c r="AG187" s="87" t="s">
        <v>1327</v>
      </c>
      <c r="AH187" s="79" t="b">
        <v>0</v>
      </c>
      <c r="AI187" s="79" t="s">
        <v>1334</v>
      </c>
      <c r="AJ187" s="79"/>
      <c r="AK187" s="87" t="s">
        <v>1327</v>
      </c>
      <c r="AL187" s="79" t="b">
        <v>0</v>
      </c>
      <c r="AM187" s="79">
        <v>4</v>
      </c>
      <c r="AN187" s="87" t="s">
        <v>1219</v>
      </c>
      <c r="AO187" s="79" t="s">
        <v>1337</v>
      </c>
      <c r="AP187" s="79" t="b">
        <v>0</v>
      </c>
      <c r="AQ187" s="87" t="s">
        <v>1219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12</v>
      </c>
      <c r="BE187" s="78" t="str">
        <f>REPLACE(INDEX(GroupVertices[Group],MATCH(Edges[[#This Row],[Vertex 2]],GroupVertices[Vertex],0)),1,1,"")</f>
        <v>2</v>
      </c>
      <c r="BF187" s="48"/>
      <c r="BG187" s="49"/>
      <c r="BH187" s="48"/>
      <c r="BI187" s="49"/>
      <c r="BJ187" s="48"/>
      <c r="BK187" s="49"/>
      <c r="BL187" s="48"/>
      <c r="BM187" s="49"/>
      <c r="BN187" s="48"/>
    </row>
    <row r="188" spans="1:66" ht="15">
      <c r="A188" s="64" t="s">
        <v>330</v>
      </c>
      <c r="B188" s="64" t="s">
        <v>330</v>
      </c>
      <c r="C188" s="65" t="s">
        <v>3519</v>
      </c>
      <c r="D188" s="66">
        <v>3</v>
      </c>
      <c r="E188" s="67" t="s">
        <v>132</v>
      </c>
      <c r="F188" s="68">
        <v>32</v>
      </c>
      <c r="G188" s="65"/>
      <c r="H188" s="69"/>
      <c r="I188" s="70"/>
      <c r="J188" s="70"/>
      <c r="K188" s="34" t="s">
        <v>65</v>
      </c>
      <c r="L188" s="77">
        <v>188</v>
      </c>
      <c r="M188" s="77"/>
      <c r="N188" s="72"/>
      <c r="O188" s="79" t="s">
        <v>176</v>
      </c>
      <c r="P188" s="81">
        <v>43784.99644675926</v>
      </c>
      <c r="Q188" s="79" t="s">
        <v>430</v>
      </c>
      <c r="R188" s="83" t="s">
        <v>471</v>
      </c>
      <c r="S188" s="79" t="s">
        <v>494</v>
      </c>
      <c r="T188" s="79" t="s">
        <v>509</v>
      </c>
      <c r="U188" s="83" t="s">
        <v>535</v>
      </c>
      <c r="V188" s="83" t="s">
        <v>535</v>
      </c>
      <c r="W188" s="81">
        <v>43784.99644675926</v>
      </c>
      <c r="X188" s="85">
        <v>43784</v>
      </c>
      <c r="Y188" s="87" t="s">
        <v>773</v>
      </c>
      <c r="Z188" s="83" t="s">
        <v>997</v>
      </c>
      <c r="AA188" s="79"/>
      <c r="AB188" s="79"/>
      <c r="AC188" s="87" t="s">
        <v>1221</v>
      </c>
      <c r="AD188" s="79"/>
      <c r="AE188" s="79" t="b">
        <v>0</v>
      </c>
      <c r="AF188" s="79">
        <v>2</v>
      </c>
      <c r="AG188" s="87" t="s">
        <v>1327</v>
      </c>
      <c r="AH188" s="79" t="b">
        <v>0</v>
      </c>
      <c r="AI188" s="79" t="s">
        <v>1334</v>
      </c>
      <c r="AJ188" s="79"/>
      <c r="AK188" s="87" t="s">
        <v>1327</v>
      </c>
      <c r="AL188" s="79" t="b">
        <v>0</v>
      </c>
      <c r="AM188" s="79">
        <v>0</v>
      </c>
      <c r="AN188" s="87" t="s">
        <v>1327</v>
      </c>
      <c r="AO188" s="79" t="s">
        <v>1339</v>
      </c>
      <c r="AP188" s="79" t="b">
        <v>0</v>
      </c>
      <c r="AQ188" s="87" t="s">
        <v>1221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8">
        <v>0</v>
      </c>
      <c r="BG188" s="49">
        <v>0</v>
      </c>
      <c r="BH188" s="48">
        <v>1</v>
      </c>
      <c r="BI188" s="49">
        <v>10</v>
      </c>
      <c r="BJ188" s="48">
        <v>0</v>
      </c>
      <c r="BK188" s="49">
        <v>0</v>
      </c>
      <c r="BL188" s="48">
        <v>9</v>
      </c>
      <c r="BM188" s="49">
        <v>90</v>
      </c>
      <c r="BN188" s="48">
        <v>10</v>
      </c>
    </row>
    <row r="189" spans="1:66" ht="15">
      <c r="A189" s="64" t="s">
        <v>331</v>
      </c>
      <c r="B189" s="64" t="s">
        <v>331</v>
      </c>
      <c r="C189" s="65" t="s">
        <v>3519</v>
      </c>
      <c r="D189" s="66">
        <v>3</v>
      </c>
      <c r="E189" s="67" t="s">
        <v>132</v>
      </c>
      <c r="F189" s="68">
        <v>32</v>
      </c>
      <c r="G189" s="65"/>
      <c r="H189" s="69"/>
      <c r="I189" s="70"/>
      <c r="J189" s="70"/>
      <c r="K189" s="34" t="s">
        <v>65</v>
      </c>
      <c r="L189" s="77">
        <v>189</v>
      </c>
      <c r="M189" s="77"/>
      <c r="N189" s="72"/>
      <c r="O189" s="79" t="s">
        <v>176</v>
      </c>
      <c r="P189" s="81">
        <v>43782.990798611114</v>
      </c>
      <c r="Q189" s="79" t="s">
        <v>421</v>
      </c>
      <c r="R189" s="79"/>
      <c r="S189" s="79"/>
      <c r="T189" s="79"/>
      <c r="U189" s="83" t="s">
        <v>530</v>
      </c>
      <c r="V189" s="83" t="s">
        <v>530</v>
      </c>
      <c r="W189" s="81">
        <v>43782.990798611114</v>
      </c>
      <c r="X189" s="85">
        <v>43782</v>
      </c>
      <c r="Y189" s="87" t="s">
        <v>774</v>
      </c>
      <c r="Z189" s="83" t="s">
        <v>998</v>
      </c>
      <c r="AA189" s="79"/>
      <c r="AB189" s="79"/>
      <c r="AC189" s="87" t="s">
        <v>1222</v>
      </c>
      <c r="AD189" s="79"/>
      <c r="AE189" s="79" t="b">
        <v>0</v>
      </c>
      <c r="AF189" s="79">
        <v>167</v>
      </c>
      <c r="AG189" s="87" t="s">
        <v>1327</v>
      </c>
      <c r="AH189" s="79" t="b">
        <v>0</v>
      </c>
      <c r="AI189" s="79" t="s">
        <v>1334</v>
      </c>
      <c r="AJ189" s="79"/>
      <c r="AK189" s="87" t="s">
        <v>1327</v>
      </c>
      <c r="AL189" s="79" t="b">
        <v>0</v>
      </c>
      <c r="AM189" s="79">
        <v>63</v>
      </c>
      <c r="AN189" s="87" t="s">
        <v>1327</v>
      </c>
      <c r="AO189" s="79" t="s">
        <v>1336</v>
      </c>
      <c r="AP189" s="79" t="b">
        <v>0</v>
      </c>
      <c r="AQ189" s="87" t="s">
        <v>1222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5</v>
      </c>
      <c r="BM189" s="49">
        <v>100</v>
      </c>
      <c r="BN189" s="48">
        <v>5</v>
      </c>
    </row>
    <row r="190" spans="1:66" ht="15">
      <c r="A190" s="64" t="s">
        <v>332</v>
      </c>
      <c r="B190" s="64" t="s">
        <v>331</v>
      </c>
      <c r="C190" s="65" t="s">
        <v>3519</v>
      </c>
      <c r="D190" s="66">
        <v>3</v>
      </c>
      <c r="E190" s="67" t="s">
        <v>132</v>
      </c>
      <c r="F190" s="68">
        <v>32</v>
      </c>
      <c r="G190" s="65"/>
      <c r="H190" s="69"/>
      <c r="I190" s="70"/>
      <c r="J190" s="70"/>
      <c r="K190" s="34" t="s">
        <v>65</v>
      </c>
      <c r="L190" s="77">
        <v>190</v>
      </c>
      <c r="M190" s="77"/>
      <c r="N190" s="72"/>
      <c r="O190" s="79" t="s">
        <v>401</v>
      </c>
      <c r="P190" s="81">
        <v>43785.078877314816</v>
      </c>
      <c r="Q190" s="79" t="s">
        <v>421</v>
      </c>
      <c r="R190" s="79"/>
      <c r="S190" s="79"/>
      <c r="T190" s="79"/>
      <c r="U190" s="83" t="s">
        <v>530</v>
      </c>
      <c r="V190" s="83" t="s">
        <v>530</v>
      </c>
      <c r="W190" s="81">
        <v>43785.078877314816</v>
      </c>
      <c r="X190" s="85">
        <v>43785</v>
      </c>
      <c r="Y190" s="87" t="s">
        <v>775</v>
      </c>
      <c r="Z190" s="83" t="s">
        <v>999</v>
      </c>
      <c r="AA190" s="79"/>
      <c r="AB190" s="79"/>
      <c r="AC190" s="87" t="s">
        <v>1223</v>
      </c>
      <c r="AD190" s="79"/>
      <c r="AE190" s="79" t="b">
        <v>0</v>
      </c>
      <c r="AF190" s="79">
        <v>0</v>
      </c>
      <c r="AG190" s="87" t="s">
        <v>1327</v>
      </c>
      <c r="AH190" s="79" t="b">
        <v>0</v>
      </c>
      <c r="AI190" s="79" t="s">
        <v>1334</v>
      </c>
      <c r="AJ190" s="79"/>
      <c r="AK190" s="87" t="s">
        <v>1327</v>
      </c>
      <c r="AL190" s="79" t="b">
        <v>0</v>
      </c>
      <c r="AM190" s="79">
        <v>63</v>
      </c>
      <c r="AN190" s="87" t="s">
        <v>1222</v>
      </c>
      <c r="AO190" s="79" t="s">
        <v>1338</v>
      </c>
      <c r="AP190" s="79" t="b">
        <v>0</v>
      </c>
      <c r="AQ190" s="87" t="s">
        <v>1222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5</v>
      </c>
      <c r="BM190" s="49">
        <v>100</v>
      </c>
      <c r="BN190" s="48">
        <v>5</v>
      </c>
    </row>
    <row r="191" spans="1:66" ht="15">
      <c r="A191" s="64" t="s">
        <v>333</v>
      </c>
      <c r="B191" s="64" t="s">
        <v>333</v>
      </c>
      <c r="C191" s="65" t="s">
        <v>3520</v>
      </c>
      <c r="D191" s="66">
        <v>10</v>
      </c>
      <c r="E191" s="67" t="s">
        <v>136</v>
      </c>
      <c r="F191" s="68">
        <v>26.8</v>
      </c>
      <c r="G191" s="65"/>
      <c r="H191" s="69"/>
      <c r="I191" s="70"/>
      <c r="J191" s="70"/>
      <c r="K191" s="34" t="s">
        <v>65</v>
      </c>
      <c r="L191" s="77">
        <v>191</v>
      </c>
      <c r="M191" s="77"/>
      <c r="N191" s="72"/>
      <c r="O191" s="79" t="s">
        <v>176</v>
      </c>
      <c r="P191" s="81">
        <v>43779.92283564815</v>
      </c>
      <c r="Q191" s="79" t="s">
        <v>431</v>
      </c>
      <c r="R191" s="79"/>
      <c r="S191" s="79"/>
      <c r="T191" s="79"/>
      <c r="U191" s="83" t="s">
        <v>536</v>
      </c>
      <c r="V191" s="83" t="s">
        <v>536</v>
      </c>
      <c r="W191" s="81">
        <v>43779.92283564815</v>
      </c>
      <c r="X191" s="85">
        <v>43779</v>
      </c>
      <c r="Y191" s="87" t="s">
        <v>776</v>
      </c>
      <c r="Z191" s="83" t="s">
        <v>1000</v>
      </c>
      <c r="AA191" s="79"/>
      <c r="AB191" s="79"/>
      <c r="AC191" s="87" t="s">
        <v>1224</v>
      </c>
      <c r="AD191" s="79"/>
      <c r="AE191" s="79" t="b">
        <v>0</v>
      </c>
      <c r="AF191" s="79">
        <v>0</v>
      </c>
      <c r="AG191" s="87" t="s">
        <v>1327</v>
      </c>
      <c r="AH191" s="79" t="b">
        <v>0</v>
      </c>
      <c r="AI191" s="79" t="s">
        <v>1334</v>
      </c>
      <c r="AJ191" s="79"/>
      <c r="AK191" s="87" t="s">
        <v>1327</v>
      </c>
      <c r="AL191" s="79" t="b">
        <v>0</v>
      </c>
      <c r="AM191" s="79">
        <v>0</v>
      </c>
      <c r="AN191" s="87" t="s">
        <v>1327</v>
      </c>
      <c r="AO191" s="79" t="s">
        <v>1337</v>
      </c>
      <c r="AP191" s="79" t="b">
        <v>0</v>
      </c>
      <c r="AQ191" s="87" t="s">
        <v>1224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8">
        <v>0</v>
      </c>
      <c r="BG191" s="49">
        <v>0</v>
      </c>
      <c r="BH191" s="48">
        <v>1</v>
      </c>
      <c r="BI191" s="49">
        <v>2.9411764705882355</v>
      </c>
      <c r="BJ191" s="48">
        <v>0</v>
      </c>
      <c r="BK191" s="49">
        <v>0</v>
      </c>
      <c r="BL191" s="48">
        <v>33</v>
      </c>
      <c r="BM191" s="49">
        <v>97.05882352941177</v>
      </c>
      <c r="BN191" s="48">
        <v>34</v>
      </c>
    </row>
    <row r="192" spans="1:66" ht="15">
      <c r="A192" s="64" t="s">
        <v>333</v>
      </c>
      <c r="B192" s="64" t="s">
        <v>333</v>
      </c>
      <c r="C192" s="65" t="s">
        <v>3520</v>
      </c>
      <c r="D192" s="66">
        <v>10</v>
      </c>
      <c r="E192" s="67" t="s">
        <v>136</v>
      </c>
      <c r="F192" s="68">
        <v>26.8</v>
      </c>
      <c r="G192" s="65"/>
      <c r="H192" s="69"/>
      <c r="I192" s="70"/>
      <c r="J192" s="70"/>
      <c r="K192" s="34" t="s">
        <v>65</v>
      </c>
      <c r="L192" s="77">
        <v>192</v>
      </c>
      <c r="M192" s="77"/>
      <c r="N192" s="72"/>
      <c r="O192" s="79" t="s">
        <v>176</v>
      </c>
      <c r="P192" s="81">
        <v>43785.12846064815</v>
      </c>
      <c r="Q192" s="79" t="s">
        <v>432</v>
      </c>
      <c r="R192" s="79"/>
      <c r="S192" s="79"/>
      <c r="T192" s="79"/>
      <c r="U192" s="79"/>
      <c r="V192" s="83" t="s">
        <v>601</v>
      </c>
      <c r="W192" s="81">
        <v>43785.12846064815</v>
      </c>
      <c r="X192" s="85">
        <v>43785</v>
      </c>
      <c r="Y192" s="87" t="s">
        <v>777</v>
      </c>
      <c r="Z192" s="83" t="s">
        <v>1001</v>
      </c>
      <c r="AA192" s="79"/>
      <c r="AB192" s="79"/>
      <c r="AC192" s="87" t="s">
        <v>1225</v>
      </c>
      <c r="AD192" s="87" t="s">
        <v>1325</v>
      </c>
      <c r="AE192" s="79" t="b">
        <v>0</v>
      </c>
      <c r="AF192" s="79">
        <v>4</v>
      </c>
      <c r="AG192" s="87" t="s">
        <v>1332</v>
      </c>
      <c r="AH192" s="79" t="b">
        <v>0</v>
      </c>
      <c r="AI192" s="79" t="s">
        <v>1334</v>
      </c>
      <c r="AJ192" s="79"/>
      <c r="AK192" s="87" t="s">
        <v>1327</v>
      </c>
      <c r="AL192" s="79" t="b">
        <v>0</v>
      </c>
      <c r="AM192" s="79">
        <v>0</v>
      </c>
      <c r="AN192" s="87" t="s">
        <v>1327</v>
      </c>
      <c r="AO192" s="79" t="s">
        <v>1337</v>
      </c>
      <c r="AP192" s="79" t="b">
        <v>0</v>
      </c>
      <c r="AQ192" s="87" t="s">
        <v>1325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8">
        <v>3</v>
      </c>
      <c r="BG192" s="49">
        <v>5.882352941176471</v>
      </c>
      <c r="BH192" s="48">
        <v>1</v>
      </c>
      <c r="BI192" s="49">
        <v>1.9607843137254901</v>
      </c>
      <c r="BJ192" s="48">
        <v>0</v>
      </c>
      <c r="BK192" s="49">
        <v>0</v>
      </c>
      <c r="BL192" s="48">
        <v>47</v>
      </c>
      <c r="BM192" s="49">
        <v>92.15686274509804</v>
      </c>
      <c r="BN192" s="48">
        <v>51</v>
      </c>
    </row>
    <row r="193" spans="1:66" ht="15">
      <c r="A193" s="64" t="s">
        <v>334</v>
      </c>
      <c r="B193" s="64" t="s">
        <v>367</v>
      </c>
      <c r="C193" s="65" t="s">
        <v>3519</v>
      </c>
      <c r="D193" s="66">
        <v>3</v>
      </c>
      <c r="E193" s="67" t="s">
        <v>132</v>
      </c>
      <c r="F193" s="68">
        <v>32</v>
      </c>
      <c r="G193" s="65"/>
      <c r="H193" s="69"/>
      <c r="I193" s="70"/>
      <c r="J193" s="70"/>
      <c r="K193" s="34" t="s">
        <v>65</v>
      </c>
      <c r="L193" s="77">
        <v>193</v>
      </c>
      <c r="M193" s="77"/>
      <c r="N193" s="72"/>
      <c r="O193" s="79" t="s">
        <v>401</v>
      </c>
      <c r="P193" s="81">
        <v>43785.17413194444</v>
      </c>
      <c r="Q193" s="79" t="s">
        <v>433</v>
      </c>
      <c r="R193" s="83" t="s">
        <v>472</v>
      </c>
      <c r="S193" s="79" t="s">
        <v>488</v>
      </c>
      <c r="T193" s="79" t="s">
        <v>503</v>
      </c>
      <c r="U193" s="79"/>
      <c r="V193" s="83" t="s">
        <v>602</v>
      </c>
      <c r="W193" s="81">
        <v>43785.17413194444</v>
      </c>
      <c r="X193" s="85">
        <v>43785</v>
      </c>
      <c r="Y193" s="87" t="s">
        <v>778</v>
      </c>
      <c r="Z193" s="83" t="s">
        <v>1002</v>
      </c>
      <c r="AA193" s="79"/>
      <c r="AB193" s="79"/>
      <c r="AC193" s="87" t="s">
        <v>1226</v>
      </c>
      <c r="AD193" s="79"/>
      <c r="AE193" s="79" t="b">
        <v>0</v>
      </c>
      <c r="AF193" s="79">
        <v>0</v>
      </c>
      <c r="AG193" s="87" t="s">
        <v>1327</v>
      </c>
      <c r="AH193" s="79" t="b">
        <v>0</v>
      </c>
      <c r="AI193" s="79" t="s">
        <v>1334</v>
      </c>
      <c r="AJ193" s="79"/>
      <c r="AK193" s="87" t="s">
        <v>1327</v>
      </c>
      <c r="AL193" s="79" t="b">
        <v>0</v>
      </c>
      <c r="AM193" s="79">
        <v>5</v>
      </c>
      <c r="AN193" s="87" t="s">
        <v>1276</v>
      </c>
      <c r="AO193" s="79" t="s">
        <v>1339</v>
      </c>
      <c r="AP193" s="79" t="b">
        <v>0</v>
      </c>
      <c r="AQ193" s="87" t="s">
        <v>1276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8">
        <v>1</v>
      </c>
      <c r="BG193" s="49">
        <v>6.25</v>
      </c>
      <c r="BH193" s="48">
        <v>0</v>
      </c>
      <c r="BI193" s="49">
        <v>0</v>
      </c>
      <c r="BJ193" s="48">
        <v>0</v>
      </c>
      <c r="BK193" s="49">
        <v>0</v>
      </c>
      <c r="BL193" s="48">
        <v>15</v>
      </c>
      <c r="BM193" s="49">
        <v>93.75</v>
      </c>
      <c r="BN193" s="48">
        <v>16</v>
      </c>
    </row>
    <row r="194" spans="1:66" ht="15">
      <c r="A194" s="64" t="s">
        <v>335</v>
      </c>
      <c r="B194" s="64" t="s">
        <v>373</v>
      </c>
      <c r="C194" s="65" t="s">
        <v>3519</v>
      </c>
      <c r="D194" s="66">
        <v>3</v>
      </c>
      <c r="E194" s="67" t="s">
        <v>132</v>
      </c>
      <c r="F194" s="68">
        <v>32</v>
      </c>
      <c r="G194" s="65"/>
      <c r="H194" s="69"/>
      <c r="I194" s="70"/>
      <c r="J194" s="70"/>
      <c r="K194" s="34" t="s">
        <v>65</v>
      </c>
      <c r="L194" s="77">
        <v>194</v>
      </c>
      <c r="M194" s="77"/>
      <c r="N194" s="72"/>
      <c r="O194" s="79" t="s">
        <v>401</v>
      </c>
      <c r="P194" s="81">
        <v>43779.87133101852</v>
      </c>
      <c r="Q194" s="79" t="s">
        <v>404</v>
      </c>
      <c r="R194" s="83" t="s">
        <v>465</v>
      </c>
      <c r="S194" s="79" t="s">
        <v>488</v>
      </c>
      <c r="T194" s="79"/>
      <c r="U194" s="79"/>
      <c r="V194" s="83" t="s">
        <v>603</v>
      </c>
      <c r="W194" s="81">
        <v>43779.87133101852</v>
      </c>
      <c r="X194" s="85">
        <v>43779</v>
      </c>
      <c r="Y194" s="87" t="s">
        <v>779</v>
      </c>
      <c r="Z194" s="83" t="s">
        <v>1003</v>
      </c>
      <c r="AA194" s="79"/>
      <c r="AB194" s="79"/>
      <c r="AC194" s="87" t="s">
        <v>1227</v>
      </c>
      <c r="AD194" s="79"/>
      <c r="AE194" s="79" t="b">
        <v>0</v>
      </c>
      <c r="AF194" s="79">
        <v>0</v>
      </c>
      <c r="AG194" s="87" t="s">
        <v>1327</v>
      </c>
      <c r="AH194" s="79" t="b">
        <v>0</v>
      </c>
      <c r="AI194" s="79" t="s">
        <v>1334</v>
      </c>
      <c r="AJ194" s="79"/>
      <c r="AK194" s="87" t="s">
        <v>1327</v>
      </c>
      <c r="AL194" s="79" t="b">
        <v>0</v>
      </c>
      <c r="AM194" s="79">
        <v>24</v>
      </c>
      <c r="AN194" s="87" t="s">
        <v>1287</v>
      </c>
      <c r="AO194" s="79" t="s">
        <v>1344</v>
      </c>
      <c r="AP194" s="79" t="b">
        <v>0</v>
      </c>
      <c r="AQ194" s="87" t="s">
        <v>1287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8"/>
      <c r="BG194" s="49"/>
      <c r="BH194" s="48"/>
      <c r="BI194" s="49"/>
      <c r="BJ194" s="48"/>
      <c r="BK194" s="49"/>
      <c r="BL194" s="48"/>
      <c r="BM194" s="49"/>
      <c r="BN194" s="48"/>
    </row>
    <row r="195" spans="1:66" ht="15">
      <c r="A195" s="64" t="s">
        <v>335</v>
      </c>
      <c r="B195" s="64" t="s">
        <v>389</v>
      </c>
      <c r="C195" s="65" t="s">
        <v>3519</v>
      </c>
      <c r="D195" s="66">
        <v>3</v>
      </c>
      <c r="E195" s="67" t="s">
        <v>132</v>
      </c>
      <c r="F195" s="68">
        <v>32</v>
      </c>
      <c r="G195" s="65"/>
      <c r="H195" s="69"/>
      <c r="I195" s="70"/>
      <c r="J195" s="70"/>
      <c r="K195" s="34" t="s">
        <v>65</v>
      </c>
      <c r="L195" s="77">
        <v>195</v>
      </c>
      <c r="M195" s="77"/>
      <c r="N195" s="72"/>
      <c r="O195" s="79" t="s">
        <v>402</v>
      </c>
      <c r="P195" s="81">
        <v>43779.87133101852</v>
      </c>
      <c r="Q195" s="79" t="s">
        <v>404</v>
      </c>
      <c r="R195" s="83" t="s">
        <v>465</v>
      </c>
      <c r="S195" s="79" t="s">
        <v>488</v>
      </c>
      <c r="T195" s="79"/>
      <c r="U195" s="79"/>
      <c r="V195" s="83" t="s">
        <v>603</v>
      </c>
      <c r="W195" s="81">
        <v>43779.87133101852</v>
      </c>
      <c r="X195" s="85">
        <v>43779</v>
      </c>
      <c r="Y195" s="87" t="s">
        <v>779</v>
      </c>
      <c r="Z195" s="83" t="s">
        <v>1003</v>
      </c>
      <c r="AA195" s="79"/>
      <c r="AB195" s="79"/>
      <c r="AC195" s="87" t="s">
        <v>1227</v>
      </c>
      <c r="AD195" s="79"/>
      <c r="AE195" s="79" t="b">
        <v>0</v>
      </c>
      <c r="AF195" s="79">
        <v>0</v>
      </c>
      <c r="AG195" s="87" t="s">
        <v>1327</v>
      </c>
      <c r="AH195" s="79" t="b">
        <v>0</v>
      </c>
      <c r="AI195" s="79" t="s">
        <v>1334</v>
      </c>
      <c r="AJ195" s="79"/>
      <c r="AK195" s="87" t="s">
        <v>1327</v>
      </c>
      <c r="AL195" s="79" t="b">
        <v>0</v>
      </c>
      <c r="AM195" s="79">
        <v>24</v>
      </c>
      <c r="AN195" s="87" t="s">
        <v>1287</v>
      </c>
      <c r="AO195" s="79" t="s">
        <v>1344</v>
      </c>
      <c r="AP195" s="79" t="b">
        <v>0</v>
      </c>
      <c r="AQ195" s="87" t="s">
        <v>1287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8"/>
      <c r="BG195" s="49"/>
      <c r="BH195" s="48"/>
      <c r="BI195" s="49"/>
      <c r="BJ195" s="48"/>
      <c r="BK195" s="49"/>
      <c r="BL195" s="48"/>
      <c r="BM195" s="49"/>
      <c r="BN195" s="48"/>
    </row>
    <row r="196" spans="1:66" ht="15">
      <c r="A196" s="64" t="s">
        <v>335</v>
      </c>
      <c r="B196" s="64" t="s">
        <v>344</v>
      </c>
      <c r="C196" s="65" t="s">
        <v>3520</v>
      </c>
      <c r="D196" s="66">
        <v>10</v>
      </c>
      <c r="E196" s="67" t="s">
        <v>136</v>
      </c>
      <c r="F196" s="68">
        <v>26.8</v>
      </c>
      <c r="G196" s="65"/>
      <c r="H196" s="69"/>
      <c r="I196" s="70"/>
      <c r="J196" s="70"/>
      <c r="K196" s="34" t="s">
        <v>65</v>
      </c>
      <c r="L196" s="77">
        <v>196</v>
      </c>
      <c r="M196" s="77"/>
      <c r="N196" s="72"/>
      <c r="O196" s="79" t="s">
        <v>402</v>
      </c>
      <c r="P196" s="81">
        <v>43779.87133101852</v>
      </c>
      <c r="Q196" s="79" t="s">
        <v>404</v>
      </c>
      <c r="R196" s="83" t="s">
        <v>465</v>
      </c>
      <c r="S196" s="79" t="s">
        <v>488</v>
      </c>
      <c r="T196" s="79"/>
      <c r="U196" s="79"/>
      <c r="V196" s="83" t="s">
        <v>603</v>
      </c>
      <c r="W196" s="81">
        <v>43779.87133101852</v>
      </c>
      <c r="X196" s="85">
        <v>43779</v>
      </c>
      <c r="Y196" s="87" t="s">
        <v>779</v>
      </c>
      <c r="Z196" s="83" t="s">
        <v>1003</v>
      </c>
      <c r="AA196" s="79"/>
      <c r="AB196" s="79"/>
      <c r="AC196" s="87" t="s">
        <v>1227</v>
      </c>
      <c r="AD196" s="79"/>
      <c r="AE196" s="79" t="b">
        <v>0</v>
      </c>
      <c r="AF196" s="79">
        <v>0</v>
      </c>
      <c r="AG196" s="87" t="s">
        <v>1327</v>
      </c>
      <c r="AH196" s="79" t="b">
        <v>0</v>
      </c>
      <c r="AI196" s="79" t="s">
        <v>1334</v>
      </c>
      <c r="AJ196" s="79"/>
      <c r="AK196" s="87" t="s">
        <v>1327</v>
      </c>
      <c r="AL196" s="79" t="b">
        <v>0</v>
      </c>
      <c r="AM196" s="79">
        <v>24</v>
      </c>
      <c r="AN196" s="87" t="s">
        <v>1287</v>
      </c>
      <c r="AO196" s="79" t="s">
        <v>1344</v>
      </c>
      <c r="AP196" s="79" t="b">
        <v>0</v>
      </c>
      <c r="AQ196" s="87" t="s">
        <v>1287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8">
        <v>1</v>
      </c>
      <c r="BG196" s="49">
        <v>2.2222222222222223</v>
      </c>
      <c r="BH196" s="48">
        <v>0</v>
      </c>
      <c r="BI196" s="49">
        <v>0</v>
      </c>
      <c r="BJ196" s="48">
        <v>0</v>
      </c>
      <c r="BK196" s="49">
        <v>0</v>
      </c>
      <c r="BL196" s="48">
        <v>44</v>
      </c>
      <c r="BM196" s="49">
        <v>97.77777777777777</v>
      </c>
      <c r="BN196" s="48">
        <v>45</v>
      </c>
    </row>
    <row r="197" spans="1:66" ht="15">
      <c r="A197" s="64" t="s">
        <v>335</v>
      </c>
      <c r="B197" s="64" t="s">
        <v>240</v>
      </c>
      <c r="C197" s="65" t="s">
        <v>3519</v>
      </c>
      <c r="D197" s="66">
        <v>3</v>
      </c>
      <c r="E197" s="67" t="s">
        <v>132</v>
      </c>
      <c r="F197" s="68">
        <v>32</v>
      </c>
      <c r="G197" s="65"/>
      <c r="H197" s="69"/>
      <c r="I197" s="70"/>
      <c r="J197" s="70"/>
      <c r="K197" s="34" t="s">
        <v>65</v>
      </c>
      <c r="L197" s="77">
        <v>197</v>
      </c>
      <c r="M197" s="77"/>
      <c r="N197" s="72"/>
      <c r="O197" s="79" t="s">
        <v>401</v>
      </c>
      <c r="P197" s="81">
        <v>43781.18638888889</v>
      </c>
      <c r="Q197" s="79" t="s">
        <v>411</v>
      </c>
      <c r="R197" s="83" t="s">
        <v>466</v>
      </c>
      <c r="S197" s="79" t="s">
        <v>489</v>
      </c>
      <c r="T197" s="79" t="s">
        <v>503</v>
      </c>
      <c r="U197" s="79"/>
      <c r="V197" s="83" t="s">
        <v>603</v>
      </c>
      <c r="W197" s="81">
        <v>43781.18638888889</v>
      </c>
      <c r="X197" s="85">
        <v>43781</v>
      </c>
      <c r="Y197" s="87" t="s">
        <v>780</v>
      </c>
      <c r="Z197" s="83" t="s">
        <v>1004</v>
      </c>
      <c r="AA197" s="79"/>
      <c r="AB197" s="79"/>
      <c r="AC197" s="87" t="s">
        <v>1228</v>
      </c>
      <c r="AD197" s="79"/>
      <c r="AE197" s="79" t="b">
        <v>0</v>
      </c>
      <c r="AF197" s="79">
        <v>0</v>
      </c>
      <c r="AG197" s="87" t="s">
        <v>1327</v>
      </c>
      <c r="AH197" s="79" t="b">
        <v>0</v>
      </c>
      <c r="AI197" s="79" t="s">
        <v>1334</v>
      </c>
      <c r="AJ197" s="79"/>
      <c r="AK197" s="87" t="s">
        <v>1327</v>
      </c>
      <c r="AL197" s="79" t="b">
        <v>0</v>
      </c>
      <c r="AM197" s="79">
        <v>12</v>
      </c>
      <c r="AN197" s="87" t="s">
        <v>1263</v>
      </c>
      <c r="AO197" s="79" t="s">
        <v>1344</v>
      </c>
      <c r="AP197" s="79" t="b">
        <v>0</v>
      </c>
      <c r="AQ197" s="87" t="s">
        <v>1263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3</v>
      </c>
      <c r="BF197" s="48"/>
      <c r="BG197" s="49"/>
      <c r="BH197" s="48"/>
      <c r="BI197" s="49"/>
      <c r="BJ197" s="48"/>
      <c r="BK197" s="49"/>
      <c r="BL197" s="48"/>
      <c r="BM197" s="49"/>
      <c r="BN197" s="48"/>
    </row>
    <row r="198" spans="1:66" ht="15">
      <c r="A198" s="64" t="s">
        <v>335</v>
      </c>
      <c r="B198" s="64" t="s">
        <v>344</v>
      </c>
      <c r="C198" s="65" t="s">
        <v>3520</v>
      </c>
      <c r="D198" s="66">
        <v>10</v>
      </c>
      <c r="E198" s="67" t="s">
        <v>136</v>
      </c>
      <c r="F198" s="68">
        <v>26.8</v>
      </c>
      <c r="G198" s="65"/>
      <c r="H198" s="69"/>
      <c r="I198" s="70"/>
      <c r="J198" s="70"/>
      <c r="K198" s="34" t="s">
        <v>65</v>
      </c>
      <c r="L198" s="77">
        <v>198</v>
      </c>
      <c r="M198" s="77"/>
      <c r="N198" s="72"/>
      <c r="O198" s="79" t="s">
        <v>402</v>
      </c>
      <c r="P198" s="81">
        <v>43781.18638888889</v>
      </c>
      <c r="Q198" s="79" t="s">
        <v>411</v>
      </c>
      <c r="R198" s="83" t="s">
        <v>466</v>
      </c>
      <c r="S198" s="79" t="s">
        <v>489</v>
      </c>
      <c r="T198" s="79" t="s">
        <v>503</v>
      </c>
      <c r="U198" s="79"/>
      <c r="V198" s="83" t="s">
        <v>603</v>
      </c>
      <c r="W198" s="81">
        <v>43781.18638888889</v>
      </c>
      <c r="X198" s="85">
        <v>43781</v>
      </c>
      <c r="Y198" s="87" t="s">
        <v>780</v>
      </c>
      <c r="Z198" s="83" t="s">
        <v>1004</v>
      </c>
      <c r="AA198" s="79"/>
      <c r="AB198" s="79"/>
      <c r="AC198" s="87" t="s">
        <v>1228</v>
      </c>
      <c r="AD198" s="79"/>
      <c r="AE198" s="79" t="b">
        <v>0</v>
      </c>
      <c r="AF198" s="79">
        <v>0</v>
      </c>
      <c r="AG198" s="87" t="s">
        <v>1327</v>
      </c>
      <c r="AH198" s="79" t="b">
        <v>0</v>
      </c>
      <c r="AI198" s="79" t="s">
        <v>1334</v>
      </c>
      <c r="AJ198" s="79"/>
      <c r="AK198" s="87" t="s">
        <v>1327</v>
      </c>
      <c r="AL198" s="79" t="b">
        <v>0</v>
      </c>
      <c r="AM198" s="79">
        <v>12</v>
      </c>
      <c r="AN198" s="87" t="s">
        <v>1263</v>
      </c>
      <c r="AO198" s="79" t="s">
        <v>1344</v>
      </c>
      <c r="AP198" s="79" t="b">
        <v>0</v>
      </c>
      <c r="AQ198" s="87" t="s">
        <v>1263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24</v>
      </c>
      <c r="BM198" s="49">
        <v>100</v>
      </c>
      <c r="BN198" s="48">
        <v>24</v>
      </c>
    </row>
    <row r="199" spans="1:66" ht="15">
      <c r="A199" s="64" t="s">
        <v>335</v>
      </c>
      <c r="B199" s="64" t="s">
        <v>367</v>
      </c>
      <c r="C199" s="65" t="s">
        <v>3519</v>
      </c>
      <c r="D199" s="66">
        <v>3</v>
      </c>
      <c r="E199" s="67" t="s">
        <v>132</v>
      </c>
      <c r="F199" s="68">
        <v>32</v>
      </c>
      <c r="G199" s="65"/>
      <c r="H199" s="69"/>
      <c r="I199" s="70"/>
      <c r="J199" s="70"/>
      <c r="K199" s="34" t="s">
        <v>65</v>
      </c>
      <c r="L199" s="77">
        <v>199</v>
      </c>
      <c r="M199" s="77"/>
      <c r="N199" s="72"/>
      <c r="O199" s="79" t="s">
        <v>401</v>
      </c>
      <c r="P199" s="81">
        <v>43785.181435185186</v>
      </c>
      <c r="Q199" s="79" t="s">
        <v>433</v>
      </c>
      <c r="R199" s="83" t="s">
        <v>472</v>
      </c>
      <c r="S199" s="79" t="s">
        <v>488</v>
      </c>
      <c r="T199" s="79" t="s">
        <v>503</v>
      </c>
      <c r="U199" s="79"/>
      <c r="V199" s="83" t="s">
        <v>603</v>
      </c>
      <c r="W199" s="81">
        <v>43785.181435185186</v>
      </c>
      <c r="X199" s="85">
        <v>43785</v>
      </c>
      <c r="Y199" s="87" t="s">
        <v>781</v>
      </c>
      <c r="Z199" s="83" t="s">
        <v>1005</v>
      </c>
      <c r="AA199" s="79"/>
      <c r="AB199" s="79"/>
      <c r="AC199" s="87" t="s">
        <v>1229</v>
      </c>
      <c r="AD199" s="79"/>
      <c r="AE199" s="79" t="b">
        <v>0</v>
      </c>
      <c r="AF199" s="79">
        <v>0</v>
      </c>
      <c r="AG199" s="87" t="s">
        <v>1327</v>
      </c>
      <c r="AH199" s="79" t="b">
        <v>0</v>
      </c>
      <c r="AI199" s="79" t="s">
        <v>1334</v>
      </c>
      <c r="AJ199" s="79"/>
      <c r="AK199" s="87" t="s">
        <v>1327</v>
      </c>
      <c r="AL199" s="79" t="b">
        <v>0</v>
      </c>
      <c r="AM199" s="79">
        <v>5</v>
      </c>
      <c r="AN199" s="87" t="s">
        <v>1276</v>
      </c>
      <c r="AO199" s="79" t="s">
        <v>1344</v>
      </c>
      <c r="AP199" s="79" t="b">
        <v>0</v>
      </c>
      <c r="AQ199" s="87" t="s">
        <v>1276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5</v>
      </c>
      <c r="BF199" s="48">
        <v>1</v>
      </c>
      <c r="BG199" s="49">
        <v>6.25</v>
      </c>
      <c r="BH199" s="48">
        <v>0</v>
      </c>
      <c r="BI199" s="49">
        <v>0</v>
      </c>
      <c r="BJ199" s="48">
        <v>0</v>
      </c>
      <c r="BK199" s="49">
        <v>0</v>
      </c>
      <c r="BL199" s="48">
        <v>15</v>
      </c>
      <c r="BM199" s="49">
        <v>93.75</v>
      </c>
      <c r="BN199" s="48">
        <v>16</v>
      </c>
    </row>
    <row r="200" spans="1:66" ht="15">
      <c r="A200" s="64" t="s">
        <v>336</v>
      </c>
      <c r="B200" s="64" t="s">
        <v>367</v>
      </c>
      <c r="C200" s="65" t="s">
        <v>3519</v>
      </c>
      <c r="D200" s="66">
        <v>3</v>
      </c>
      <c r="E200" s="67" t="s">
        <v>132</v>
      </c>
      <c r="F200" s="68">
        <v>32</v>
      </c>
      <c r="G200" s="65"/>
      <c r="H200" s="69"/>
      <c r="I200" s="70"/>
      <c r="J200" s="70"/>
      <c r="K200" s="34" t="s">
        <v>65</v>
      </c>
      <c r="L200" s="77">
        <v>200</v>
      </c>
      <c r="M200" s="77"/>
      <c r="N200" s="72"/>
      <c r="O200" s="79" t="s">
        <v>401</v>
      </c>
      <c r="P200" s="81">
        <v>43785.1841087963</v>
      </c>
      <c r="Q200" s="79" t="s">
        <v>433</v>
      </c>
      <c r="R200" s="83" t="s">
        <v>472</v>
      </c>
      <c r="S200" s="79" t="s">
        <v>488</v>
      </c>
      <c r="T200" s="79" t="s">
        <v>503</v>
      </c>
      <c r="U200" s="79"/>
      <c r="V200" s="83" t="s">
        <v>604</v>
      </c>
      <c r="W200" s="81">
        <v>43785.1841087963</v>
      </c>
      <c r="X200" s="85">
        <v>43785</v>
      </c>
      <c r="Y200" s="87" t="s">
        <v>782</v>
      </c>
      <c r="Z200" s="83" t="s">
        <v>1006</v>
      </c>
      <c r="AA200" s="79"/>
      <c r="AB200" s="79"/>
      <c r="AC200" s="87" t="s">
        <v>1230</v>
      </c>
      <c r="AD200" s="79"/>
      <c r="AE200" s="79" t="b">
        <v>0</v>
      </c>
      <c r="AF200" s="79">
        <v>0</v>
      </c>
      <c r="AG200" s="87" t="s">
        <v>1327</v>
      </c>
      <c r="AH200" s="79" t="b">
        <v>0</v>
      </c>
      <c r="AI200" s="79" t="s">
        <v>1334</v>
      </c>
      <c r="AJ200" s="79"/>
      <c r="AK200" s="87" t="s">
        <v>1327</v>
      </c>
      <c r="AL200" s="79" t="b">
        <v>0</v>
      </c>
      <c r="AM200" s="79">
        <v>5</v>
      </c>
      <c r="AN200" s="87" t="s">
        <v>1276</v>
      </c>
      <c r="AO200" s="79" t="s">
        <v>1337</v>
      </c>
      <c r="AP200" s="79" t="b">
        <v>0</v>
      </c>
      <c r="AQ200" s="87" t="s">
        <v>1276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8">
        <v>1</v>
      </c>
      <c r="BG200" s="49">
        <v>6.25</v>
      </c>
      <c r="BH200" s="48">
        <v>0</v>
      </c>
      <c r="BI200" s="49">
        <v>0</v>
      </c>
      <c r="BJ200" s="48">
        <v>0</v>
      </c>
      <c r="BK200" s="49">
        <v>0</v>
      </c>
      <c r="BL200" s="48">
        <v>15</v>
      </c>
      <c r="BM200" s="49">
        <v>93.75</v>
      </c>
      <c r="BN200" s="48">
        <v>16</v>
      </c>
    </row>
    <row r="201" spans="1:66" ht="15">
      <c r="A201" s="64" t="s">
        <v>337</v>
      </c>
      <c r="B201" s="64" t="s">
        <v>337</v>
      </c>
      <c r="C201" s="65" t="s">
        <v>3519</v>
      </c>
      <c r="D201" s="66">
        <v>3</v>
      </c>
      <c r="E201" s="67" t="s">
        <v>132</v>
      </c>
      <c r="F201" s="68">
        <v>32</v>
      </c>
      <c r="G201" s="65"/>
      <c r="H201" s="69"/>
      <c r="I201" s="70"/>
      <c r="J201" s="70"/>
      <c r="K201" s="34" t="s">
        <v>65</v>
      </c>
      <c r="L201" s="77">
        <v>201</v>
      </c>
      <c r="M201" s="77"/>
      <c r="N201" s="72"/>
      <c r="O201" s="79" t="s">
        <v>176</v>
      </c>
      <c r="P201" s="81">
        <v>43785.014872685184</v>
      </c>
      <c r="Q201" s="79" t="s">
        <v>434</v>
      </c>
      <c r="R201" s="79"/>
      <c r="S201" s="79"/>
      <c r="T201" s="79" t="s">
        <v>508</v>
      </c>
      <c r="U201" s="83" t="s">
        <v>537</v>
      </c>
      <c r="V201" s="83" t="s">
        <v>537</v>
      </c>
      <c r="W201" s="81">
        <v>43785.014872685184</v>
      </c>
      <c r="X201" s="85">
        <v>43785</v>
      </c>
      <c r="Y201" s="87" t="s">
        <v>783</v>
      </c>
      <c r="Z201" s="83" t="s">
        <v>1007</v>
      </c>
      <c r="AA201" s="79"/>
      <c r="AB201" s="79"/>
      <c r="AC201" s="87" t="s">
        <v>1231</v>
      </c>
      <c r="AD201" s="79"/>
      <c r="AE201" s="79" t="b">
        <v>0</v>
      </c>
      <c r="AF201" s="79">
        <v>8</v>
      </c>
      <c r="AG201" s="87" t="s">
        <v>1327</v>
      </c>
      <c r="AH201" s="79" t="b">
        <v>0</v>
      </c>
      <c r="AI201" s="79" t="s">
        <v>1334</v>
      </c>
      <c r="AJ201" s="79"/>
      <c r="AK201" s="87" t="s">
        <v>1327</v>
      </c>
      <c r="AL201" s="79" t="b">
        <v>0</v>
      </c>
      <c r="AM201" s="79">
        <v>1</v>
      </c>
      <c r="AN201" s="87" t="s">
        <v>1327</v>
      </c>
      <c r="AO201" s="79" t="s">
        <v>1339</v>
      </c>
      <c r="AP201" s="79" t="b">
        <v>0</v>
      </c>
      <c r="AQ201" s="87" t="s">
        <v>1231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15</v>
      </c>
      <c r="BE201" s="78" t="str">
        <f>REPLACE(INDEX(GroupVertices[Group],MATCH(Edges[[#This Row],[Vertex 2]],GroupVertices[Vertex],0)),1,1,"")</f>
        <v>15</v>
      </c>
      <c r="BF201" s="48">
        <v>1</v>
      </c>
      <c r="BG201" s="49">
        <v>8.333333333333334</v>
      </c>
      <c r="BH201" s="48">
        <v>0</v>
      </c>
      <c r="BI201" s="49">
        <v>0</v>
      </c>
      <c r="BJ201" s="48">
        <v>0</v>
      </c>
      <c r="BK201" s="49">
        <v>0</v>
      </c>
      <c r="BL201" s="48">
        <v>11</v>
      </c>
      <c r="BM201" s="49">
        <v>91.66666666666667</v>
      </c>
      <c r="BN201" s="48">
        <v>12</v>
      </c>
    </row>
    <row r="202" spans="1:66" ht="15">
      <c r="A202" s="64" t="s">
        <v>338</v>
      </c>
      <c r="B202" s="64" t="s">
        <v>337</v>
      </c>
      <c r="C202" s="65" t="s">
        <v>3519</v>
      </c>
      <c r="D202" s="66">
        <v>3</v>
      </c>
      <c r="E202" s="67" t="s">
        <v>132</v>
      </c>
      <c r="F202" s="68">
        <v>32</v>
      </c>
      <c r="G202" s="65"/>
      <c r="H202" s="69"/>
      <c r="I202" s="70"/>
      <c r="J202" s="70"/>
      <c r="K202" s="34" t="s">
        <v>65</v>
      </c>
      <c r="L202" s="77">
        <v>202</v>
      </c>
      <c r="M202" s="77"/>
      <c r="N202" s="72"/>
      <c r="O202" s="79" t="s">
        <v>401</v>
      </c>
      <c r="P202" s="81">
        <v>43785.351273148146</v>
      </c>
      <c r="Q202" s="79" t="s">
        <v>434</v>
      </c>
      <c r="R202" s="79"/>
      <c r="S202" s="79"/>
      <c r="T202" s="79" t="s">
        <v>508</v>
      </c>
      <c r="U202" s="83" t="s">
        <v>537</v>
      </c>
      <c r="V202" s="83" t="s">
        <v>537</v>
      </c>
      <c r="W202" s="81">
        <v>43785.351273148146</v>
      </c>
      <c r="X202" s="85">
        <v>43785</v>
      </c>
      <c r="Y202" s="87" t="s">
        <v>784</v>
      </c>
      <c r="Z202" s="83" t="s">
        <v>1008</v>
      </c>
      <c r="AA202" s="79"/>
      <c r="AB202" s="79"/>
      <c r="AC202" s="87" t="s">
        <v>1232</v>
      </c>
      <c r="AD202" s="79"/>
      <c r="AE202" s="79" t="b">
        <v>0</v>
      </c>
      <c r="AF202" s="79">
        <v>0</v>
      </c>
      <c r="AG202" s="87" t="s">
        <v>1327</v>
      </c>
      <c r="AH202" s="79" t="b">
        <v>0</v>
      </c>
      <c r="AI202" s="79" t="s">
        <v>1334</v>
      </c>
      <c r="AJ202" s="79"/>
      <c r="AK202" s="87" t="s">
        <v>1327</v>
      </c>
      <c r="AL202" s="79" t="b">
        <v>0</v>
      </c>
      <c r="AM202" s="79">
        <v>1</v>
      </c>
      <c r="AN202" s="87" t="s">
        <v>1231</v>
      </c>
      <c r="AO202" s="79" t="s">
        <v>1339</v>
      </c>
      <c r="AP202" s="79" t="b">
        <v>0</v>
      </c>
      <c r="AQ202" s="87" t="s">
        <v>1231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15</v>
      </c>
      <c r="BE202" s="78" t="str">
        <f>REPLACE(INDEX(GroupVertices[Group],MATCH(Edges[[#This Row],[Vertex 2]],GroupVertices[Vertex],0)),1,1,"")</f>
        <v>15</v>
      </c>
      <c r="BF202" s="48">
        <v>1</v>
      </c>
      <c r="BG202" s="49">
        <v>8.333333333333334</v>
      </c>
      <c r="BH202" s="48">
        <v>0</v>
      </c>
      <c r="BI202" s="49">
        <v>0</v>
      </c>
      <c r="BJ202" s="48">
        <v>0</v>
      </c>
      <c r="BK202" s="49">
        <v>0</v>
      </c>
      <c r="BL202" s="48">
        <v>11</v>
      </c>
      <c r="BM202" s="49">
        <v>91.66666666666667</v>
      </c>
      <c r="BN202" s="48">
        <v>12</v>
      </c>
    </row>
    <row r="203" spans="1:66" ht="15">
      <c r="A203" s="64" t="s">
        <v>339</v>
      </c>
      <c r="B203" s="64" t="s">
        <v>339</v>
      </c>
      <c r="C203" s="65" t="s">
        <v>3519</v>
      </c>
      <c r="D203" s="66">
        <v>3</v>
      </c>
      <c r="E203" s="67" t="s">
        <v>132</v>
      </c>
      <c r="F203" s="68">
        <v>32</v>
      </c>
      <c r="G203" s="65"/>
      <c r="H203" s="69"/>
      <c r="I203" s="70"/>
      <c r="J203" s="70"/>
      <c r="K203" s="34" t="s">
        <v>65</v>
      </c>
      <c r="L203" s="77">
        <v>203</v>
      </c>
      <c r="M203" s="77"/>
      <c r="N203" s="72"/>
      <c r="O203" s="79" t="s">
        <v>176</v>
      </c>
      <c r="P203" s="81">
        <v>43783.61809027778</v>
      </c>
      <c r="Q203" s="79" t="s">
        <v>428</v>
      </c>
      <c r="R203" s="83" t="s">
        <v>473</v>
      </c>
      <c r="S203" s="79" t="s">
        <v>495</v>
      </c>
      <c r="T203" s="79" t="s">
        <v>385</v>
      </c>
      <c r="U203" s="79"/>
      <c r="V203" s="83" t="s">
        <v>605</v>
      </c>
      <c r="W203" s="81">
        <v>43783.61809027778</v>
      </c>
      <c r="X203" s="85">
        <v>43783</v>
      </c>
      <c r="Y203" s="87" t="s">
        <v>785</v>
      </c>
      <c r="Z203" s="83" t="s">
        <v>1009</v>
      </c>
      <c r="AA203" s="79"/>
      <c r="AB203" s="79"/>
      <c r="AC203" s="87" t="s">
        <v>1233</v>
      </c>
      <c r="AD203" s="79"/>
      <c r="AE203" s="79" t="b">
        <v>0</v>
      </c>
      <c r="AF203" s="79">
        <v>10</v>
      </c>
      <c r="AG203" s="87" t="s">
        <v>1327</v>
      </c>
      <c r="AH203" s="79" t="b">
        <v>0</v>
      </c>
      <c r="AI203" s="79" t="s">
        <v>1334</v>
      </c>
      <c r="AJ203" s="79"/>
      <c r="AK203" s="87" t="s">
        <v>1327</v>
      </c>
      <c r="AL203" s="79" t="b">
        <v>0</v>
      </c>
      <c r="AM203" s="79">
        <v>3</v>
      </c>
      <c r="AN203" s="87" t="s">
        <v>1327</v>
      </c>
      <c r="AO203" s="79" t="s">
        <v>1345</v>
      </c>
      <c r="AP203" s="79" t="b">
        <v>0</v>
      </c>
      <c r="AQ203" s="87" t="s">
        <v>1233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10</v>
      </c>
      <c r="BE203" s="78" t="str">
        <f>REPLACE(INDEX(GroupVertices[Group],MATCH(Edges[[#This Row],[Vertex 2]],GroupVertices[Vertex],0)),1,1,"")</f>
        <v>10</v>
      </c>
      <c r="BF203" s="48">
        <v>1</v>
      </c>
      <c r="BG203" s="49">
        <v>2.0833333333333335</v>
      </c>
      <c r="BH203" s="48">
        <v>0</v>
      </c>
      <c r="BI203" s="49">
        <v>0</v>
      </c>
      <c r="BJ203" s="48">
        <v>0</v>
      </c>
      <c r="BK203" s="49">
        <v>0</v>
      </c>
      <c r="BL203" s="48">
        <v>47</v>
      </c>
      <c r="BM203" s="49">
        <v>97.91666666666667</v>
      </c>
      <c r="BN203" s="48">
        <v>48</v>
      </c>
    </row>
    <row r="204" spans="1:66" ht="15">
      <c r="A204" s="64" t="s">
        <v>340</v>
      </c>
      <c r="B204" s="64" t="s">
        <v>339</v>
      </c>
      <c r="C204" s="65" t="s">
        <v>3519</v>
      </c>
      <c r="D204" s="66">
        <v>3</v>
      </c>
      <c r="E204" s="67" t="s">
        <v>132</v>
      </c>
      <c r="F204" s="68">
        <v>32</v>
      </c>
      <c r="G204" s="65"/>
      <c r="H204" s="69"/>
      <c r="I204" s="70"/>
      <c r="J204" s="70"/>
      <c r="K204" s="34" t="s">
        <v>65</v>
      </c>
      <c r="L204" s="77">
        <v>204</v>
      </c>
      <c r="M204" s="77"/>
      <c r="N204" s="72"/>
      <c r="O204" s="79" t="s">
        <v>401</v>
      </c>
      <c r="P204" s="81">
        <v>43785.52127314815</v>
      </c>
      <c r="Q204" s="79" t="s">
        <v>428</v>
      </c>
      <c r="R204" s="79"/>
      <c r="S204" s="79"/>
      <c r="T204" s="79" t="s">
        <v>385</v>
      </c>
      <c r="U204" s="79"/>
      <c r="V204" s="83" t="s">
        <v>606</v>
      </c>
      <c r="W204" s="81">
        <v>43785.52127314815</v>
      </c>
      <c r="X204" s="85">
        <v>43785</v>
      </c>
      <c r="Y204" s="87" t="s">
        <v>786</v>
      </c>
      <c r="Z204" s="83" t="s">
        <v>1010</v>
      </c>
      <c r="AA204" s="79"/>
      <c r="AB204" s="79"/>
      <c r="AC204" s="87" t="s">
        <v>1234</v>
      </c>
      <c r="AD204" s="79"/>
      <c r="AE204" s="79" t="b">
        <v>0</v>
      </c>
      <c r="AF204" s="79">
        <v>0</v>
      </c>
      <c r="AG204" s="87" t="s">
        <v>1327</v>
      </c>
      <c r="AH204" s="79" t="b">
        <v>0</v>
      </c>
      <c r="AI204" s="79" t="s">
        <v>1334</v>
      </c>
      <c r="AJ204" s="79"/>
      <c r="AK204" s="87" t="s">
        <v>1327</v>
      </c>
      <c r="AL204" s="79" t="b">
        <v>0</v>
      </c>
      <c r="AM204" s="79">
        <v>3</v>
      </c>
      <c r="AN204" s="87" t="s">
        <v>1233</v>
      </c>
      <c r="AO204" s="79" t="s">
        <v>1338</v>
      </c>
      <c r="AP204" s="79" t="b">
        <v>0</v>
      </c>
      <c r="AQ204" s="87" t="s">
        <v>1233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10</v>
      </c>
      <c r="BE204" s="78" t="str">
        <f>REPLACE(INDEX(GroupVertices[Group],MATCH(Edges[[#This Row],[Vertex 2]],GroupVertices[Vertex],0)),1,1,"")</f>
        <v>10</v>
      </c>
      <c r="BF204" s="48">
        <v>1</v>
      </c>
      <c r="BG204" s="49">
        <v>2.0833333333333335</v>
      </c>
      <c r="BH204" s="48">
        <v>0</v>
      </c>
      <c r="BI204" s="49">
        <v>0</v>
      </c>
      <c r="BJ204" s="48">
        <v>0</v>
      </c>
      <c r="BK204" s="49">
        <v>0</v>
      </c>
      <c r="BL204" s="48">
        <v>47</v>
      </c>
      <c r="BM204" s="49">
        <v>97.91666666666667</v>
      </c>
      <c r="BN204" s="48">
        <v>48</v>
      </c>
    </row>
    <row r="205" spans="1:66" ht="15">
      <c r="A205" s="64" t="s">
        <v>341</v>
      </c>
      <c r="B205" s="64" t="s">
        <v>395</v>
      </c>
      <c r="C205" s="65" t="s">
        <v>3519</v>
      </c>
      <c r="D205" s="66">
        <v>3</v>
      </c>
      <c r="E205" s="67" t="s">
        <v>132</v>
      </c>
      <c r="F205" s="68">
        <v>32</v>
      </c>
      <c r="G205" s="65"/>
      <c r="H205" s="69"/>
      <c r="I205" s="70"/>
      <c r="J205" s="70"/>
      <c r="K205" s="34" t="s">
        <v>65</v>
      </c>
      <c r="L205" s="77">
        <v>205</v>
      </c>
      <c r="M205" s="77"/>
      <c r="N205" s="72"/>
      <c r="O205" s="79" t="s">
        <v>402</v>
      </c>
      <c r="P205" s="81">
        <v>43783.51766203704</v>
      </c>
      <c r="Q205" s="79" t="s">
        <v>425</v>
      </c>
      <c r="R205" s="79" t="s">
        <v>474</v>
      </c>
      <c r="S205" s="79" t="s">
        <v>496</v>
      </c>
      <c r="T205" s="79" t="s">
        <v>510</v>
      </c>
      <c r="U205" s="79"/>
      <c r="V205" s="83" t="s">
        <v>607</v>
      </c>
      <c r="W205" s="81">
        <v>43783.51766203704</v>
      </c>
      <c r="X205" s="85">
        <v>43783</v>
      </c>
      <c r="Y205" s="87" t="s">
        <v>787</v>
      </c>
      <c r="Z205" s="83" t="s">
        <v>1011</v>
      </c>
      <c r="AA205" s="79"/>
      <c r="AB205" s="79"/>
      <c r="AC205" s="87" t="s">
        <v>1235</v>
      </c>
      <c r="AD205" s="79"/>
      <c r="AE205" s="79" t="b">
        <v>0</v>
      </c>
      <c r="AF205" s="79">
        <v>6</v>
      </c>
      <c r="AG205" s="87" t="s">
        <v>1327</v>
      </c>
      <c r="AH205" s="79" t="b">
        <v>0</v>
      </c>
      <c r="AI205" s="79" t="s">
        <v>1335</v>
      </c>
      <c r="AJ205" s="79"/>
      <c r="AK205" s="87" t="s">
        <v>1327</v>
      </c>
      <c r="AL205" s="79" t="b">
        <v>0</v>
      </c>
      <c r="AM205" s="79">
        <v>6</v>
      </c>
      <c r="AN205" s="87" t="s">
        <v>1327</v>
      </c>
      <c r="AO205" s="79" t="s">
        <v>1339</v>
      </c>
      <c r="AP205" s="79" t="b">
        <v>0</v>
      </c>
      <c r="AQ205" s="87" t="s">
        <v>1235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8">
        <v>0</v>
      </c>
      <c r="BG205" s="49">
        <v>0</v>
      </c>
      <c r="BH205" s="48">
        <v>0</v>
      </c>
      <c r="BI205" s="49">
        <v>0</v>
      </c>
      <c r="BJ205" s="48">
        <v>0</v>
      </c>
      <c r="BK205" s="49">
        <v>0</v>
      </c>
      <c r="BL205" s="48">
        <v>28</v>
      </c>
      <c r="BM205" s="49">
        <v>100</v>
      </c>
      <c r="BN205" s="48">
        <v>28</v>
      </c>
    </row>
    <row r="206" spans="1:66" ht="15">
      <c r="A206" s="64" t="s">
        <v>342</v>
      </c>
      <c r="B206" s="64" t="s">
        <v>341</v>
      </c>
      <c r="C206" s="65" t="s">
        <v>3519</v>
      </c>
      <c r="D206" s="66">
        <v>3</v>
      </c>
      <c r="E206" s="67" t="s">
        <v>132</v>
      </c>
      <c r="F206" s="68">
        <v>32</v>
      </c>
      <c r="G206" s="65"/>
      <c r="H206" s="69"/>
      <c r="I206" s="70"/>
      <c r="J206" s="70"/>
      <c r="K206" s="34" t="s">
        <v>65</v>
      </c>
      <c r="L206" s="77">
        <v>206</v>
      </c>
      <c r="M206" s="77"/>
      <c r="N206" s="72"/>
      <c r="O206" s="79" t="s">
        <v>401</v>
      </c>
      <c r="P206" s="81">
        <v>43785.528703703705</v>
      </c>
      <c r="Q206" s="79" t="s">
        <v>425</v>
      </c>
      <c r="R206" s="79"/>
      <c r="S206" s="79"/>
      <c r="T206" s="79" t="s">
        <v>304</v>
      </c>
      <c r="U206" s="79"/>
      <c r="V206" s="83" t="s">
        <v>608</v>
      </c>
      <c r="W206" s="81">
        <v>43785.528703703705</v>
      </c>
      <c r="X206" s="85">
        <v>43785</v>
      </c>
      <c r="Y206" s="87" t="s">
        <v>788</v>
      </c>
      <c r="Z206" s="83" t="s">
        <v>1012</v>
      </c>
      <c r="AA206" s="79"/>
      <c r="AB206" s="79"/>
      <c r="AC206" s="87" t="s">
        <v>1236</v>
      </c>
      <c r="AD206" s="79"/>
      <c r="AE206" s="79" t="b">
        <v>0</v>
      </c>
      <c r="AF206" s="79">
        <v>0</v>
      </c>
      <c r="AG206" s="87" t="s">
        <v>1327</v>
      </c>
      <c r="AH206" s="79" t="b">
        <v>0</v>
      </c>
      <c r="AI206" s="79" t="s">
        <v>1335</v>
      </c>
      <c r="AJ206" s="79"/>
      <c r="AK206" s="87" t="s">
        <v>1327</v>
      </c>
      <c r="AL206" s="79" t="b">
        <v>0</v>
      </c>
      <c r="AM206" s="79">
        <v>6</v>
      </c>
      <c r="AN206" s="87" t="s">
        <v>1235</v>
      </c>
      <c r="AO206" s="79" t="s">
        <v>1337</v>
      </c>
      <c r="AP206" s="79" t="b">
        <v>0</v>
      </c>
      <c r="AQ206" s="87" t="s">
        <v>1235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8"/>
      <c r="BG206" s="49"/>
      <c r="BH206" s="48"/>
      <c r="BI206" s="49"/>
      <c r="BJ206" s="48"/>
      <c r="BK206" s="49"/>
      <c r="BL206" s="48"/>
      <c r="BM206" s="49"/>
      <c r="BN206" s="48"/>
    </row>
    <row r="207" spans="1:66" ht="15">
      <c r="A207" s="64" t="s">
        <v>342</v>
      </c>
      <c r="B207" s="64" t="s">
        <v>395</v>
      </c>
      <c r="C207" s="65" t="s">
        <v>3519</v>
      </c>
      <c r="D207" s="66">
        <v>3</v>
      </c>
      <c r="E207" s="67" t="s">
        <v>132</v>
      </c>
      <c r="F207" s="68">
        <v>32</v>
      </c>
      <c r="G207" s="65"/>
      <c r="H207" s="69"/>
      <c r="I207" s="70"/>
      <c r="J207" s="70"/>
      <c r="K207" s="34" t="s">
        <v>65</v>
      </c>
      <c r="L207" s="77">
        <v>207</v>
      </c>
      <c r="M207" s="77"/>
      <c r="N207" s="72"/>
      <c r="O207" s="79" t="s">
        <v>402</v>
      </c>
      <c r="P207" s="81">
        <v>43785.528703703705</v>
      </c>
      <c r="Q207" s="79" t="s">
        <v>425</v>
      </c>
      <c r="R207" s="79"/>
      <c r="S207" s="79"/>
      <c r="T207" s="79" t="s">
        <v>304</v>
      </c>
      <c r="U207" s="79"/>
      <c r="V207" s="83" t="s">
        <v>608</v>
      </c>
      <c r="W207" s="81">
        <v>43785.528703703705</v>
      </c>
      <c r="X207" s="85">
        <v>43785</v>
      </c>
      <c r="Y207" s="87" t="s">
        <v>788</v>
      </c>
      <c r="Z207" s="83" t="s">
        <v>1012</v>
      </c>
      <c r="AA207" s="79"/>
      <c r="AB207" s="79"/>
      <c r="AC207" s="87" t="s">
        <v>1236</v>
      </c>
      <c r="AD207" s="79"/>
      <c r="AE207" s="79" t="b">
        <v>0</v>
      </c>
      <c r="AF207" s="79">
        <v>0</v>
      </c>
      <c r="AG207" s="87" t="s">
        <v>1327</v>
      </c>
      <c r="AH207" s="79" t="b">
        <v>0</v>
      </c>
      <c r="AI207" s="79" t="s">
        <v>1335</v>
      </c>
      <c r="AJ207" s="79"/>
      <c r="AK207" s="87" t="s">
        <v>1327</v>
      </c>
      <c r="AL207" s="79" t="b">
        <v>0</v>
      </c>
      <c r="AM207" s="79">
        <v>6</v>
      </c>
      <c r="AN207" s="87" t="s">
        <v>1235</v>
      </c>
      <c r="AO207" s="79" t="s">
        <v>1337</v>
      </c>
      <c r="AP207" s="79" t="b">
        <v>0</v>
      </c>
      <c r="AQ207" s="87" t="s">
        <v>1235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8">
        <v>0</v>
      </c>
      <c r="BG207" s="49">
        <v>0</v>
      </c>
      <c r="BH207" s="48">
        <v>0</v>
      </c>
      <c r="BI207" s="49">
        <v>0</v>
      </c>
      <c r="BJ207" s="48">
        <v>0</v>
      </c>
      <c r="BK207" s="49">
        <v>0</v>
      </c>
      <c r="BL207" s="48">
        <v>28</v>
      </c>
      <c r="BM207" s="49">
        <v>100</v>
      </c>
      <c r="BN207" s="48">
        <v>28</v>
      </c>
    </row>
    <row r="208" spans="1:66" ht="15">
      <c r="A208" s="64" t="s">
        <v>343</v>
      </c>
      <c r="B208" s="64" t="s">
        <v>373</v>
      </c>
      <c r="C208" s="65" t="s">
        <v>3520</v>
      </c>
      <c r="D208" s="66">
        <v>10</v>
      </c>
      <c r="E208" s="67" t="s">
        <v>136</v>
      </c>
      <c r="F208" s="68">
        <v>26.8</v>
      </c>
      <c r="G208" s="65"/>
      <c r="H208" s="69"/>
      <c r="I208" s="70"/>
      <c r="J208" s="70"/>
      <c r="K208" s="34" t="s">
        <v>65</v>
      </c>
      <c r="L208" s="77">
        <v>208</v>
      </c>
      <c r="M208" s="77"/>
      <c r="N208" s="72"/>
      <c r="O208" s="79" t="s">
        <v>401</v>
      </c>
      <c r="P208" s="81">
        <v>43779.85659722222</v>
      </c>
      <c r="Q208" s="79" t="s">
        <v>404</v>
      </c>
      <c r="R208" s="83" t="s">
        <v>465</v>
      </c>
      <c r="S208" s="79" t="s">
        <v>488</v>
      </c>
      <c r="T208" s="79"/>
      <c r="U208" s="79"/>
      <c r="V208" s="83" t="s">
        <v>609</v>
      </c>
      <c r="W208" s="81">
        <v>43779.85659722222</v>
      </c>
      <c r="X208" s="85">
        <v>43779</v>
      </c>
      <c r="Y208" s="87" t="s">
        <v>789</v>
      </c>
      <c r="Z208" s="83" t="s">
        <v>1013</v>
      </c>
      <c r="AA208" s="79"/>
      <c r="AB208" s="79"/>
      <c r="AC208" s="87" t="s">
        <v>1237</v>
      </c>
      <c r="AD208" s="79"/>
      <c r="AE208" s="79" t="b">
        <v>0</v>
      </c>
      <c r="AF208" s="79">
        <v>0</v>
      </c>
      <c r="AG208" s="87" t="s">
        <v>1327</v>
      </c>
      <c r="AH208" s="79" t="b">
        <v>0</v>
      </c>
      <c r="AI208" s="79" t="s">
        <v>1334</v>
      </c>
      <c r="AJ208" s="79"/>
      <c r="AK208" s="87" t="s">
        <v>1327</v>
      </c>
      <c r="AL208" s="79" t="b">
        <v>0</v>
      </c>
      <c r="AM208" s="79">
        <v>24</v>
      </c>
      <c r="AN208" s="87" t="s">
        <v>1287</v>
      </c>
      <c r="AO208" s="79" t="s">
        <v>1337</v>
      </c>
      <c r="AP208" s="79" t="b">
        <v>0</v>
      </c>
      <c r="AQ208" s="87" t="s">
        <v>1287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343</v>
      </c>
      <c r="B209" s="64" t="s">
        <v>389</v>
      </c>
      <c r="C209" s="65" t="s">
        <v>3519</v>
      </c>
      <c r="D209" s="66">
        <v>3</v>
      </c>
      <c r="E209" s="67" t="s">
        <v>132</v>
      </c>
      <c r="F209" s="68">
        <v>32</v>
      </c>
      <c r="G209" s="65"/>
      <c r="H209" s="69"/>
      <c r="I209" s="70"/>
      <c r="J209" s="70"/>
      <c r="K209" s="34" t="s">
        <v>65</v>
      </c>
      <c r="L209" s="77">
        <v>209</v>
      </c>
      <c r="M209" s="77"/>
      <c r="N209" s="72"/>
      <c r="O209" s="79" t="s">
        <v>402</v>
      </c>
      <c r="P209" s="81">
        <v>43779.85659722222</v>
      </c>
      <c r="Q209" s="79" t="s">
        <v>404</v>
      </c>
      <c r="R209" s="83" t="s">
        <v>465</v>
      </c>
      <c r="S209" s="79" t="s">
        <v>488</v>
      </c>
      <c r="T209" s="79"/>
      <c r="U209" s="79"/>
      <c r="V209" s="83" t="s">
        <v>609</v>
      </c>
      <c r="W209" s="81">
        <v>43779.85659722222</v>
      </c>
      <c r="X209" s="85">
        <v>43779</v>
      </c>
      <c r="Y209" s="87" t="s">
        <v>789</v>
      </c>
      <c r="Z209" s="83" t="s">
        <v>1013</v>
      </c>
      <c r="AA209" s="79"/>
      <c r="AB209" s="79"/>
      <c r="AC209" s="87" t="s">
        <v>1237</v>
      </c>
      <c r="AD209" s="79"/>
      <c r="AE209" s="79" t="b">
        <v>0</v>
      </c>
      <c r="AF209" s="79">
        <v>0</v>
      </c>
      <c r="AG209" s="87" t="s">
        <v>1327</v>
      </c>
      <c r="AH209" s="79" t="b">
        <v>0</v>
      </c>
      <c r="AI209" s="79" t="s">
        <v>1334</v>
      </c>
      <c r="AJ209" s="79"/>
      <c r="AK209" s="87" t="s">
        <v>1327</v>
      </c>
      <c r="AL209" s="79" t="b">
        <v>0</v>
      </c>
      <c r="AM209" s="79">
        <v>24</v>
      </c>
      <c r="AN209" s="87" t="s">
        <v>1287</v>
      </c>
      <c r="AO209" s="79" t="s">
        <v>1337</v>
      </c>
      <c r="AP209" s="79" t="b">
        <v>0</v>
      </c>
      <c r="AQ209" s="87" t="s">
        <v>1287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343</v>
      </c>
      <c r="B210" s="64" t="s">
        <v>344</v>
      </c>
      <c r="C210" s="65" t="s">
        <v>3520</v>
      </c>
      <c r="D210" s="66">
        <v>10</v>
      </c>
      <c r="E210" s="67" t="s">
        <v>136</v>
      </c>
      <c r="F210" s="68">
        <v>26.8</v>
      </c>
      <c r="G210" s="65"/>
      <c r="H210" s="69"/>
      <c r="I210" s="70"/>
      <c r="J210" s="70"/>
      <c r="K210" s="34" t="s">
        <v>65</v>
      </c>
      <c r="L210" s="77">
        <v>210</v>
      </c>
      <c r="M210" s="77"/>
      <c r="N210" s="72"/>
      <c r="O210" s="79" t="s">
        <v>402</v>
      </c>
      <c r="P210" s="81">
        <v>43779.85659722222</v>
      </c>
      <c r="Q210" s="79" t="s">
        <v>404</v>
      </c>
      <c r="R210" s="83" t="s">
        <v>465</v>
      </c>
      <c r="S210" s="79" t="s">
        <v>488</v>
      </c>
      <c r="T210" s="79"/>
      <c r="U210" s="79"/>
      <c r="V210" s="83" t="s">
        <v>609</v>
      </c>
      <c r="W210" s="81">
        <v>43779.85659722222</v>
      </c>
      <c r="X210" s="85">
        <v>43779</v>
      </c>
      <c r="Y210" s="87" t="s">
        <v>789</v>
      </c>
      <c r="Z210" s="83" t="s">
        <v>1013</v>
      </c>
      <c r="AA210" s="79"/>
      <c r="AB210" s="79"/>
      <c r="AC210" s="87" t="s">
        <v>1237</v>
      </c>
      <c r="AD210" s="79"/>
      <c r="AE210" s="79" t="b">
        <v>0</v>
      </c>
      <c r="AF210" s="79">
        <v>0</v>
      </c>
      <c r="AG210" s="87" t="s">
        <v>1327</v>
      </c>
      <c r="AH210" s="79" t="b">
        <v>0</v>
      </c>
      <c r="AI210" s="79" t="s">
        <v>1334</v>
      </c>
      <c r="AJ210" s="79"/>
      <c r="AK210" s="87" t="s">
        <v>1327</v>
      </c>
      <c r="AL210" s="79" t="b">
        <v>0</v>
      </c>
      <c r="AM210" s="79">
        <v>24</v>
      </c>
      <c r="AN210" s="87" t="s">
        <v>1287</v>
      </c>
      <c r="AO210" s="79" t="s">
        <v>1337</v>
      </c>
      <c r="AP210" s="79" t="b">
        <v>0</v>
      </c>
      <c r="AQ210" s="87" t="s">
        <v>1287</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8">
        <v>1</v>
      </c>
      <c r="BG210" s="49">
        <v>2.2222222222222223</v>
      </c>
      <c r="BH210" s="48">
        <v>0</v>
      </c>
      <c r="BI210" s="49">
        <v>0</v>
      </c>
      <c r="BJ210" s="48">
        <v>0</v>
      </c>
      <c r="BK210" s="49">
        <v>0</v>
      </c>
      <c r="BL210" s="48">
        <v>44</v>
      </c>
      <c r="BM210" s="49">
        <v>97.77777777777777</v>
      </c>
      <c r="BN210" s="48">
        <v>45</v>
      </c>
    </row>
    <row r="211" spans="1:66" ht="15">
      <c r="A211" s="64" t="s">
        <v>343</v>
      </c>
      <c r="B211" s="64" t="s">
        <v>345</v>
      </c>
      <c r="C211" s="65" t="s">
        <v>3519</v>
      </c>
      <c r="D211" s="66">
        <v>3</v>
      </c>
      <c r="E211" s="67" t="s">
        <v>132</v>
      </c>
      <c r="F211" s="68">
        <v>32</v>
      </c>
      <c r="G211" s="65"/>
      <c r="H211" s="69"/>
      <c r="I211" s="70"/>
      <c r="J211" s="70"/>
      <c r="K211" s="34" t="s">
        <v>65</v>
      </c>
      <c r="L211" s="77">
        <v>211</v>
      </c>
      <c r="M211" s="77"/>
      <c r="N211" s="72"/>
      <c r="O211" s="79" t="s">
        <v>401</v>
      </c>
      <c r="P211" s="81">
        <v>43784.63391203704</v>
      </c>
      <c r="Q211" s="79" t="s">
        <v>427</v>
      </c>
      <c r="R211" s="79"/>
      <c r="S211" s="79"/>
      <c r="T211" s="79" t="s">
        <v>508</v>
      </c>
      <c r="U211" s="79"/>
      <c r="V211" s="83" t="s">
        <v>609</v>
      </c>
      <c r="W211" s="81">
        <v>43784.63391203704</v>
      </c>
      <c r="X211" s="85">
        <v>43784</v>
      </c>
      <c r="Y211" s="87" t="s">
        <v>790</v>
      </c>
      <c r="Z211" s="83" t="s">
        <v>1014</v>
      </c>
      <c r="AA211" s="79"/>
      <c r="AB211" s="79"/>
      <c r="AC211" s="87" t="s">
        <v>1238</v>
      </c>
      <c r="AD211" s="79"/>
      <c r="AE211" s="79" t="b">
        <v>0</v>
      </c>
      <c r="AF211" s="79">
        <v>0</v>
      </c>
      <c r="AG211" s="87" t="s">
        <v>1327</v>
      </c>
      <c r="AH211" s="79" t="b">
        <v>0</v>
      </c>
      <c r="AI211" s="79" t="s">
        <v>1334</v>
      </c>
      <c r="AJ211" s="79"/>
      <c r="AK211" s="87" t="s">
        <v>1327</v>
      </c>
      <c r="AL211" s="79" t="b">
        <v>0</v>
      </c>
      <c r="AM211" s="79">
        <v>6</v>
      </c>
      <c r="AN211" s="87" t="s">
        <v>1242</v>
      </c>
      <c r="AO211" s="79" t="s">
        <v>1337</v>
      </c>
      <c r="AP211" s="79" t="b">
        <v>0</v>
      </c>
      <c r="AQ211" s="87" t="s">
        <v>1242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v>1</v>
      </c>
      <c r="BG211" s="49">
        <v>5.2631578947368425</v>
      </c>
      <c r="BH211" s="48">
        <v>0</v>
      </c>
      <c r="BI211" s="49">
        <v>0</v>
      </c>
      <c r="BJ211" s="48">
        <v>0</v>
      </c>
      <c r="BK211" s="49">
        <v>0</v>
      </c>
      <c r="BL211" s="48">
        <v>18</v>
      </c>
      <c r="BM211" s="49">
        <v>94.73684210526316</v>
      </c>
      <c r="BN211" s="48">
        <v>19</v>
      </c>
    </row>
    <row r="212" spans="1:66" ht="15">
      <c r="A212" s="64" t="s">
        <v>343</v>
      </c>
      <c r="B212" s="64" t="s">
        <v>344</v>
      </c>
      <c r="C212" s="65" t="s">
        <v>3520</v>
      </c>
      <c r="D212" s="66">
        <v>10</v>
      </c>
      <c r="E212" s="67" t="s">
        <v>136</v>
      </c>
      <c r="F212" s="68">
        <v>26.8</v>
      </c>
      <c r="G212" s="65"/>
      <c r="H212" s="69"/>
      <c r="I212" s="70"/>
      <c r="J212" s="70"/>
      <c r="K212" s="34" t="s">
        <v>65</v>
      </c>
      <c r="L212" s="77">
        <v>212</v>
      </c>
      <c r="M212" s="77"/>
      <c r="N212" s="72"/>
      <c r="O212" s="79" t="s">
        <v>402</v>
      </c>
      <c r="P212" s="81">
        <v>43784.63391203704</v>
      </c>
      <c r="Q212" s="79" t="s">
        <v>427</v>
      </c>
      <c r="R212" s="79"/>
      <c r="S212" s="79"/>
      <c r="T212" s="79" t="s">
        <v>508</v>
      </c>
      <c r="U212" s="79"/>
      <c r="V212" s="83" t="s">
        <v>609</v>
      </c>
      <c r="W212" s="81">
        <v>43784.63391203704</v>
      </c>
      <c r="X212" s="85">
        <v>43784</v>
      </c>
      <c r="Y212" s="87" t="s">
        <v>790</v>
      </c>
      <c r="Z212" s="83" t="s">
        <v>1014</v>
      </c>
      <c r="AA212" s="79"/>
      <c r="AB212" s="79"/>
      <c r="AC212" s="87" t="s">
        <v>1238</v>
      </c>
      <c r="AD212" s="79"/>
      <c r="AE212" s="79" t="b">
        <v>0</v>
      </c>
      <c r="AF212" s="79">
        <v>0</v>
      </c>
      <c r="AG212" s="87" t="s">
        <v>1327</v>
      </c>
      <c r="AH212" s="79" t="b">
        <v>0</v>
      </c>
      <c r="AI212" s="79" t="s">
        <v>1334</v>
      </c>
      <c r="AJ212" s="79"/>
      <c r="AK212" s="87" t="s">
        <v>1327</v>
      </c>
      <c r="AL212" s="79" t="b">
        <v>0</v>
      </c>
      <c r="AM212" s="79">
        <v>6</v>
      </c>
      <c r="AN212" s="87" t="s">
        <v>1242</v>
      </c>
      <c r="AO212" s="79" t="s">
        <v>1337</v>
      </c>
      <c r="AP212" s="79" t="b">
        <v>0</v>
      </c>
      <c r="AQ212" s="87" t="s">
        <v>1242</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343</v>
      </c>
      <c r="B213" s="64" t="s">
        <v>373</v>
      </c>
      <c r="C213" s="65" t="s">
        <v>3520</v>
      </c>
      <c r="D213" s="66">
        <v>10</v>
      </c>
      <c r="E213" s="67" t="s">
        <v>136</v>
      </c>
      <c r="F213" s="68">
        <v>26.8</v>
      </c>
      <c r="G213" s="65"/>
      <c r="H213" s="69"/>
      <c r="I213" s="70"/>
      <c r="J213" s="70"/>
      <c r="K213" s="34" t="s">
        <v>65</v>
      </c>
      <c r="L213" s="77">
        <v>213</v>
      </c>
      <c r="M213" s="77"/>
      <c r="N213" s="72"/>
      <c r="O213" s="79" t="s">
        <v>401</v>
      </c>
      <c r="P213" s="81">
        <v>43785.63400462963</v>
      </c>
      <c r="Q213" s="79" t="s">
        <v>435</v>
      </c>
      <c r="R213" s="83" t="s">
        <v>475</v>
      </c>
      <c r="S213" s="79" t="s">
        <v>488</v>
      </c>
      <c r="T213" s="79" t="s">
        <v>385</v>
      </c>
      <c r="U213" s="79"/>
      <c r="V213" s="83" t="s">
        <v>609</v>
      </c>
      <c r="W213" s="81">
        <v>43785.63400462963</v>
      </c>
      <c r="X213" s="85">
        <v>43785</v>
      </c>
      <c r="Y213" s="87" t="s">
        <v>791</v>
      </c>
      <c r="Z213" s="83" t="s">
        <v>1015</v>
      </c>
      <c r="AA213" s="79"/>
      <c r="AB213" s="79"/>
      <c r="AC213" s="87" t="s">
        <v>1239</v>
      </c>
      <c r="AD213" s="79"/>
      <c r="AE213" s="79" t="b">
        <v>0</v>
      </c>
      <c r="AF213" s="79">
        <v>0</v>
      </c>
      <c r="AG213" s="87" t="s">
        <v>1327</v>
      </c>
      <c r="AH213" s="79" t="b">
        <v>0</v>
      </c>
      <c r="AI213" s="79" t="s">
        <v>1334</v>
      </c>
      <c r="AJ213" s="79"/>
      <c r="AK213" s="87" t="s">
        <v>1327</v>
      </c>
      <c r="AL213" s="79" t="b">
        <v>0</v>
      </c>
      <c r="AM213" s="79">
        <v>4</v>
      </c>
      <c r="AN213" s="87" t="s">
        <v>1289</v>
      </c>
      <c r="AO213" s="79" t="s">
        <v>1337</v>
      </c>
      <c r="AP213" s="79" t="b">
        <v>0</v>
      </c>
      <c r="AQ213" s="87" t="s">
        <v>1289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8">
        <v>1</v>
      </c>
      <c r="BG213" s="49">
        <v>3.3333333333333335</v>
      </c>
      <c r="BH213" s="48">
        <v>0</v>
      </c>
      <c r="BI213" s="49">
        <v>0</v>
      </c>
      <c r="BJ213" s="48">
        <v>0</v>
      </c>
      <c r="BK213" s="49">
        <v>0</v>
      </c>
      <c r="BL213" s="48">
        <v>29</v>
      </c>
      <c r="BM213" s="49">
        <v>96.66666666666667</v>
      </c>
      <c r="BN213" s="48">
        <v>30</v>
      </c>
    </row>
    <row r="214" spans="1:66" ht="15">
      <c r="A214" s="64" t="s">
        <v>344</v>
      </c>
      <c r="B214" s="64" t="s">
        <v>345</v>
      </c>
      <c r="C214" s="65" t="s">
        <v>3519</v>
      </c>
      <c r="D214" s="66">
        <v>3</v>
      </c>
      <c r="E214" s="67" t="s">
        <v>132</v>
      </c>
      <c r="F214" s="68">
        <v>32</v>
      </c>
      <c r="G214" s="65"/>
      <c r="H214" s="69"/>
      <c r="I214" s="70"/>
      <c r="J214" s="70"/>
      <c r="K214" s="34" t="s">
        <v>66</v>
      </c>
      <c r="L214" s="77">
        <v>214</v>
      </c>
      <c r="M214" s="77"/>
      <c r="N214" s="72"/>
      <c r="O214" s="79" t="s">
        <v>401</v>
      </c>
      <c r="P214" s="81">
        <v>43783.86523148148</v>
      </c>
      <c r="Q214" s="79" t="s">
        <v>427</v>
      </c>
      <c r="R214" s="79"/>
      <c r="S214" s="79"/>
      <c r="T214" s="79" t="s">
        <v>508</v>
      </c>
      <c r="U214" s="79"/>
      <c r="V214" s="83" t="s">
        <v>610</v>
      </c>
      <c r="W214" s="81">
        <v>43783.86523148148</v>
      </c>
      <c r="X214" s="85">
        <v>43783</v>
      </c>
      <c r="Y214" s="87" t="s">
        <v>792</v>
      </c>
      <c r="Z214" s="83" t="s">
        <v>1016</v>
      </c>
      <c r="AA214" s="79"/>
      <c r="AB214" s="79"/>
      <c r="AC214" s="87" t="s">
        <v>1240</v>
      </c>
      <c r="AD214" s="79"/>
      <c r="AE214" s="79" t="b">
        <v>0</v>
      </c>
      <c r="AF214" s="79">
        <v>0</v>
      </c>
      <c r="AG214" s="87" t="s">
        <v>1327</v>
      </c>
      <c r="AH214" s="79" t="b">
        <v>0</v>
      </c>
      <c r="AI214" s="79" t="s">
        <v>1334</v>
      </c>
      <c r="AJ214" s="79"/>
      <c r="AK214" s="87" t="s">
        <v>1327</v>
      </c>
      <c r="AL214" s="79" t="b">
        <v>0</v>
      </c>
      <c r="AM214" s="79">
        <v>6</v>
      </c>
      <c r="AN214" s="87" t="s">
        <v>1242</v>
      </c>
      <c r="AO214" s="79" t="s">
        <v>1343</v>
      </c>
      <c r="AP214" s="79" t="b">
        <v>0</v>
      </c>
      <c r="AQ214" s="87" t="s">
        <v>1242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v>1</v>
      </c>
      <c r="BG214" s="49">
        <v>5.2631578947368425</v>
      </c>
      <c r="BH214" s="48">
        <v>0</v>
      </c>
      <c r="BI214" s="49">
        <v>0</v>
      </c>
      <c r="BJ214" s="48">
        <v>0</v>
      </c>
      <c r="BK214" s="49">
        <v>0</v>
      </c>
      <c r="BL214" s="48">
        <v>18</v>
      </c>
      <c r="BM214" s="49">
        <v>94.73684210526316</v>
      </c>
      <c r="BN214" s="48">
        <v>19</v>
      </c>
    </row>
    <row r="215" spans="1:66" ht="15">
      <c r="A215" s="64" t="s">
        <v>345</v>
      </c>
      <c r="B215" s="64" t="s">
        <v>345</v>
      </c>
      <c r="C215" s="65" t="s">
        <v>3520</v>
      </c>
      <c r="D215" s="66">
        <v>10</v>
      </c>
      <c r="E215" s="67" t="s">
        <v>136</v>
      </c>
      <c r="F215" s="68">
        <v>26.8</v>
      </c>
      <c r="G215" s="65"/>
      <c r="H215" s="69"/>
      <c r="I215" s="70"/>
      <c r="J215" s="70"/>
      <c r="K215" s="34" t="s">
        <v>65</v>
      </c>
      <c r="L215" s="77">
        <v>215</v>
      </c>
      <c r="M215" s="77"/>
      <c r="N215" s="72"/>
      <c r="O215" s="79" t="s">
        <v>176</v>
      </c>
      <c r="P215" s="81">
        <v>43783.77329861111</v>
      </c>
      <c r="Q215" s="79" t="s">
        <v>436</v>
      </c>
      <c r="R215" s="79"/>
      <c r="S215" s="79"/>
      <c r="T215" s="79"/>
      <c r="U215" s="79"/>
      <c r="V215" s="83" t="s">
        <v>611</v>
      </c>
      <c r="W215" s="81">
        <v>43783.77329861111</v>
      </c>
      <c r="X215" s="85">
        <v>43783</v>
      </c>
      <c r="Y215" s="87" t="s">
        <v>793</v>
      </c>
      <c r="Z215" s="83" t="s">
        <v>1017</v>
      </c>
      <c r="AA215" s="79"/>
      <c r="AB215" s="79"/>
      <c r="AC215" s="87" t="s">
        <v>1241</v>
      </c>
      <c r="AD215" s="79"/>
      <c r="AE215" s="79" t="b">
        <v>0</v>
      </c>
      <c r="AF215" s="79">
        <v>2</v>
      </c>
      <c r="AG215" s="87" t="s">
        <v>1327</v>
      </c>
      <c r="AH215" s="79" t="b">
        <v>0</v>
      </c>
      <c r="AI215" s="79" t="s">
        <v>1334</v>
      </c>
      <c r="AJ215" s="79"/>
      <c r="AK215" s="87" t="s">
        <v>1327</v>
      </c>
      <c r="AL215" s="79" t="b">
        <v>0</v>
      </c>
      <c r="AM215" s="79">
        <v>0</v>
      </c>
      <c r="AN215" s="87" t="s">
        <v>1327</v>
      </c>
      <c r="AO215" s="79" t="s">
        <v>1337</v>
      </c>
      <c r="AP215" s="79" t="b">
        <v>0</v>
      </c>
      <c r="AQ215" s="87" t="s">
        <v>1241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8">
        <v>1</v>
      </c>
      <c r="BG215" s="49">
        <v>2.7777777777777777</v>
      </c>
      <c r="BH215" s="48">
        <v>0</v>
      </c>
      <c r="BI215" s="49">
        <v>0</v>
      </c>
      <c r="BJ215" s="48">
        <v>0</v>
      </c>
      <c r="BK215" s="49">
        <v>0</v>
      </c>
      <c r="BL215" s="48">
        <v>35</v>
      </c>
      <c r="BM215" s="49">
        <v>97.22222222222223</v>
      </c>
      <c r="BN215" s="48">
        <v>36</v>
      </c>
    </row>
    <row r="216" spans="1:66" ht="15">
      <c r="A216" s="64" t="s">
        <v>345</v>
      </c>
      <c r="B216" s="64" t="s">
        <v>344</v>
      </c>
      <c r="C216" s="65" t="s">
        <v>3519</v>
      </c>
      <c r="D216" s="66">
        <v>3</v>
      </c>
      <c r="E216" s="67" t="s">
        <v>132</v>
      </c>
      <c r="F216" s="68">
        <v>32</v>
      </c>
      <c r="G216" s="65"/>
      <c r="H216" s="69"/>
      <c r="I216" s="70"/>
      <c r="J216" s="70"/>
      <c r="K216" s="34" t="s">
        <v>66</v>
      </c>
      <c r="L216" s="77">
        <v>216</v>
      </c>
      <c r="M216" s="77"/>
      <c r="N216" s="72"/>
      <c r="O216" s="79" t="s">
        <v>402</v>
      </c>
      <c r="P216" s="81">
        <v>43783.86487268518</v>
      </c>
      <c r="Q216" s="79" t="s">
        <v>427</v>
      </c>
      <c r="R216" s="83" t="s">
        <v>476</v>
      </c>
      <c r="S216" s="79" t="s">
        <v>488</v>
      </c>
      <c r="T216" s="79" t="s">
        <v>508</v>
      </c>
      <c r="U216" s="79"/>
      <c r="V216" s="83" t="s">
        <v>611</v>
      </c>
      <c r="W216" s="81">
        <v>43783.86487268518</v>
      </c>
      <c r="X216" s="85">
        <v>43783</v>
      </c>
      <c r="Y216" s="87" t="s">
        <v>794</v>
      </c>
      <c r="Z216" s="83" t="s">
        <v>1018</v>
      </c>
      <c r="AA216" s="79"/>
      <c r="AB216" s="79"/>
      <c r="AC216" s="87" t="s">
        <v>1242</v>
      </c>
      <c r="AD216" s="79"/>
      <c r="AE216" s="79" t="b">
        <v>0</v>
      </c>
      <c r="AF216" s="79">
        <v>30</v>
      </c>
      <c r="AG216" s="87" t="s">
        <v>1327</v>
      </c>
      <c r="AH216" s="79" t="b">
        <v>0</v>
      </c>
      <c r="AI216" s="79" t="s">
        <v>1334</v>
      </c>
      <c r="AJ216" s="79"/>
      <c r="AK216" s="87" t="s">
        <v>1327</v>
      </c>
      <c r="AL216" s="79" t="b">
        <v>0</v>
      </c>
      <c r="AM216" s="79">
        <v>6</v>
      </c>
      <c r="AN216" s="87" t="s">
        <v>1327</v>
      </c>
      <c r="AO216" s="79" t="s">
        <v>1339</v>
      </c>
      <c r="AP216" s="79" t="b">
        <v>0</v>
      </c>
      <c r="AQ216" s="87" t="s">
        <v>1242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v>1</v>
      </c>
      <c r="BG216" s="49">
        <v>5.2631578947368425</v>
      </c>
      <c r="BH216" s="48">
        <v>0</v>
      </c>
      <c r="BI216" s="49">
        <v>0</v>
      </c>
      <c r="BJ216" s="48">
        <v>0</v>
      </c>
      <c r="BK216" s="49">
        <v>0</v>
      </c>
      <c r="BL216" s="48">
        <v>18</v>
      </c>
      <c r="BM216" s="49">
        <v>94.73684210526316</v>
      </c>
      <c r="BN216" s="48">
        <v>19</v>
      </c>
    </row>
    <row r="217" spans="1:66" ht="15">
      <c r="A217" s="64" t="s">
        <v>345</v>
      </c>
      <c r="B217" s="64" t="s">
        <v>367</v>
      </c>
      <c r="C217" s="65" t="s">
        <v>3519</v>
      </c>
      <c r="D217" s="66">
        <v>3</v>
      </c>
      <c r="E217" s="67" t="s">
        <v>132</v>
      </c>
      <c r="F217" s="68">
        <v>32</v>
      </c>
      <c r="G217" s="65"/>
      <c r="H217" s="69"/>
      <c r="I217" s="70"/>
      <c r="J217" s="70"/>
      <c r="K217" s="34" t="s">
        <v>65</v>
      </c>
      <c r="L217" s="77">
        <v>217</v>
      </c>
      <c r="M217" s="77"/>
      <c r="N217" s="72"/>
      <c r="O217" s="79" t="s">
        <v>401</v>
      </c>
      <c r="P217" s="81">
        <v>43785.177083333336</v>
      </c>
      <c r="Q217" s="79" t="s">
        <v>433</v>
      </c>
      <c r="R217" s="83" t="s">
        <v>472</v>
      </c>
      <c r="S217" s="79" t="s">
        <v>488</v>
      </c>
      <c r="T217" s="79" t="s">
        <v>503</v>
      </c>
      <c r="U217" s="79"/>
      <c r="V217" s="83" t="s">
        <v>611</v>
      </c>
      <c r="W217" s="81">
        <v>43785.177083333336</v>
      </c>
      <c r="X217" s="85">
        <v>43785</v>
      </c>
      <c r="Y217" s="87" t="s">
        <v>795</v>
      </c>
      <c r="Z217" s="83" t="s">
        <v>1019</v>
      </c>
      <c r="AA217" s="79"/>
      <c r="AB217" s="79"/>
      <c r="AC217" s="87" t="s">
        <v>1243</v>
      </c>
      <c r="AD217" s="79"/>
      <c r="AE217" s="79" t="b">
        <v>0</v>
      </c>
      <c r="AF217" s="79">
        <v>0</v>
      </c>
      <c r="AG217" s="87" t="s">
        <v>1327</v>
      </c>
      <c r="AH217" s="79" t="b">
        <v>0</v>
      </c>
      <c r="AI217" s="79" t="s">
        <v>1334</v>
      </c>
      <c r="AJ217" s="79"/>
      <c r="AK217" s="87" t="s">
        <v>1327</v>
      </c>
      <c r="AL217" s="79" t="b">
        <v>0</v>
      </c>
      <c r="AM217" s="79">
        <v>5</v>
      </c>
      <c r="AN217" s="87" t="s">
        <v>1276</v>
      </c>
      <c r="AO217" s="79" t="s">
        <v>1339</v>
      </c>
      <c r="AP217" s="79" t="b">
        <v>0</v>
      </c>
      <c r="AQ217" s="87" t="s">
        <v>1276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5</v>
      </c>
      <c r="BF217" s="48">
        <v>1</v>
      </c>
      <c r="BG217" s="49">
        <v>6.25</v>
      </c>
      <c r="BH217" s="48">
        <v>0</v>
      </c>
      <c r="BI217" s="49">
        <v>0</v>
      </c>
      <c r="BJ217" s="48">
        <v>0</v>
      </c>
      <c r="BK217" s="49">
        <v>0</v>
      </c>
      <c r="BL217" s="48">
        <v>15</v>
      </c>
      <c r="BM217" s="49">
        <v>93.75</v>
      </c>
      <c r="BN217" s="48">
        <v>16</v>
      </c>
    </row>
    <row r="218" spans="1:66" ht="15">
      <c r="A218" s="64" t="s">
        <v>345</v>
      </c>
      <c r="B218" s="64" t="s">
        <v>345</v>
      </c>
      <c r="C218" s="65" t="s">
        <v>3520</v>
      </c>
      <c r="D218" s="66">
        <v>10</v>
      </c>
      <c r="E218" s="67" t="s">
        <v>136</v>
      </c>
      <c r="F218" s="68">
        <v>26.8</v>
      </c>
      <c r="G218" s="65"/>
      <c r="H218" s="69"/>
      <c r="I218" s="70"/>
      <c r="J218" s="70"/>
      <c r="K218" s="34" t="s">
        <v>65</v>
      </c>
      <c r="L218" s="77">
        <v>218</v>
      </c>
      <c r="M218" s="77"/>
      <c r="N218" s="72"/>
      <c r="O218" s="79" t="s">
        <v>176</v>
      </c>
      <c r="P218" s="81">
        <v>43785.178090277775</v>
      </c>
      <c r="Q218" s="79" t="s">
        <v>437</v>
      </c>
      <c r="R218" s="83" t="s">
        <v>476</v>
      </c>
      <c r="S218" s="79" t="s">
        <v>488</v>
      </c>
      <c r="T218" s="79" t="s">
        <v>511</v>
      </c>
      <c r="U218" s="79"/>
      <c r="V218" s="83" t="s">
        <v>611</v>
      </c>
      <c r="W218" s="81">
        <v>43785.178090277775</v>
      </c>
      <c r="X218" s="85">
        <v>43785</v>
      </c>
      <c r="Y218" s="87" t="s">
        <v>796</v>
      </c>
      <c r="Z218" s="83" t="s">
        <v>1020</v>
      </c>
      <c r="AA218" s="79"/>
      <c r="AB218" s="79"/>
      <c r="AC218" s="87" t="s">
        <v>1244</v>
      </c>
      <c r="AD218" s="79"/>
      <c r="AE218" s="79" t="b">
        <v>0</v>
      </c>
      <c r="AF218" s="79">
        <v>6</v>
      </c>
      <c r="AG218" s="87" t="s">
        <v>1327</v>
      </c>
      <c r="AH218" s="79" t="b">
        <v>0</v>
      </c>
      <c r="AI218" s="79" t="s">
        <v>1334</v>
      </c>
      <c r="AJ218" s="79"/>
      <c r="AK218" s="87" t="s">
        <v>1327</v>
      </c>
      <c r="AL218" s="79" t="b">
        <v>0</v>
      </c>
      <c r="AM218" s="79">
        <v>2</v>
      </c>
      <c r="AN218" s="87" t="s">
        <v>1327</v>
      </c>
      <c r="AO218" s="79" t="s">
        <v>1339</v>
      </c>
      <c r="AP218" s="79" t="b">
        <v>0</v>
      </c>
      <c r="AQ218" s="87" t="s">
        <v>1244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8">
        <v>0</v>
      </c>
      <c r="BG218" s="49">
        <v>0</v>
      </c>
      <c r="BH218" s="48">
        <v>0</v>
      </c>
      <c r="BI218" s="49">
        <v>0</v>
      </c>
      <c r="BJ218" s="48">
        <v>0</v>
      </c>
      <c r="BK218" s="49">
        <v>0</v>
      </c>
      <c r="BL218" s="48">
        <v>17</v>
      </c>
      <c r="BM218" s="49">
        <v>100</v>
      </c>
      <c r="BN218" s="48">
        <v>17</v>
      </c>
    </row>
    <row r="219" spans="1:66" ht="15">
      <c r="A219" s="64" t="s">
        <v>346</v>
      </c>
      <c r="B219" s="64" t="s">
        <v>345</v>
      </c>
      <c r="C219" s="65" t="s">
        <v>3519</v>
      </c>
      <c r="D219" s="66">
        <v>3</v>
      </c>
      <c r="E219" s="67" t="s">
        <v>132</v>
      </c>
      <c r="F219" s="68">
        <v>32</v>
      </c>
      <c r="G219" s="65"/>
      <c r="H219" s="69"/>
      <c r="I219" s="70"/>
      <c r="J219" s="70"/>
      <c r="K219" s="34" t="s">
        <v>65</v>
      </c>
      <c r="L219" s="77">
        <v>219</v>
      </c>
      <c r="M219" s="77"/>
      <c r="N219" s="72"/>
      <c r="O219" s="79" t="s">
        <v>401</v>
      </c>
      <c r="P219" s="81">
        <v>43785.72976851852</v>
      </c>
      <c r="Q219" s="79" t="s">
        <v>437</v>
      </c>
      <c r="R219" s="83" t="s">
        <v>476</v>
      </c>
      <c r="S219" s="79" t="s">
        <v>488</v>
      </c>
      <c r="T219" s="79" t="s">
        <v>511</v>
      </c>
      <c r="U219" s="79"/>
      <c r="V219" s="83" t="s">
        <v>612</v>
      </c>
      <c r="W219" s="81">
        <v>43785.72976851852</v>
      </c>
      <c r="X219" s="85">
        <v>43785</v>
      </c>
      <c r="Y219" s="87" t="s">
        <v>797</v>
      </c>
      <c r="Z219" s="83" t="s">
        <v>1021</v>
      </c>
      <c r="AA219" s="79"/>
      <c r="AB219" s="79"/>
      <c r="AC219" s="87" t="s">
        <v>1245</v>
      </c>
      <c r="AD219" s="79"/>
      <c r="AE219" s="79" t="b">
        <v>0</v>
      </c>
      <c r="AF219" s="79">
        <v>0</v>
      </c>
      <c r="AG219" s="87" t="s">
        <v>1327</v>
      </c>
      <c r="AH219" s="79" t="b">
        <v>0</v>
      </c>
      <c r="AI219" s="79" t="s">
        <v>1334</v>
      </c>
      <c r="AJ219" s="79"/>
      <c r="AK219" s="87" t="s">
        <v>1327</v>
      </c>
      <c r="AL219" s="79" t="b">
        <v>0</v>
      </c>
      <c r="AM219" s="79">
        <v>2</v>
      </c>
      <c r="AN219" s="87" t="s">
        <v>1244</v>
      </c>
      <c r="AO219" s="79" t="s">
        <v>1337</v>
      </c>
      <c r="AP219" s="79" t="b">
        <v>0</v>
      </c>
      <c r="AQ219" s="87" t="s">
        <v>1244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17</v>
      </c>
      <c r="BM219" s="49">
        <v>100</v>
      </c>
      <c r="BN219" s="48">
        <v>17</v>
      </c>
    </row>
    <row r="220" spans="1:66" ht="15">
      <c r="A220" s="64" t="s">
        <v>347</v>
      </c>
      <c r="B220" s="64" t="s">
        <v>360</v>
      </c>
      <c r="C220" s="65" t="s">
        <v>3519</v>
      </c>
      <c r="D220" s="66">
        <v>3</v>
      </c>
      <c r="E220" s="67" t="s">
        <v>132</v>
      </c>
      <c r="F220" s="68">
        <v>32</v>
      </c>
      <c r="G220" s="65"/>
      <c r="H220" s="69"/>
      <c r="I220" s="70"/>
      <c r="J220" s="70"/>
      <c r="K220" s="34" t="s">
        <v>65</v>
      </c>
      <c r="L220" s="77">
        <v>220</v>
      </c>
      <c r="M220" s="77"/>
      <c r="N220" s="72"/>
      <c r="O220" s="79" t="s">
        <v>401</v>
      </c>
      <c r="P220" s="81">
        <v>43785.80814814815</v>
      </c>
      <c r="Q220" s="79" t="s">
        <v>438</v>
      </c>
      <c r="R220" s="79"/>
      <c r="S220" s="79"/>
      <c r="T220" s="79" t="s">
        <v>512</v>
      </c>
      <c r="U220" s="79"/>
      <c r="V220" s="83" t="s">
        <v>613</v>
      </c>
      <c r="W220" s="81">
        <v>43785.80814814815</v>
      </c>
      <c r="X220" s="85">
        <v>43785</v>
      </c>
      <c r="Y220" s="87" t="s">
        <v>798</v>
      </c>
      <c r="Z220" s="83" t="s">
        <v>1022</v>
      </c>
      <c r="AA220" s="79"/>
      <c r="AB220" s="79"/>
      <c r="AC220" s="87" t="s">
        <v>1246</v>
      </c>
      <c r="AD220" s="79"/>
      <c r="AE220" s="79" t="b">
        <v>0</v>
      </c>
      <c r="AF220" s="79">
        <v>0</v>
      </c>
      <c r="AG220" s="87" t="s">
        <v>1327</v>
      </c>
      <c r="AH220" s="79" t="b">
        <v>0</v>
      </c>
      <c r="AI220" s="79" t="s">
        <v>1334</v>
      </c>
      <c r="AJ220" s="79"/>
      <c r="AK220" s="87" t="s">
        <v>1327</v>
      </c>
      <c r="AL220" s="79" t="b">
        <v>0</v>
      </c>
      <c r="AM220" s="79">
        <v>6</v>
      </c>
      <c r="AN220" s="87" t="s">
        <v>1265</v>
      </c>
      <c r="AO220" s="79" t="s">
        <v>1339</v>
      </c>
      <c r="AP220" s="79" t="b">
        <v>0</v>
      </c>
      <c r="AQ220" s="87" t="s">
        <v>1265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6</v>
      </c>
      <c r="BF220" s="48"/>
      <c r="BG220" s="49"/>
      <c r="BH220" s="48"/>
      <c r="BI220" s="49"/>
      <c r="BJ220" s="48"/>
      <c r="BK220" s="49"/>
      <c r="BL220" s="48"/>
      <c r="BM220" s="49"/>
      <c r="BN220" s="48"/>
    </row>
    <row r="221" spans="1:66" ht="15">
      <c r="A221" s="64" t="s">
        <v>347</v>
      </c>
      <c r="B221" s="64" t="s">
        <v>398</v>
      </c>
      <c r="C221" s="65" t="s">
        <v>3519</v>
      </c>
      <c r="D221" s="66">
        <v>3</v>
      </c>
      <c r="E221" s="67" t="s">
        <v>132</v>
      </c>
      <c r="F221" s="68">
        <v>32</v>
      </c>
      <c r="G221" s="65"/>
      <c r="H221" s="69"/>
      <c r="I221" s="70"/>
      <c r="J221" s="70"/>
      <c r="K221" s="34" t="s">
        <v>65</v>
      </c>
      <c r="L221" s="77">
        <v>221</v>
      </c>
      <c r="M221" s="77"/>
      <c r="N221" s="72"/>
      <c r="O221" s="79" t="s">
        <v>402</v>
      </c>
      <c r="P221" s="81">
        <v>43785.80814814815</v>
      </c>
      <c r="Q221" s="79" t="s">
        <v>438</v>
      </c>
      <c r="R221" s="79"/>
      <c r="S221" s="79"/>
      <c r="T221" s="79" t="s">
        <v>512</v>
      </c>
      <c r="U221" s="79"/>
      <c r="V221" s="83" t="s">
        <v>613</v>
      </c>
      <c r="W221" s="81">
        <v>43785.80814814815</v>
      </c>
      <c r="X221" s="85">
        <v>43785</v>
      </c>
      <c r="Y221" s="87" t="s">
        <v>798</v>
      </c>
      <c r="Z221" s="83" t="s">
        <v>1022</v>
      </c>
      <c r="AA221" s="79"/>
      <c r="AB221" s="79"/>
      <c r="AC221" s="87" t="s">
        <v>1246</v>
      </c>
      <c r="AD221" s="79"/>
      <c r="AE221" s="79" t="b">
        <v>0</v>
      </c>
      <c r="AF221" s="79">
        <v>0</v>
      </c>
      <c r="AG221" s="87" t="s">
        <v>1327</v>
      </c>
      <c r="AH221" s="79" t="b">
        <v>0</v>
      </c>
      <c r="AI221" s="79" t="s">
        <v>1334</v>
      </c>
      <c r="AJ221" s="79"/>
      <c r="AK221" s="87" t="s">
        <v>1327</v>
      </c>
      <c r="AL221" s="79" t="b">
        <v>0</v>
      </c>
      <c r="AM221" s="79">
        <v>6</v>
      </c>
      <c r="AN221" s="87" t="s">
        <v>1265</v>
      </c>
      <c r="AO221" s="79" t="s">
        <v>1339</v>
      </c>
      <c r="AP221" s="79" t="b">
        <v>0</v>
      </c>
      <c r="AQ221" s="87" t="s">
        <v>1265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8">
        <v>1</v>
      </c>
      <c r="BG221" s="49">
        <v>6.666666666666667</v>
      </c>
      <c r="BH221" s="48">
        <v>0</v>
      </c>
      <c r="BI221" s="49">
        <v>0</v>
      </c>
      <c r="BJ221" s="48">
        <v>0</v>
      </c>
      <c r="BK221" s="49">
        <v>0</v>
      </c>
      <c r="BL221" s="48">
        <v>14</v>
      </c>
      <c r="BM221" s="49">
        <v>93.33333333333333</v>
      </c>
      <c r="BN221" s="48">
        <v>15</v>
      </c>
    </row>
    <row r="222" spans="1:66" ht="15">
      <c r="A222" s="64" t="s">
        <v>348</v>
      </c>
      <c r="B222" s="64" t="s">
        <v>360</v>
      </c>
      <c r="C222" s="65" t="s">
        <v>3519</v>
      </c>
      <c r="D222" s="66">
        <v>3</v>
      </c>
      <c r="E222" s="67" t="s">
        <v>132</v>
      </c>
      <c r="F222" s="68">
        <v>32</v>
      </c>
      <c r="G222" s="65"/>
      <c r="H222" s="69"/>
      <c r="I222" s="70"/>
      <c r="J222" s="70"/>
      <c r="K222" s="34" t="s">
        <v>65</v>
      </c>
      <c r="L222" s="77">
        <v>222</v>
      </c>
      <c r="M222" s="77"/>
      <c r="N222" s="72"/>
      <c r="O222" s="79" t="s">
        <v>401</v>
      </c>
      <c r="P222" s="81">
        <v>43785.876805555556</v>
      </c>
      <c r="Q222" s="79" t="s">
        <v>438</v>
      </c>
      <c r="R222" s="79"/>
      <c r="S222" s="79"/>
      <c r="T222" s="79" t="s">
        <v>512</v>
      </c>
      <c r="U222" s="79"/>
      <c r="V222" s="83" t="s">
        <v>614</v>
      </c>
      <c r="W222" s="81">
        <v>43785.876805555556</v>
      </c>
      <c r="X222" s="85">
        <v>43785</v>
      </c>
      <c r="Y222" s="87" t="s">
        <v>799</v>
      </c>
      <c r="Z222" s="83" t="s">
        <v>1023</v>
      </c>
      <c r="AA222" s="79"/>
      <c r="AB222" s="79"/>
      <c r="AC222" s="87" t="s">
        <v>1247</v>
      </c>
      <c r="AD222" s="79"/>
      <c r="AE222" s="79" t="b">
        <v>0</v>
      </c>
      <c r="AF222" s="79">
        <v>0</v>
      </c>
      <c r="AG222" s="87" t="s">
        <v>1327</v>
      </c>
      <c r="AH222" s="79" t="b">
        <v>0</v>
      </c>
      <c r="AI222" s="79" t="s">
        <v>1334</v>
      </c>
      <c r="AJ222" s="79"/>
      <c r="AK222" s="87" t="s">
        <v>1327</v>
      </c>
      <c r="AL222" s="79" t="b">
        <v>0</v>
      </c>
      <c r="AM222" s="79">
        <v>6</v>
      </c>
      <c r="AN222" s="87" t="s">
        <v>1265</v>
      </c>
      <c r="AO222" s="79" t="s">
        <v>1337</v>
      </c>
      <c r="AP222" s="79" t="b">
        <v>0</v>
      </c>
      <c r="AQ222" s="87" t="s">
        <v>1265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8"/>
      <c r="BG222" s="49"/>
      <c r="BH222" s="48"/>
      <c r="BI222" s="49"/>
      <c r="BJ222" s="48"/>
      <c r="BK222" s="49"/>
      <c r="BL222" s="48"/>
      <c r="BM222" s="49"/>
      <c r="BN222" s="48"/>
    </row>
    <row r="223" spans="1:66" ht="15">
      <c r="A223" s="64" t="s">
        <v>348</v>
      </c>
      <c r="B223" s="64" t="s">
        <v>398</v>
      </c>
      <c r="C223" s="65" t="s">
        <v>3519</v>
      </c>
      <c r="D223" s="66">
        <v>3</v>
      </c>
      <c r="E223" s="67" t="s">
        <v>132</v>
      </c>
      <c r="F223" s="68">
        <v>32</v>
      </c>
      <c r="G223" s="65"/>
      <c r="H223" s="69"/>
      <c r="I223" s="70"/>
      <c r="J223" s="70"/>
      <c r="K223" s="34" t="s">
        <v>65</v>
      </c>
      <c r="L223" s="77">
        <v>223</v>
      </c>
      <c r="M223" s="77"/>
      <c r="N223" s="72"/>
      <c r="O223" s="79" t="s">
        <v>402</v>
      </c>
      <c r="P223" s="81">
        <v>43785.876805555556</v>
      </c>
      <c r="Q223" s="79" t="s">
        <v>438</v>
      </c>
      <c r="R223" s="79"/>
      <c r="S223" s="79"/>
      <c r="T223" s="79" t="s">
        <v>512</v>
      </c>
      <c r="U223" s="79"/>
      <c r="V223" s="83" t="s">
        <v>614</v>
      </c>
      <c r="W223" s="81">
        <v>43785.876805555556</v>
      </c>
      <c r="X223" s="85">
        <v>43785</v>
      </c>
      <c r="Y223" s="87" t="s">
        <v>799</v>
      </c>
      <c r="Z223" s="83" t="s">
        <v>1023</v>
      </c>
      <c r="AA223" s="79"/>
      <c r="AB223" s="79"/>
      <c r="AC223" s="87" t="s">
        <v>1247</v>
      </c>
      <c r="AD223" s="79"/>
      <c r="AE223" s="79" t="b">
        <v>0</v>
      </c>
      <c r="AF223" s="79">
        <v>0</v>
      </c>
      <c r="AG223" s="87" t="s">
        <v>1327</v>
      </c>
      <c r="AH223" s="79" t="b">
        <v>0</v>
      </c>
      <c r="AI223" s="79" t="s">
        <v>1334</v>
      </c>
      <c r="AJ223" s="79"/>
      <c r="AK223" s="87" t="s">
        <v>1327</v>
      </c>
      <c r="AL223" s="79" t="b">
        <v>0</v>
      </c>
      <c r="AM223" s="79">
        <v>6</v>
      </c>
      <c r="AN223" s="87" t="s">
        <v>1265</v>
      </c>
      <c r="AO223" s="79" t="s">
        <v>1337</v>
      </c>
      <c r="AP223" s="79" t="b">
        <v>0</v>
      </c>
      <c r="AQ223" s="87" t="s">
        <v>1265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6</v>
      </c>
      <c r="BE223" s="78" t="str">
        <f>REPLACE(INDEX(GroupVertices[Group],MATCH(Edges[[#This Row],[Vertex 2]],GroupVertices[Vertex],0)),1,1,"")</f>
        <v>6</v>
      </c>
      <c r="BF223" s="48">
        <v>1</v>
      </c>
      <c r="BG223" s="49">
        <v>6.666666666666667</v>
      </c>
      <c r="BH223" s="48">
        <v>0</v>
      </c>
      <c r="BI223" s="49">
        <v>0</v>
      </c>
      <c r="BJ223" s="48">
        <v>0</v>
      </c>
      <c r="BK223" s="49">
        <v>0</v>
      </c>
      <c r="BL223" s="48">
        <v>14</v>
      </c>
      <c r="BM223" s="49">
        <v>93.33333333333333</v>
      </c>
      <c r="BN223" s="48">
        <v>15</v>
      </c>
    </row>
    <row r="224" spans="1:66" ht="15">
      <c r="A224" s="64" t="s">
        <v>349</v>
      </c>
      <c r="B224" s="64" t="s">
        <v>360</v>
      </c>
      <c r="C224" s="65" t="s">
        <v>3519</v>
      </c>
      <c r="D224" s="66">
        <v>3</v>
      </c>
      <c r="E224" s="67" t="s">
        <v>132</v>
      </c>
      <c r="F224" s="68">
        <v>32</v>
      </c>
      <c r="G224" s="65"/>
      <c r="H224" s="69"/>
      <c r="I224" s="70"/>
      <c r="J224" s="70"/>
      <c r="K224" s="34" t="s">
        <v>65</v>
      </c>
      <c r="L224" s="77">
        <v>224</v>
      </c>
      <c r="M224" s="77"/>
      <c r="N224" s="72"/>
      <c r="O224" s="79" t="s">
        <v>401</v>
      </c>
      <c r="P224" s="81">
        <v>43785.9234375</v>
      </c>
      <c r="Q224" s="79" t="s">
        <v>438</v>
      </c>
      <c r="R224" s="79"/>
      <c r="S224" s="79"/>
      <c r="T224" s="79" t="s">
        <v>512</v>
      </c>
      <c r="U224" s="79"/>
      <c r="V224" s="83" t="s">
        <v>615</v>
      </c>
      <c r="W224" s="81">
        <v>43785.9234375</v>
      </c>
      <c r="X224" s="85">
        <v>43785</v>
      </c>
      <c r="Y224" s="87" t="s">
        <v>800</v>
      </c>
      <c r="Z224" s="83" t="s">
        <v>1024</v>
      </c>
      <c r="AA224" s="79"/>
      <c r="AB224" s="79"/>
      <c r="AC224" s="87" t="s">
        <v>1248</v>
      </c>
      <c r="AD224" s="79"/>
      <c r="AE224" s="79" t="b">
        <v>0</v>
      </c>
      <c r="AF224" s="79">
        <v>0</v>
      </c>
      <c r="AG224" s="87" t="s">
        <v>1327</v>
      </c>
      <c r="AH224" s="79" t="b">
        <v>0</v>
      </c>
      <c r="AI224" s="79" t="s">
        <v>1334</v>
      </c>
      <c r="AJ224" s="79"/>
      <c r="AK224" s="87" t="s">
        <v>1327</v>
      </c>
      <c r="AL224" s="79" t="b">
        <v>0</v>
      </c>
      <c r="AM224" s="79">
        <v>6</v>
      </c>
      <c r="AN224" s="87" t="s">
        <v>1265</v>
      </c>
      <c r="AO224" s="79" t="s">
        <v>1337</v>
      </c>
      <c r="AP224" s="79" t="b">
        <v>0</v>
      </c>
      <c r="AQ224" s="87" t="s">
        <v>1265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8"/>
      <c r="BG224" s="49"/>
      <c r="BH224" s="48"/>
      <c r="BI224" s="49"/>
      <c r="BJ224" s="48"/>
      <c r="BK224" s="49"/>
      <c r="BL224" s="48"/>
      <c r="BM224" s="49"/>
      <c r="BN224" s="48"/>
    </row>
    <row r="225" spans="1:66" ht="15">
      <c r="A225" s="64" t="s">
        <v>349</v>
      </c>
      <c r="B225" s="64" t="s">
        <v>398</v>
      </c>
      <c r="C225" s="65" t="s">
        <v>3519</v>
      </c>
      <c r="D225" s="66">
        <v>3</v>
      </c>
      <c r="E225" s="67" t="s">
        <v>132</v>
      </c>
      <c r="F225" s="68">
        <v>32</v>
      </c>
      <c r="G225" s="65"/>
      <c r="H225" s="69"/>
      <c r="I225" s="70"/>
      <c r="J225" s="70"/>
      <c r="K225" s="34" t="s">
        <v>65</v>
      </c>
      <c r="L225" s="77">
        <v>225</v>
      </c>
      <c r="M225" s="77"/>
      <c r="N225" s="72"/>
      <c r="O225" s="79" t="s">
        <v>402</v>
      </c>
      <c r="P225" s="81">
        <v>43785.9234375</v>
      </c>
      <c r="Q225" s="79" t="s">
        <v>438</v>
      </c>
      <c r="R225" s="79"/>
      <c r="S225" s="79"/>
      <c r="T225" s="79" t="s">
        <v>512</v>
      </c>
      <c r="U225" s="79"/>
      <c r="V225" s="83" t="s">
        <v>615</v>
      </c>
      <c r="W225" s="81">
        <v>43785.9234375</v>
      </c>
      <c r="X225" s="85">
        <v>43785</v>
      </c>
      <c r="Y225" s="87" t="s">
        <v>800</v>
      </c>
      <c r="Z225" s="83" t="s">
        <v>1024</v>
      </c>
      <c r="AA225" s="79"/>
      <c r="AB225" s="79"/>
      <c r="AC225" s="87" t="s">
        <v>1248</v>
      </c>
      <c r="AD225" s="79"/>
      <c r="AE225" s="79" t="b">
        <v>0</v>
      </c>
      <c r="AF225" s="79">
        <v>0</v>
      </c>
      <c r="AG225" s="87" t="s">
        <v>1327</v>
      </c>
      <c r="AH225" s="79" t="b">
        <v>0</v>
      </c>
      <c r="AI225" s="79" t="s">
        <v>1334</v>
      </c>
      <c r="AJ225" s="79"/>
      <c r="AK225" s="87" t="s">
        <v>1327</v>
      </c>
      <c r="AL225" s="79" t="b">
        <v>0</v>
      </c>
      <c r="AM225" s="79">
        <v>6</v>
      </c>
      <c r="AN225" s="87" t="s">
        <v>1265</v>
      </c>
      <c r="AO225" s="79" t="s">
        <v>1337</v>
      </c>
      <c r="AP225" s="79" t="b">
        <v>0</v>
      </c>
      <c r="AQ225" s="87" t="s">
        <v>1265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8">
        <v>1</v>
      </c>
      <c r="BG225" s="49">
        <v>6.666666666666667</v>
      </c>
      <c r="BH225" s="48">
        <v>0</v>
      </c>
      <c r="BI225" s="49">
        <v>0</v>
      </c>
      <c r="BJ225" s="48">
        <v>0</v>
      </c>
      <c r="BK225" s="49">
        <v>0</v>
      </c>
      <c r="BL225" s="48">
        <v>14</v>
      </c>
      <c r="BM225" s="49">
        <v>93.33333333333333</v>
      </c>
      <c r="BN225" s="48">
        <v>15</v>
      </c>
    </row>
    <row r="226" spans="1:66" ht="15">
      <c r="A226" s="64" t="s">
        <v>350</v>
      </c>
      <c r="B226" s="64" t="s">
        <v>360</v>
      </c>
      <c r="C226" s="65" t="s">
        <v>3519</v>
      </c>
      <c r="D226" s="66">
        <v>3</v>
      </c>
      <c r="E226" s="67" t="s">
        <v>132</v>
      </c>
      <c r="F226" s="68">
        <v>32</v>
      </c>
      <c r="G226" s="65"/>
      <c r="H226" s="69"/>
      <c r="I226" s="70"/>
      <c r="J226" s="70"/>
      <c r="K226" s="34" t="s">
        <v>65</v>
      </c>
      <c r="L226" s="77">
        <v>226</v>
      </c>
      <c r="M226" s="77"/>
      <c r="N226" s="72"/>
      <c r="O226" s="79" t="s">
        <v>401</v>
      </c>
      <c r="P226" s="81">
        <v>43785.92630787037</v>
      </c>
      <c r="Q226" s="79" t="s">
        <v>438</v>
      </c>
      <c r="R226" s="79"/>
      <c r="S226" s="79"/>
      <c r="T226" s="79" t="s">
        <v>512</v>
      </c>
      <c r="U226" s="79"/>
      <c r="V226" s="83" t="s">
        <v>616</v>
      </c>
      <c r="W226" s="81">
        <v>43785.92630787037</v>
      </c>
      <c r="X226" s="85">
        <v>43785</v>
      </c>
      <c r="Y226" s="87" t="s">
        <v>801</v>
      </c>
      <c r="Z226" s="83" t="s">
        <v>1025</v>
      </c>
      <c r="AA226" s="79"/>
      <c r="AB226" s="79"/>
      <c r="AC226" s="87" t="s">
        <v>1249</v>
      </c>
      <c r="AD226" s="79"/>
      <c r="AE226" s="79" t="b">
        <v>0</v>
      </c>
      <c r="AF226" s="79">
        <v>0</v>
      </c>
      <c r="AG226" s="87" t="s">
        <v>1327</v>
      </c>
      <c r="AH226" s="79" t="b">
        <v>0</v>
      </c>
      <c r="AI226" s="79" t="s">
        <v>1334</v>
      </c>
      <c r="AJ226" s="79"/>
      <c r="AK226" s="87" t="s">
        <v>1327</v>
      </c>
      <c r="AL226" s="79" t="b">
        <v>0</v>
      </c>
      <c r="AM226" s="79">
        <v>6</v>
      </c>
      <c r="AN226" s="87" t="s">
        <v>1265</v>
      </c>
      <c r="AO226" s="79" t="s">
        <v>1338</v>
      </c>
      <c r="AP226" s="79" t="b">
        <v>0</v>
      </c>
      <c r="AQ226" s="87" t="s">
        <v>1265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8"/>
      <c r="BG226" s="49"/>
      <c r="BH226" s="48"/>
      <c r="BI226" s="49"/>
      <c r="BJ226" s="48"/>
      <c r="BK226" s="49"/>
      <c r="BL226" s="48"/>
      <c r="BM226" s="49"/>
      <c r="BN226" s="48"/>
    </row>
    <row r="227" spans="1:66" ht="15">
      <c r="A227" s="64" t="s">
        <v>350</v>
      </c>
      <c r="B227" s="64" t="s">
        <v>398</v>
      </c>
      <c r="C227" s="65" t="s">
        <v>3519</v>
      </c>
      <c r="D227" s="66">
        <v>3</v>
      </c>
      <c r="E227" s="67" t="s">
        <v>132</v>
      </c>
      <c r="F227" s="68">
        <v>32</v>
      </c>
      <c r="G227" s="65"/>
      <c r="H227" s="69"/>
      <c r="I227" s="70"/>
      <c r="J227" s="70"/>
      <c r="K227" s="34" t="s">
        <v>65</v>
      </c>
      <c r="L227" s="77">
        <v>227</v>
      </c>
      <c r="M227" s="77"/>
      <c r="N227" s="72"/>
      <c r="O227" s="79" t="s">
        <v>402</v>
      </c>
      <c r="P227" s="81">
        <v>43785.92630787037</v>
      </c>
      <c r="Q227" s="79" t="s">
        <v>438</v>
      </c>
      <c r="R227" s="79"/>
      <c r="S227" s="79"/>
      <c r="T227" s="79" t="s">
        <v>512</v>
      </c>
      <c r="U227" s="79"/>
      <c r="V227" s="83" t="s">
        <v>616</v>
      </c>
      <c r="W227" s="81">
        <v>43785.92630787037</v>
      </c>
      <c r="X227" s="85">
        <v>43785</v>
      </c>
      <c r="Y227" s="87" t="s">
        <v>801</v>
      </c>
      <c r="Z227" s="83" t="s">
        <v>1025</v>
      </c>
      <c r="AA227" s="79"/>
      <c r="AB227" s="79"/>
      <c r="AC227" s="87" t="s">
        <v>1249</v>
      </c>
      <c r="AD227" s="79"/>
      <c r="AE227" s="79" t="b">
        <v>0</v>
      </c>
      <c r="AF227" s="79">
        <v>0</v>
      </c>
      <c r="AG227" s="87" t="s">
        <v>1327</v>
      </c>
      <c r="AH227" s="79" t="b">
        <v>0</v>
      </c>
      <c r="AI227" s="79" t="s">
        <v>1334</v>
      </c>
      <c r="AJ227" s="79"/>
      <c r="AK227" s="87" t="s">
        <v>1327</v>
      </c>
      <c r="AL227" s="79" t="b">
        <v>0</v>
      </c>
      <c r="AM227" s="79">
        <v>6</v>
      </c>
      <c r="AN227" s="87" t="s">
        <v>1265</v>
      </c>
      <c r="AO227" s="79" t="s">
        <v>1338</v>
      </c>
      <c r="AP227" s="79" t="b">
        <v>0</v>
      </c>
      <c r="AQ227" s="87" t="s">
        <v>1265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8">
        <v>1</v>
      </c>
      <c r="BG227" s="49">
        <v>6.666666666666667</v>
      </c>
      <c r="BH227" s="48">
        <v>0</v>
      </c>
      <c r="BI227" s="49">
        <v>0</v>
      </c>
      <c r="BJ227" s="48">
        <v>0</v>
      </c>
      <c r="BK227" s="49">
        <v>0</v>
      </c>
      <c r="BL227" s="48">
        <v>14</v>
      </c>
      <c r="BM227" s="49">
        <v>93.33333333333333</v>
      </c>
      <c r="BN227" s="48">
        <v>15</v>
      </c>
    </row>
    <row r="228" spans="1:66" ht="15">
      <c r="A228" s="64" t="s">
        <v>351</v>
      </c>
      <c r="B228" s="64" t="s">
        <v>360</v>
      </c>
      <c r="C228" s="65" t="s">
        <v>3519</v>
      </c>
      <c r="D228" s="66">
        <v>3</v>
      </c>
      <c r="E228" s="67" t="s">
        <v>132</v>
      </c>
      <c r="F228" s="68">
        <v>32</v>
      </c>
      <c r="G228" s="65"/>
      <c r="H228" s="69"/>
      <c r="I228" s="70"/>
      <c r="J228" s="70"/>
      <c r="K228" s="34" t="s">
        <v>65</v>
      </c>
      <c r="L228" s="77">
        <v>228</v>
      </c>
      <c r="M228" s="77"/>
      <c r="N228" s="72"/>
      <c r="O228" s="79" t="s">
        <v>401</v>
      </c>
      <c r="P228" s="81">
        <v>43786.05253472222</v>
      </c>
      <c r="Q228" s="79" t="s">
        <v>438</v>
      </c>
      <c r="R228" s="79"/>
      <c r="S228" s="79"/>
      <c r="T228" s="79" t="s">
        <v>512</v>
      </c>
      <c r="U228" s="79"/>
      <c r="V228" s="83" t="s">
        <v>617</v>
      </c>
      <c r="W228" s="81">
        <v>43786.05253472222</v>
      </c>
      <c r="X228" s="85">
        <v>43786</v>
      </c>
      <c r="Y228" s="87" t="s">
        <v>802</v>
      </c>
      <c r="Z228" s="83" t="s">
        <v>1026</v>
      </c>
      <c r="AA228" s="79"/>
      <c r="AB228" s="79"/>
      <c r="AC228" s="87" t="s">
        <v>1250</v>
      </c>
      <c r="AD228" s="79"/>
      <c r="AE228" s="79" t="b">
        <v>0</v>
      </c>
      <c r="AF228" s="79">
        <v>0</v>
      </c>
      <c r="AG228" s="87" t="s">
        <v>1327</v>
      </c>
      <c r="AH228" s="79" t="b">
        <v>0</v>
      </c>
      <c r="AI228" s="79" t="s">
        <v>1334</v>
      </c>
      <c r="AJ228" s="79"/>
      <c r="AK228" s="87" t="s">
        <v>1327</v>
      </c>
      <c r="AL228" s="79" t="b">
        <v>0</v>
      </c>
      <c r="AM228" s="79">
        <v>6</v>
      </c>
      <c r="AN228" s="87" t="s">
        <v>1265</v>
      </c>
      <c r="AO228" s="79" t="s">
        <v>1339</v>
      </c>
      <c r="AP228" s="79" t="b">
        <v>0</v>
      </c>
      <c r="AQ228" s="87" t="s">
        <v>1265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6</v>
      </c>
      <c r="BF228" s="48"/>
      <c r="BG228" s="49"/>
      <c r="BH228" s="48"/>
      <c r="BI228" s="49"/>
      <c r="BJ228" s="48"/>
      <c r="BK228" s="49"/>
      <c r="BL228" s="48"/>
      <c r="BM228" s="49"/>
      <c r="BN228" s="48"/>
    </row>
    <row r="229" spans="1:66" ht="15">
      <c r="A229" s="64" t="s">
        <v>351</v>
      </c>
      <c r="B229" s="64" t="s">
        <v>398</v>
      </c>
      <c r="C229" s="65" t="s">
        <v>3519</v>
      </c>
      <c r="D229" s="66">
        <v>3</v>
      </c>
      <c r="E229" s="67" t="s">
        <v>132</v>
      </c>
      <c r="F229" s="68">
        <v>32</v>
      </c>
      <c r="G229" s="65"/>
      <c r="H229" s="69"/>
      <c r="I229" s="70"/>
      <c r="J229" s="70"/>
      <c r="K229" s="34" t="s">
        <v>65</v>
      </c>
      <c r="L229" s="77">
        <v>229</v>
      </c>
      <c r="M229" s="77"/>
      <c r="N229" s="72"/>
      <c r="O229" s="79" t="s">
        <v>402</v>
      </c>
      <c r="P229" s="81">
        <v>43786.05253472222</v>
      </c>
      <c r="Q229" s="79" t="s">
        <v>438</v>
      </c>
      <c r="R229" s="79"/>
      <c r="S229" s="79"/>
      <c r="T229" s="79" t="s">
        <v>512</v>
      </c>
      <c r="U229" s="79"/>
      <c r="V229" s="83" t="s">
        <v>617</v>
      </c>
      <c r="W229" s="81">
        <v>43786.05253472222</v>
      </c>
      <c r="X229" s="85">
        <v>43786</v>
      </c>
      <c r="Y229" s="87" t="s">
        <v>802</v>
      </c>
      <c r="Z229" s="83" t="s">
        <v>1026</v>
      </c>
      <c r="AA229" s="79"/>
      <c r="AB229" s="79"/>
      <c r="AC229" s="87" t="s">
        <v>1250</v>
      </c>
      <c r="AD229" s="79"/>
      <c r="AE229" s="79" t="b">
        <v>0</v>
      </c>
      <c r="AF229" s="79">
        <v>0</v>
      </c>
      <c r="AG229" s="87" t="s">
        <v>1327</v>
      </c>
      <c r="AH229" s="79" t="b">
        <v>0</v>
      </c>
      <c r="AI229" s="79" t="s">
        <v>1334</v>
      </c>
      <c r="AJ229" s="79"/>
      <c r="AK229" s="87" t="s">
        <v>1327</v>
      </c>
      <c r="AL229" s="79" t="b">
        <v>0</v>
      </c>
      <c r="AM229" s="79">
        <v>6</v>
      </c>
      <c r="AN229" s="87" t="s">
        <v>1265</v>
      </c>
      <c r="AO229" s="79" t="s">
        <v>1339</v>
      </c>
      <c r="AP229" s="79" t="b">
        <v>0</v>
      </c>
      <c r="AQ229" s="87" t="s">
        <v>1265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6</v>
      </c>
      <c r="BE229" s="78" t="str">
        <f>REPLACE(INDEX(GroupVertices[Group],MATCH(Edges[[#This Row],[Vertex 2]],GroupVertices[Vertex],0)),1,1,"")</f>
        <v>6</v>
      </c>
      <c r="BF229" s="48">
        <v>1</v>
      </c>
      <c r="BG229" s="49">
        <v>6.666666666666667</v>
      </c>
      <c r="BH229" s="48">
        <v>0</v>
      </c>
      <c r="BI229" s="49">
        <v>0</v>
      </c>
      <c r="BJ229" s="48">
        <v>0</v>
      </c>
      <c r="BK229" s="49">
        <v>0</v>
      </c>
      <c r="BL229" s="48">
        <v>14</v>
      </c>
      <c r="BM229" s="49">
        <v>93.33333333333333</v>
      </c>
      <c r="BN229" s="48">
        <v>15</v>
      </c>
    </row>
    <row r="230" spans="1:66" ht="15">
      <c r="A230" s="64" t="s">
        <v>352</v>
      </c>
      <c r="B230" s="64" t="s">
        <v>373</v>
      </c>
      <c r="C230" s="65" t="s">
        <v>3520</v>
      </c>
      <c r="D230" s="66">
        <v>10</v>
      </c>
      <c r="E230" s="67" t="s">
        <v>136</v>
      </c>
      <c r="F230" s="68">
        <v>26.8</v>
      </c>
      <c r="G230" s="65"/>
      <c r="H230" s="69"/>
      <c r="I230" s="70"/>
      <c r="J230" s="70"/>
      <c r="K230" s="34" t="s">
        <v>65</v>
      </c>
      <c r="L230" s="77">
        <v>230</v>
      </c>
      <c r="M230" s="77"/>
      <c r="N230" s="72"/>
      <c r="O230" s="79" t="s">
        <v>401</v>
      </c>
      <c r="P230" s="81">
        <v>43785.52459490741</v>
      </c>
      <c r="Q230" s="79" t="s">
        <v>435</v>
      </c>
      <c r="R230" s="83" t="s">
        <v>475</v>
      </c>
      <c r="S230" s="79" t="s">
        <v>488</v>
      </c>
      <c r="T230" s="79" t="s">
        <v>385</v>
      </c>
      <c r="U230" s="79"/>
      <c r="V230" s="83" t="s">
        <v>618</v>
      </c>
      <c r="W230" s="81">
        <v>43785.52459490741</v>
      </c>
      <c r="X230" s="85">
        <v>43785</v>
      </c>
      <c r="Y230" s="87" t="s">
        <v>803</v>
      </c>
      <c r="Z230" s="83" t="s">
        <v>1027</v>
      </c>
      <c r="AA230" s="79"/>
      <c r="AB230" s="79"/>
      <c r="AC230" s="87" t="s">
        <v>1251</v>
      </c>
      <c r="AD230" s="79"/>
      <c r="AE230" s="79" t="b">
        <v>0</v>
      </c>
      <c r="AF230" s="79">
        <v>0</v>
      </c>
      <c r="AG230" s="87" t="s">
        <v>1327</v>
      </c>
      <c r="AH230" s="79" t="b">
        <v>0</v>
      </c>
      <c r="AI230" s="79" t="s">
        <v>1334</v>
      </c>
      <c r="AJ230" s="79"/>
      <c r="AK230" s="87" t="s">
        <v>1327</v>
      </c>
      <c r="AL230" s="79" t="b">
        <v>0</v>
      </c>
      <c r="AM230" s="79">
        <v>4</v>
      </c>
      <c r="AN230" s="87" t="s">
        <v>1289</v>
      </c>
      <c r="AO230" s="79" t="s">
        <v>1337</v>
      </c>
      <c r="AP230" s="79" t="b">
        <v>0</v>
      </c>
      <c r="AQ230" s="87" t="s">
        <v>1289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8">
        <v>1</v>
      </c>
      <c r="BG230" s="49">
        <v>3.3333333333333335</v>
      </c>
      <c r="BH230" s="48">
        <v>0</v>
      </c>
      <c r="BI230" s="49">
        <v>0</v>
      </c>
      <c r="BJ230" s="48">
        <v>0</v>
      </c>
      <c r="BK230" s="49">
        <v>0</v>
      </c>
      <c r="BL230" s="48">
        <v>29</v>
      </c>
      <c r="BM230" s="49">
        <v>96.66666666666667</v>
      </c>
      <c r="BN230" s="48">
        <v>30</v>
      </c>
    </row>
    <row r="231" spans="1:66" ht="15">
      <c r="A231" s="64" t="s">
        <v>352</v>
      </c>
      <c r="B231" s="64" t="s">
        <v>373</v>
      </c>
      <c r="C231" s="65" t="s">
        <v>3520</v>
      </c>
      <c r="D231" s="66">
        <v>10</v>
      </c>
      <c r="E231" s="67" t="s">
        <v>136</v>
      </c>
      <c r="F231" s="68">
        <v>26.8</v>
      </c>
      <c r="G231" s="65"/>
      <c r="H231" s="69"/>
      <c r="I231" s="70"/>
      <c r="J231" s="70"/>
      <c r="K231" s="34" t="s">
        <v>65</v>
      </c>
      <c r="L231" s="77">
        <v>231</v>
      </c>
      <c r="M231" s="77"/>
      <c r="N231" s="72"/>
      <c r="O231" s="79" t="s">
        <v>401</v>
      </c>
      <c r="P231" s="81">
        <v>43786.22723379629</v>
      </c>
      <c r="Q231" s="79" t="s">
        <v>439</v>
      </c>
      <c r="R231" s="83" t="s">
        <v>475</v>
      </c>
      <c r="S231" s="79" t="s">
        <v>488</v>
      </c>
      <c r="T231" s="79" t="s">
        <v>385</v>
      </c>
      <c r="U231" s="79"/>
      <c r="V231" s="83" t="s">
        <v>618</v>
      </c>
      <c r="W231" s="81">
        <v>43786.22723379629</v>
      </c>
      <c r="X231" s="85">
        <v>43786</v>
      </c>
      <c r="Y231" s="87" t="s">
        <v>804</v>
      </c>
      <c r="Z231" s="83" t="s">
        <v>1028</v>
      </c>
      <c r="AA231" s="79"/>
      <c r="AB231" s="79"/>
      <c r="AC231" s="87" t="s">
        <v>1252</v>
      </c>
      <c r="AD231" s="79"/>
      <c r="AE231" s="79" t="b">
        <v>0</v>
      </c>
      <c r="AF231" s="79">
        <v>0</v>
      </c>
      <c r="AG231" s="87" t="s">
        <v>1327</v>
      </c>
      <c r="AH231" s="79" t="b">
        <v>0</v>
      </c>
      <c r="AI231" s="79" t="s">
        <v>1334</v>
      </c>
      <c r="AJ231" s="79"/>
      <c r="AK231" s="87" t="s">
        <v>1327</v>
      </c>
      <c r="AL231" s="79" t="b">
        <v>0</v>
      </c>
      <c r="AM231" s="79">
        <v>8</v>
      </c>
      <c r="AN231" s="87" t="s">
        <v>1292</v>
      </c>
      <c r="AO231" s="79" t="s">
        <v>1337</v>
      </c>
      <c r="AP231" s="79" t="b">
        <v>0</v>
      </c>
      <c r="AQ231" s="87" t="s">
        <v>1292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8">
        <v>1</v>
      </c>
      <c r="BG231" s="49">
        <v>3.3333333333333335</v>
      </c>
      <c r="BH231" s="48">
        <v>0</v>
      </c>
      <c r="BI231" s="49">
        <v>0</v>
      </c>
      <c r="BJ231" s="48">
        <v>0</v>
      </c>
      <c r="BK231" s="49">
        <v>0</v>
      </c>
      <c r="BL231" s="48">
        <v>29</v>
      </c>
      <c r="BM231" s="49">
        <v>96.66666666666667</v>
      </c>
      <c r="BN231" s="48">
        <v>30</v>
      </c>
    </row>
    <row r="232" spans="1:66" ht="15">
      <c r="A232" s="64" t="s">
        <v>353</v>
      </c>
      <c r="B232" s="64" t="s">
        <v>373</v>
      </c>
      <c r="C232" s="65" t="s">
        <v>3519</v>
      </c>
      <c r="D232" s="66">
        <v>3</v>
      </c>
      <c r="E232" s="67" t="s">
        <v>132</v>
      </c>
      <c r="F232" s="68">
        <v>32</v>
      </c>
      <c r="G232" s="65"/>
      <c r="H232" s="69"/>
      <c r="I232" s="70"/>
      <c r="J232" s="70"/>
      <c r="K232" s="34" t="s">
        <v>65</v>
      </c>
      <c r="L232" s="77">
        <v>232</v>
      </c>
      <c r="M232" s="77"/>
      <c r="N232" s="72"/>
      <c r="O232" s="79" t="s">
        <v>401</v>
      </c>
      <c r="P232" s="81">
        <v>43786.26657407408</v>
      </c>
      <c r="Q232" s="79" t="s">
        <v>439</v>
      </c>
      <c r="R232" s="83" t="s">
        <v>475</v>
      </c>
      <c r="S232" s="79" t="s">
        <v>488</v>
      </c>
      <c r="T232" s="79" t="s">
        <v>385</v>
      </c>
      <c r="U232" s="79"/>
      <c r="V232" s="83" t="s">
        <v>619</v>
      </c>
      <c r="W232" s="81">
        <v>43786.26657407408</v>
      </c>
      <c r="X232" s="85">
        <v>43786</v>
      </c>
      <c r="Y232" s="87" t="s">
        <v>805</v>
      </c>
      <c r="Z232" s="83" t="s">
        <v>1029</v>
      </c>
      <c r="AA232" s="79"/>
      <c r="AB232" s="79"/>
      <c r="AC232" s="87" t="s">
        <v>1253</v>
      </c>
      <c r="AD232" s="79"/>
      <c r="AE232" s="79" t="b">
        <v>0</v>
      </c>
      <c r="AF232" s="79">
        <v>0</v>
      </c>
      <c r="AG232" s="87" t="s">
        <v>1327</v>
      </c>
      <c r="AH232" s="79" t="b">
        <v>0</v>
      </c>
      <c r="AI232" s="79" t="s">
        <v>1334</v>
      </c>
      <c r="AJ232" s="79"/>
      <c r="AK232" s="87" t="s">
        <v>1327</v>
      </c>
      <c r="AL232" s="79" t="b">
        <v>0</v>
      </c>
      <c r="AM232" s="79">
        <v>8</v>
      </c>
      <c r="AN232" s="87" t="s">
        <v>1292</v>
      </c>
      <c r="AO232" s="79" t="s">
        <v>1337</v>
      </c>
      <c r="AP232" s="79" t="b">
        <v>0</v>
      </c>
      <c r="AQ232" s="87" t="s">
        <v>1292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v>1</v>
      </c>
      <c r="BG232" s="49">
        <v>3.3333333333333335</v>
      </c>
      <c r="BH232" s="48">
        <v>0</v>
      </c>
      <c r="BI232" s="49">
        <v>0</v>
      </c>
      <c r="BJ232" s="48">
        <v>0</v>
      </c>
      <c r="BK232" s="49">
        <v>0</v>
      </c>
      <c r="BL232" s="48">
        <v>29</v>
      </c>
      <c r="BM232" s="49">
        <v>96.66666666666667</v>
      </c>
      <c r="BN232" s="48">
        <v>30</v>
      </c>
    </row>
    <row r="233" spans="1:66" ht="15">
      <c r="A233" s="64" t="s">
        <v>354</v>
      </c>
      <c r="B233" s="64" t="s">
        <v>373</v>
      </c>
      <c r="C233" s="65" t="s">
        <v>3519</v>
      </c>
      <c r="D233" s="66">
        <v>3</v>
      </c>
      <c r="E233" s="67" t="s">
        <v>132</v>
      </c>
      <c r="F233" s="68">
        <v>32</v>
      </c>
      <c r="G233" s="65"/>
      <c r="H233" s="69"/>
      <c r="I233" s="70"/>
      <c r="J233" s="70"/>
      <c r="K233" s="34" t="s">
        <v>65</v>
      </c>
      <c r="L233" s="77">
        <v>233</v>
      </c>
      <c r="M233" s="77"/>
      <c r="N233" s="72"/>
      <c r="O233" s="79" t="s">
        <v>401</v>
      </c>
      <c r="P233" s="81">
        <v>43786.307662037034</v>
      </c>
      <c r="Q233" s="79" t="s">
        <v>435</v>
      </c>
      <c r="R233" s="83" t="s">
        <v>475</v>
      </c>
      <c r="S233" s="79" t="s">
        <v>488</v>
      </c>
      <c r="T233" s="79" t="s">
        <v>385</v>
      </c>
      <c r="U233" s="79"/>
      <c r="V233" s="83" t="s">
        <v>620</v>
      </c>
      <c r="W233" s="81">
        <v>43786.307662037034</v>
      </c>
      <c r="X233" s="85">
        <v>43786</v>
      </c>
      <c r="Y233" s="87" t="s">
        <v>806</v>
      </c>
      <c r="Z233" s="83" t="s">
        <v>1030</v>
      </c>
      <c r="AA233" s="79"/>
      <c r="AB233" s="79"/>
      <c r="AC233" s="87" t="s">
        <v>1254</v>
      </c>
      <c r="AD233" s="79"/>
      <c r="AE233" s="79" t="b">
        <v>0</v>
      </c>
      <c r="AF233" s="79">
        <v>0</v>
      </c>
      <c r="AG233" s="87" t="s">
        <v>1327</v>
      </c>
      <c r="AH233" s="79" t="b">
        <v>0</v>
      </c>
      <c r="AI233" s="79" t="s">
        <v>1334</v>
      </c>
      <c r="AJ233" s="79"/>
      <c r="AK233" s="87" t="s">
        <v>1327</v>
      </c>
      <c r="AL233" s="79" t="b">
        <v>0</v>
      </c>
      <c r="AM233" s="79">
        <v>4</v>
      </c>
      <c r="AN233" s="87" t="s">
        <v>1289</v>
      </c>
      <c r="AO233" s="79" t="s">
        <v>1339</v>
      </c>
      <c r="AP233" s="79" t="b">
        <v>0</v>
      </c>
      <c r="AQ233" s="87" t="s">
        <v>1289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v>1</v>
      </c>
      <c r="BG233" s="49">
        <v>3.3333333333333335</v>
      </c>
      <c r="BH233" s="48">
        <v>0</v>
      </c>
      <c r="BI233" s="49">
        <v>0</v>
      </c>
      <c r="BJ233" s="48">
        <v>0</v>
      </c>
      <c r="BK233" s="49">
        <v>0</v>
      </c>
      <c r="BL233" s="48">
        <v>29</v>
      </c>
      <c r="BM233" s="49">
        <v>96.66666666666667</v>
      </c>
      <c r="BN233" s="48">
        <v>30</v>
      </c>
    </row>
    <row r="234" spans="1:66" ht="15">
      <c r="A234" s="64" t="s">
        <v>355</v>
      </c>
      <c r="B234" s="64" t="s">
        <v>383</v>
      </c>
      <c r="C234" s="65" t="s">
        <v>3519</v>
      </c>
      <c r="D234" s="66">
        <v>3</v>
      </c>
      <c r="E234" s="67" t="s">
        <v>132</v>
      </c>
      <c r="F234" s="68">
        <v>32</v>
      </c>
      <c r="G234" s="65"/>
      <c r="H234" s="69"/>
      <c r="I234" s="70"/>
      <c r="J234" s="70"/>
      <c r="K234" s="34" t="s">
        <v>65</v>
      </c>
      <c r="L234" s="77">
        <v>234</v>
      </c>
      <c r="M234" s="77"/>
      <c r="N234" s="72"/>
      <c r="O234" s="79" t="s">
        <v>401</v>
      </c>
      <c r="P234" s="81">
        <v>43783.3900462963</v>
      </c>
      <c r="Q234" s="79" t="s">
        <v>423</v>
      </c>
      <c r="R234" s="79"/>
      <c r="S234" s="79"/>
      <c r="T234" s="79" t="s">
        <v>385</v>
      </c>
      <c r="U234" s="83" t="s">
        <v>531</v>
      </c>
      <c r="V234" s="83" t="s">
        <v>531</v>
      </c>
      <c r="W234" s="81">
        <v>43783.3900462963</v>
      </c>
      <c r="X234" s="85">
        <v>43783</v>
      </c>
      <c r="Y234" s="87" t="s">
        <v>807</v>
      </c>
      <c r="Z234" s="83" t="s">
        <v>1031</v>
      </c>
      <c r="AA234" s="79"/>
      <c r="AB234" s="79"/>
      <c r="AC234" s="87" t="s">
        <v>1255</v>
      </c>
      <c r="AD234" s="79"/>
      <c r="AE234" s="79" t="b">
        <v>0</v>
      </c>
      <c r="AF234" s="79">
        <v>0</v>
      </c>
      <c r="AG234" s="87" t="s">
        <v>1327</v>
      </c>
      <c r="AH234" s="79" t="b">
        <v>0</v>
      </c>
      <c r="AI234" s="79" t="s">
        <v>1334</v>
      </c>
      <c r="AJ234" s="79"/>
      <c r="AK234" s="87" t="s">
        <v>1327</v>
      </c>
      <c r="AL234" s="79" t="b">
        <v>0</v>
      </c>
      <c r="AM234" s="79">
        <v>6</v>
      </c>
      <c r="AN234" s="87" t="s">
        <v>1311</v>
      </c>
      <c r="AO234" s="79" t="s">
        <v>1339</v>
      </c>
      <c r="AP234" s="79" t="b">
        <v>0</v>
      </c>
      <c r="AQ234" s="87" t="s">
        <v>1311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8">
        <v>0</v>
      </c>
      <c r="BG234" s="49">
        <v>0</v>
      </c>
      <c r="BH234" s="48">
        <v>0</v>
      </c>
      <c r="BI234" s="49">
        <v>0</v>
      </c>
      <c r="BJ234" s="48">
        <v>0</v>
      </c>
      <c r="BK234" s="49">
        <v>0</v>
      </c>
      <c r="BL234" s="48">
        <v>9</v>
      </c>
      <c r="BM234" s="49">
        <v>100</v>
      </c>
      <c r="BN234" s="48">
        <v>9</v>
      </c>
    </row>
    <row r="235" spans="1:66" ht="15">
      <c r="A235" s="64" t="s">
        <v>355</v>
      </c>
      <c r="B235" s="64" t="s">
        <v>373</v>
      </c>
      <c r="C235" s="65" t="s">
        <v>3520</v>
      </c>
      <c r="D235" s="66">
        <v>10</v>
      </c>
      <c r="E235" s="67" t="s">
        <v>136</v>
      </c>
      <c r="F235" s="68">
        <v>26.8</v>
      </c>
      <c r="G235" s="65"/>
      <c r="H235" s="69"/>
      <c r="I235" s="70"/>
      <c r="J235" s="70"/>
      <c r="K235" s="34" t="s">
        <v>65</v>
      </c>
      <c r="L235" s="77">
        <v>235</v>
      </c>
      <c r="M235" s="77"/>
      <c r="N235" s="72"/>
      <c r="O235" s="79" t="s">
        <v>401</v>
      </c>
      <c r="P235" s="81">
        <v>43786.30767361111</v>
      </c>
      <c r="Q235" s="79" t="s">
        <v>439</v>
      </c>
      <c r="R235" s="83" t="s">
        <v>475</v>
      </c>
      <c r="S235" s="79" t="s">
        <v>488</v>
      </c>
      <c r="T235" s="79" t="s">
        <v>385</v>
      </c>
      <c r="U235" s="79"/>
      <c r="V235" s="83" t="s">
        <v>621</v>
      </c>
      <c r="W235" s="81">
        <v>43786.30767361111</v>
      </c>
      <c r="X235" s="85">
        <v>43786</v>
      </c>
      <c r="Y235" s="87" t="s">
        <v>808</v>
      </c>
      <c r="Z235" s="83" t="s">
        <v>1032</v>
      </c>
      <c r="AA235" s="79"/>
      <c r="AB235" s="79"/>
      <c r="AC235" s="87" t="s">
        <v>1256</v>
      </c>
      <c r="AD235" s="79"/>
      <c r="AE235" s="79" t="b">
        <v>0</v>
      </c>
      <c r="AF235" s="79">
        <v>0</v>
      </c>
      <c r="AG235" s="87" t="s">
        <v>1327</v>
      </c>
      <c r="AH235" s="79" t="b">
        <v>0</v>
      </c>
      <c r="AI235" s="79" t="s">
        <v>1334</v>
      </c>
      <c r="AJ235" s="79"/>
      <c r="AK235" s="87" t="s">
        <v>1327</v>
      </c>
      <c r="AL235" s="79" t="b">
        <v>0</v>
      </c>
      <c r="AM235" s="79">
        <v>8</v>
      </c>
      <c r="AN235" s="87" t="s">
        <v>1292</v>
      </c>
      <c r="AO235" s="79" t="s">
        <v>1339</v>
      </c>
      <c r="AP235" s="79" t="b">
        <v>0</v>
      </c>
      <c r="AQ235" s="87" t="s">
        <v>1292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5</v>
      </c>
      <c r="BE235" s="78" t="str">
        <f>REPLACE(INDEX(GroupVertices[Group],MATCH(Edges[[#This Row],[Vertex 2]],GroupVertices[Vertex],0)),1,1,"")</f>
        <v>2</v>
      </c>
      <c r="BF235" s="48">
        <v>1</v>
      </c>
      <c r="BG235" s="49">
        <v>3.3333333333333335</v>
      </c>
      <c r="BH235" s="48">
        <v>0</v>
      </c>
      <c r="BI235" s="49">
        <v>0</v>
      </c>
      <c r="BJ235" s="48">
        <v>0</v>
      </c>
      <c r="BK235" s="49">
        <v>0</v>
      </c>
      <c r="BL235" s="48">
        <v>29</v>
      </c>
      <c r="BM235" s="49">
        <v>96.66666666666667</v>
      </c>
      <c r="BN235" s="48">
        <v>30</v>
      </c>
    </row>
    <row r="236" spans="1:66" ht="15">
      <c r="A236" s="64" t="s">
        <v>355</v>
      </c>
      <c r="B236" s="64" t="s">
        <v>373</v>
      </c>
      <c r="C236" s="65" t="s">
        <v>3520</v>
      </c>
      <c r="D236" s="66">
        <v>10</v>
      </c>
      <c r="E236" s="67" t="s">
        <v>136</v>
      </c>
      <c r="F236" s="68">
        <v>26.8</v>
      </c>
      <c r="G236" s="65"/>
      <c r="H236" s="69"/>
      <c r="I236" s="70"/>
      <c r="J236" s="70"/>
      <c r="K236" s="34" t="s">
        <v>65</v>
      </c>
      <c r="L236" s="77">
        <v>236</v>
      </c>
      <c r="M236" s="77"/>
      <c r="N236" s="72"/>
      <c r="O236" s="79" t="s">
        <v>401</v>
      </c>
      <c r="P236" s="81">
        <v>43786.30811342593</v>
      </c>
      <c r="Q236" s="79" t="s">
        <v>440</v>
      </c>
      <c r="R236" s="83" t="s">
        <v>475</v>
      </c>
      <c r="S236" s="79" t="s">
        <v>488</v>
      </c>
      <c r="T236" s="79" t="s">
        <v>385</v>
      </c>
      <c r="U236" s="79"/>
      <c r="V236" s="83" t="s">
        <v>621</v>
      </c>
      <c r="W236" s="81">
        <v>43786.30811342593</v>
      </c>
      <c r="X236" s="85">
        <v>43786</v>
      </c>
      <c r="Y236" s="87" t="s">
        <v>809</v>
      </c>
      <c r="Z236" s="83" t="s">
        <v>1033</v>
      </c>
      <c r="AA236" s="79"/>
      <c r="AB236" s="79"/>
      <c r="AC236" s="87" t="s">
        <v>1257</v>
      </c>
      <c r="AD236" s="79"/>
      <c r="AE236" s="79" t="b">
        <v>0</v>
      </c>
      <c r="AF236" s="79">
        <v>0</v>
      </c>
      <c r="AG236" s="87" t="s">
        <v>1327</v>
      </c>
      <c r="AH236" s="79" t="b">
        <v>0</v>
      </c>
      <c r="AI236" s="79" t="s">
        <v>1334</v>
      </c>
      <c r="AJ236" s="79"/>
      <c r="AK236" s="87" t="s">
        <v>1327</v>
      </c>
      <c r="AL236" s="79" t="b">
        <v>0</v>
      </c>
      <c r="AM236" s="79">
        <v>1</v>
      </c>
      <c r="AN236" s="87" t="s">
        <v>1291</v>
      </c>
      <c r="AO236" s="79" t="s">
        <v>1339</v>
      </c>
      <c r="AP236" s="79" t="b">
        <v>0</v>
      </c>
      <c r="AQ236" s="87" t="s">
        <v>1291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2</v>
      </c>
      <c r="BF236" s="48">
        <v>1</v>
      </c>
      <c r="BG236" s="49">
        <v>3.3333333333333335</v>
      </c>
      <c r="BH236" s="48">
        <v>0</v>
      </c>
      <c r="BI236" s="49">
        <v>0</v>
      </c>
      <c r="BJ236" s="48">
        <v>0</v>
      </c>
      <c r="BK236" s="49">
        <v>0</v>
      </c>
      <c r="BL236" s="48">
        <v>29</v>
      </c>
      <c r="BM236" s="49">
        <v>96.66666666666667</v>
      </c>
      <c r="BN236" s="48">
        <v>30</v>
      </c>
    </row>
    <row r="237" spans="1:66" ht="15">
      <c r="A237" s="64" t="s">
        <v>356</v>
      </c>
      <c r="B237" s="64" t="s">
        <v>373</v>
      </c>
      <c r="C237" s="65" t="s">
        <v>3519</v>
      </c>
      <c r="D237" s="66">
        <v>3</v>
      </c>
      <c r="E237" s="67" t="s">
        <v>132</v>
      </c>
      <c r="F237" s="68">
        <v>32</v>
      </c>
      <c r="G237" s="65"/>
      <c r="H237" s="69"/>
      <c r="I237" s="70"/>
      <c r="J237" s="70"/>
      <c r="K237" s="34" t="s">
        <v>65</v>
      </c>
      <c r="L237" s="77">
        <v>237</v>
      </c>
      <c r="M237" s="77"/>
      <c r="N237" s="72"/>
      <c r="O237" s="79" t="s">
        <v>401</v>
      </c>
      <c r="P237" s="81">
        <v>43786.31752314815</v>
      </c>
      <c r="Q237" s="79" t="s">
        <v>439</v>
      </c>
      <c r="R237" s="83" t="s">
        <v>475</v>
      </c>
      <c r="S237" s="79" t="s">
        <v>488</v>
      </c>
      <c r="T237" s="79" t="s">
        <v>385</v>
      </c>
      <c r="U237" s="79"/>
      <c r="V237" s="83" t="s">
        <v>622</v>
      </c>
      <c r="W237" s="81">
        <v>43786.31752314815</v>
      </c>
      <c r="X237" s="85">
        <v>43786</v>
      </c>
      <c r="Y237" s="87" t="s">
        <v>810</v>
      </c>
      <c r="Z237" s="83" t="s">
        <v>1034</v>
      </c>
      <c r="AA237" s="79"/>
      <c r="AB237" s="79"/>
      <c r="AC237" s="87" t="s">
        <v>1258</v>
      </c>
      <c r="AD237" s="79"/>
      <c r="AE237" s="79" t="b">
        <v>0</v>
      </c>
      <c r="AF237" s="79">
        <v>0</v>
      </c>
      <c r="AG237" s="87" t="s">
        <v>1327</v>
      </c>
      <c r="AH237" s="79" t="b">
        <v>0</v>
      </c>
      <c r="AI237" s="79" t="s">
        <v>1334</v>
      </c>
      <c r="AJ237" s="79"/>
      <c r="AK237" s="87" t="s">
        <v>1327</v>
      </c>
      <c r="AL237" s="79" t="b">
        <v>0</v>
      </c>
      <c r="AM237" s="79">
        <v>8</v>
      </c>
      <c r="AN237" s="87" t="s">
        <v>1292</v>
      </c>
      <c r="AO237" s="79" t="s">
        <v>1337</v>
      </c>
      <c r="AP237" s="79" t="b">
        <v>0</v>
      </c>
      <c r="AQ237" s="87" t="s">
        <v>1292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1</v>
      </c>
      <c r="BG237" s="49">
        <v>3.3333333333333335</v>
      </c>
      <c r="BH237" s="48">
        <v>0</v>
      </c>
      <c r="BI237" s="49">
        <v>0</v>
      </c>
      <c r="BJ237" s="48">
        <v>0</v>
      </c>
      <c r="BK237" s="49">
        <v>0</v>
      </c>
      <c r="BL237" s="48">
        <v>29</v>
      </c>
      <c r="BM237" s="49">
        <v>96.66666666666667</v>
      </c>
      <c r="BN237" s="48">
        <v>30</v>
      </c>
    </row>
    <row r="238" spans="1:66" ht="15">
      <c r="A238" s="64" t="s">
        <v>357</v>
      </c>
      <c r="B238" s="64" t="s">
        <v>373</v>
      </c>
      <c r="C238" s="65" t="s">
        <v>3519</v>
      </c>
      <c r="D238" s="66">
        <v>3</v>
      </c>
      <c r="E238" s="67" t="s">
        <v>132</v>
      </c>
      <c r="F238" s="68">
        <v>32</v>
      </c>
      <c r="G238" s="65"/>
      <c r="H238" s="69"/>
      <c r="I238" s="70"/>
      <c r="J238" s="70"/>
      <c r="K238" s="34" t="s">
        <v>65</v>
      </c>
      <c r="L238" s="77">
        <v>238</v>
      </c>
      <c r="M238" s="77"/>
      <c r="N238" s="72"/>
      <c r="O238" s="79" t="s">
        <v>401</v>
      </c>
      <c r="P238" s="81">
        <v>43786.31909722222</v>
      </c>
      <c r="Q238" s="79" t="s">
        <v>439</v>
      </c>
      <c r="R238" s="83" t="s">
        <v>475</v>
      </c>
      <c r="S238" s="79" t="s">
        <v>488</v>
      </c>
      <c r="T238" s="79" t="s">
        <v>385</v>
      </c>
      <c r="U238" s="79"/>
      <c r="V238" s="83" t="s">
        <v>623</v>
      </c>
      <c r="W238" s="81">
        <v>43786.31909722222</v>
      </c>
      <c r="X238" s="85">
        <v>43786</v>
      </c>
      <c r="Y238" s="87" t="s">
        <v>811</v>
      </c>
      <c r="Z238" s="83" t="s">
        <v>1035</v>
      </c>
      <c r="AA238" s="79"/>
      <c r="AB238" s="79"/>
      <c r="AC238" s="87" t="s">
        <v>1259</v>
      </c>
      <c r="AD238" s="79"/>
      <c r="AE238" s="79" t="b">
        <v>0</v>
      </c>
      <c r="AF238" s="79">
        <v>0</v>
      </c>
      <c r="AG238" s="87" t="s">
        <v>1327</v>
      </c>
      <c r="AH238" s="79" t="b">
        <v>0</v>
      </c>
      <c r="AI238" s="79" t="s">
        <v>1334</v>
      </c>
      <c r="AJ238" s="79"/>
      <c r="AK238" s="87" t="s">
        <v>1327</v>
      </c>
      <c r="AL238" s="79" t="b">
        <v>0</v>
      </c>
      <c r="AM238" s="79">
        <v>8</v>
      </c>
      <c r="AN238" s="87" t="s">
        <v>1292</v>
      </c>
      <c r="AO238" s="79" t="s">
        <v>1337</v>
      </c>
      <c r="AP238" s="79" t="b">
        <v>0</v>
      </c>
      <c r="AQ238" s="87" t="s">
        <v>1292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v>1</v>
      </c>
      <c r="BG238" s="49">
        <v>3.3333333333333335</v>
      </c>
      <c r="BH238" s="48">
        <v>0</v>
      </c>
      <c r="BI238" s="49">
        <v>0</v>
      </c>
      <c r="BJ238" s="48">
        <v>0</v>
      </c>
      <c r="BK238" s="49">
        <v>0</v>
      </c>
      <c r="BL238" s="48">
        <v>29</v>
      </c>
      <c r="BM238" s="49">
        <v>96.66666666666667</v>
      </c>
      <c r="BN238" s="48">
        <v>30</v>
      </c>
    </row>
    <row r="239" spans="1:66" ht="15">
      <c r="A239" s="64" t="s">
        <v>358</v>
      </c>
      <c r="B239" s="64" t="s">
        <v>240</v>
      </c>
      <c r="C239" s="65" t="s">
        <v>3519</v>
      </c>
      <c r="D239" s="66">
        <v>3</v>
      </c>
      <c r="E239" s="67" t="s">
        <v>132</v>
      </c>
      <c r="F239" s="68">
        <v>32</v>
      </c>
      <c r="G239" s="65"/>
      <c r="H239" s="69"/>
      <c r="I239" s="70"/>
      <c r="J239" s="70"/>
      <c r="K239" s="34" t="s">
        <v>65</v>
      </c>
      <c r="L239" s="77">
        <v>239</v>
      </c>
      <c r="M239" s="77"/>
      <c r="N239" s="72"/>
      <c r="O239" s="79" t="s">
        <v>401</v>
      </c>
      <c r="P239" s="81">
        <v>43781.86804398148</v>
      </c>
      <c r="Q239" s="79" t="s">
        <v>411</v>
      </c>
      <c r="R239" s="83" t="s">
        <v>466</v>
      </c>
      <c r="S239" s="79" t="s">
        <v>489</v>
      </c>
      <c r="T239" s="79" t="s">
        <v>503</v>
      </c>
      <c r="U239" s="79"/>
      <c r="V239" s="83" t="s">
        <v>624</v>
      </c>
      <c r="W239" s="81">
        <v>43781.86804398148</v>
      </c>
      <c r="X239" s="85">
        <v>43781</v>
      </c>
      <c r="Y239" s="87" t="s">
        <v>812</v>
      </c>
      <c r="Z239" s="83" t="s">
        <v>1036</v>
      </c>
      <c r="AA239" s="79"/>
      <c r="AB239" s="79"/>
      <c r="AC239" s="87" t="s">
        <v>1260</v>
      </c>
      <c r="AD239" s="79"/>
      <c r="AE239" s="79" t="b">
        <v>0</v>
      </c>
      <c r="AF239" s="79">
        <v>0</v>
      </c>
      <c r="AG239" s="87" t="s">
        <v>1327</v>
      </c>
      <c r="AH239" s="79" t="b">
        <v>0</v>
      </c>
      <c r="AI239" s="79" t="s">
        <v>1334</v>
      </c>
      <c r="AJ239" s="79"/>
      <c r="AK239" s="87" t="s">
        <v>1327</v>
      </c>
      <c r="AL239" s="79" t="b">
        <v>0</v>
      </c>
      <c r="AM239" s="79">
        <v>12</v>
      </c>
      <c r="AN239" s="87" t="s">
        <v>1263</v>
      </c>
      <c r="AO239" s="79" t="s">
        <v>1343</v>
      </c>
      <c r="AP239" s="79" t="b">
        <v>0</v>
      </c>
      <c r="AQ239" s="87" t="s">
        <v>1263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358</v>
      </c>
      <c r="B240" s="64" t="s">
        <v>344</v>
      </c>
      <c r="C240" s="65" t="s">
        <v>3519</v>
      </c>
      <c r="D240" s="66">
        <v>3</v>
      </c>
      <c r="E240" s="67" t="s">
        <v>132</v>
      </c>
      <c r="F240" s="68">
        <v>32</v>
      </c>
      <c r="G240" s="65"/>
      <c r="H240" s="69"/>
      <c r="I240" s="70"/>
      <c r="J240" s="70"/>
      <c r="K240" s="34" t="s">
        <v>65</v>
      </c>
      <c r="L240" s="77">
        <v>240</v>
      </c>
      <c r="M240" s="77"/>
      <c r="N240" s="72"/>
      <c r="O240" s="79" t="s">
        <v>402</v>
      </c>
      <c r="P240" s="81">
        <v>43781.86804398148</v>
      </c>
      <c r="Q240" s="79" t="s">
        <v>411</v>
      </c>
      <c r="R240" s="83" t="s">
        <v>466</v>
      </c>
      <c r="S240" s="79" t="s">
        <v>489</v>
      </c>
      <c r="T240" s="79" t="s">
        <v>503</v>
      </c>
      <c r="U240" s="79"/>
      <c r="V240" s="83" t="s">
        <v>624</v>
      </c>
      <c r="W240" s="81">
        <v>43781.86804398148</v>
      </c>
      <c r="X240" s="85">
        <v>43781</v>
      </c>
      <c r="Y240" s="87" t="s">
        <v>812</v>
      </c>
      <c r="Z240" s="83" t="s">
        <v>1036</v>
      </c>
      <c r="AA240" s="79"/>
      <c r="AB240" s="79"/>
      <c r="AC240" s="87" t="s">
        <v>1260</v>
      </c>
      <c r="AD240" s="79"/>
      <c r="AE240" s="79" t="b">
        <v>0</v>
      </c>
      <c r="AF240" s="79">
        <v>0</v>
      </c>
      <c r="AG240" s="87" t="s">
        <v>1327</v>
      </c>
      <c r="AH240" s="79" t="b">
        <v>0</v>
      </c>
      <c r="AI240" s="79" t="s">
        <v>1334</v>
      </c>
      <c r="AJ240" s="79"/>
      <c r="AK240" s="87" t="s">
        <v>1327</v>
      </c>
      <c r="AL240" s="79" t="b">
        <v>0</v>
      </c>
      <c r="AM240" s="79">
        <v>12</v>
      </c>
      <c r="AN240" s="87" t="s">
        <v>1263</v>
      </c>
      <c r="AO240" s="79" t="s">
        <v>1343</v>
      </c>
      <c r="AP240" s="79" t="b">
        <v>0</v>
      </c>
      <c r="AQ240" s="87" t="s">
        <v>1263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2</v>
      </c>
      <c r="BF240" s="48">
        <v>0</v>
      </c>
      <c r="BG240" s="49">
        <v>0</v>
      </c>
      <c r="BH240" s="48">
        <v>0</v>
      </c>
      <c r="BI240" s="49">
        <v>0</v>
      </c>
      <c r="BJ240" s="48">
        <v>0</v>
      </c>
      <c r="BK240" s="49">
        <v>0</v>
      </c>
      <c r="BL240" s="48">
        <v>24</v>
      </c>
      <c r="BM240" s="49">
        <v>100</v>
      </c>
      <c r="BN240" s="48">
        <v>24</v>
      </c>
    </row>
    <row r="241" spans="1:66" ht="15">
      <c r="A241" s="64" t="s">
        <v>358</v>
      </c>
      <c r="B241" s="64" t="s">
        <v>240</v>
      </c>
      <c r="C241" s="65" t="s">
        <v>3519</v>
      </c>
      <c r="D241" s="66">
        <v>3</v>
      </c>
      <c r="E241" s="67" t="s">
        <v>132</v>
      </c>
      <c r="F241" s="68">
        <v>32</v>
      </c>
      <c r="G241" s="65"/>
      <c r="H241" s="69"/>
      <c r="I241" s="70"/>
      <c r="J241" s="70"/>
      <c r="K241" s="34" t="s">
        <v>65</v>
      </c>
      <c r="L241" s="77">
        <v>241</v>
      </c>
      <c r="M241" s="77"/>
      <c r="N241" s="72"/>
      <c r="O241" s="79" t="s">
        <v>402</v>
      </c>
      <c r="P241" s="81">
        <v>43781.878854166665</v>
      </c>
      <c r="Q241" s="79" t="s">
        <v>415</v>
      </c>
      <c r="R241" s="79"/>
      <c r="S241" s="79"/>
      <c r="T241" s="79" t="s">
        <v>385</v>
      </c>
      <c r="U241" s="83" t="s">
        <v>526</v>
      </c>
      <c r="V241" s="83" t="s">
        <v>526</v>
      </c>
      <c r="W241" s="81">
        <v>43781.878854166665</v>
      </c>
      <c r="X241" s="85">
        <v>43781</v>
      </c>
      <c r="Y241" s="87" t="s">
        <v>813</v>
      </c>
      <c r="Z241" s="83" t="s">
        <v>1037</v>
      </c>
      <c r="AA241" s="79"/>
      <c r="AB241" s="79"/>
      <c r="AC241" s="87" t="s">
        <v>1261</v>
      </c>
      <c r="AD241" s="79"/>
      <c r="AE241" s="79" t="b">
        <v>0</v>
      </c>
      <c r="AF241" s="79">
        <v>77</v>
      </c>
      <c r="AG241" s="87" t="s">
        <v>1327</v>
      </c>
      <c r="AH241" s="79" t="b">
        <v>0</v>
      </c>
      <c r="AI241" s="79" t="s">
        <v>1334</v>
      </c>
      <c r="AJ241" s="79"/>
      <c r="AK241" s="87" t="s">
        <v>1327</v>
      </c>
      <c r="AL241" s="79" t="b">
        <v>0</v>
      </c>
      <c r="AM241" s="79">
        <v>11</v>
      </c>
      <c r="AN241" s="87" t="s">
        <v>1327</v>
      </c>
      <c r="AO241" s="79" t="s">
        <v>1337</v>
      </c>
      <c r="AP241" s="79" t="b">
        <v>0</v>
      </c>
      <c r="AQ241" s="87" t="s">
        <v>1261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v>0</v>
      </c>
      <c r="BG241" s="49">
        <v>0</v>
      </c>
      <c r="BH241" s="48">
        <v>0</v>
      </c>
      <c r="BI241" s="49">
        <v>0</v>
      </c>
      <c r="BJ241" s="48">
        <v>0</v>
      </c>
      <c r="BK241" s="49">
        <v>0</v>
      </c>
      <c r="BL241" s="48">
        <v>8</v>
      </c>
      <c r="BM241" s="49">
        <v>100</v>
      </c>
      <c r="BN241" s="48">
        <v>8</v>
      </c>
    </row>
    <row r="242" spans="1:66" ht="15">
      <c r="A242" s="64" t="s">
        <v>359</v>
      </c>
      <c r="B242" s="64" t="s">
        <v>358</v>
      </c>
      <c r="C242" s="65" t="s">
        <v>3519</v>
      </c>
      <c r="D242" s="66">
        <v>3</v>
      </c>
      <c r="E242" s="67" t="s">
        <v>132</v>
      </c>
      <c r="F242" s="68">
        <v>32</v>
      </c>
      <c r="G242" s="65"/>
      <c r="H242" s="69"/>
      <c r="I242" s="70"/>
      <c r="J242" s="70"/>
      <c r="K242" s="34" t="s">
        <v>65</v>
      </c>
      <c r="L242" s="77">
        <v>242</v>
      </c>
      <c r="M242" s="77"/>
      <c r="N242" s="72"/>
      <c r="O242" s="79" t="s">
        <v>401</v>
      </c>
      <c r="P242" s="81">
        <v>43782.25849537037</v>
      </c>
      <c r="Q242" s="79" t="s">
        <v>415</v>
      </c>
      <c r="R242" s="79"/>
      <c r="S242" s="79"/>
      <c r="T242" s="79" t="s">
        <v>385</v>
      </c>
      <c r="U242" s="83" t="s">
        <v>526</v>
      </c>
      <c r="V242" s="83" t="s">
        <v>526</v>
      </c>
      <c r="W242" s="81">
        <v>43782.25849537037</v>
      </c>
      <c r="X242" s="85">
        <v>43782</v>
      </c>
      <c r="Y242" s="87" t="s">
        <v>814</v>
      </c>
      <c r="Z242" s="83" t="s">
        <v>1038</v>
      </c>
      <c r="AA242" s="79"/>
      <c r="AB242" s="79"/>
      <c r="AC242" s="87" t="s">
        <v>1262</v>
      </c>
      <c r="AD242" s="79"/>
      <c r="AE242" s="79" t="b">
        <v>0</v>
      </c>
      <c r="AF242" s="79">
        <v>0</v>
      </c>
      <c r="AG242" s="87" t="s">
        <v>1327</v>
      </c>
      <c r="AH242" s="79" t="b">
        <v>0</v>
      </c>
      <c r="AI242" s="79" t="s">
        <v>1334</v>
      </c>
      <c r="AJ242" s="79"/>
      <c r="AK242" s="87" t="s">
        <v>1327</v>
      </c>
      <c r="AL242" s="79" t="b">
        <v>0</v>
      </c>
      <c r="AM242" s="79">
        <v>11</v>
      </c>
      <c r="AN242" s="87" t="s">
        <v>1261</v>
      </c>
      <c r="AO242" s="79" t="s">
        <v>1337</v>
      </c>
      <c r="AP242" s="79" t="b">
        <v>0</v>
      </c>
      <c r="AQ242" s="87" t="s">
        <v>1261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3</v>
      </c>
      <c r="BF242" s="48"/>
      <c r="BG242" s="49"/>
      <c r="BH242" s="48"/>
      <c r="BI242" s="49"/>
      <c r="BJ242" s="48"/>
      <c r="BK242" s="49"/>
      <c r="BL242" s="48"/>
      <c r="BM242" s="49"/>
      <c r="BN242" s="48"/>
    </row>
    <row r="243" spans="1:66" ht="15">
      <c r="A243" s="64" t="s">
        <v>240</v>
      </c>
      <c r="B243" s="64" t="s">
        <v>344</v>
      </c>
      <c r="C243" s="65" t="s">
        <v>3519</v>
      </c>
      <c r="D243" s="66">
        <v>3</v>
      </c>
      <c r="E243" s="67" t="s">
        <v>132</v>
      </c>
      <c r="F243" s="68">
        <v>32</v>
      </c>
      <c r="G243" s="65"/>
      <c r="H243" s="69"/>
      <c r="I243" s="70"/>
      <c r="J243" s="70"/>
      <c r="K243" s="34" t="s">
        <v>66</v>
      </c>
      <c r="L243" s="77">
        <v>243</v>
      </c>
      <c r="M243" s="77"/>
      <c r="N243" s="72"/>
      <c r="O243" s="79" t="s">
        <v>402</v>
      </c>
      <c r="P243" s="81">
        <v>43781.15974537037</v>
      </c>
      <c r="Q243" s="79" t="s">
        <v>411</v>
      </c>
      <c r="R243" s="83" t="s">
        <v>466</v>
      </c>
      <c r="S243" s="79" t="s">
        <v>489</v>
      </c>
      <c r="T243" s="79" t="s">
        <v>503</v>
      </c>
      <c r="U243" s="79"/>
      <c r="V243" s="83" t="s">
        <v>580</v>
      </c>
      <c r="W243" s="81">
        <v>43781.15974537037</v>
      </c>
      <c r="X243" s="85">
        <v>43781</v>
      </c>
      <c r="Y243" s="87" t="s">
        <v>815</v>
      </c>
      <c r="Z243" s="83" t="s">
        <v>1039</v>
      </c>
      <c r="AA243" s="79"/>
      <c r="AB243" s="79"/>
      <c r="AC243" s="87" t="s">
        <v>1263</v>
      </c>
      <c r="AD243" s="79"/>
      <c r="AE243" s="79" t="b">
        <v>0</v>
      </c>
      <c r="AF243" s="79">
        <v>45</v>
      </c>
      <c r="AG243" s="87" t="s">
        <v>1327</v>
      </c>
      <c r="AH243" s="79" t="b">
        <v>0</v>
      </c>
      <c r="AI243" s="79" t="s">
        <v>1334</v>
      </c>
      <c r="AJ243" s="79"/>
      <c r="AK243" s="87" t="s">
        <v>1327</v>
      </c>
      <c r="AL243" s="79" t="b">
        <v>0</v>
      </c>
      <c r="AM243" s="79">
        <v>12</v>
      </c>
      <c r="AN243" s="87" t="s">
        <v>1327</v>
      </c>
      <c r="AO243" s="79" t="s">
        <v>1339</v>
      </c>
      <c r="AP243" s="79" t="b">
        <v>0</v>
      </c>
      <c r="AQ243" s="87" t="s">
        <v>1263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2</v>
      </c>
      <c r="BF243" s="48">
        <v>0</v>
      </c>
      <c r="BG243" s="49">
        <v>0</v>
      </c>
      <c r="BH243" s="48">
        <v>0</v>
      </c>
      <c r="BI243" s="49">
        <v>0</v>
      </c>
      <c r="BJ243" s="48">
        <v>0</v>
      </c>
      <c r="BK243" s="49">
        <v>0</v>
      </c>
      <c r="BL243" s="48">
        <v>24</v>
      </c>
      <c r="BM243" s="49">
        <v>100</v>
      </c>
      <c r="BN243" s="48">
        <v>24</v>
      </c>
    </row>
    <row r="244" spans="1:66" ht="15">
      <c r="A244" s="64" t="s">
        <v>344</v>
      </c>
      <c r="B244" s="64" t="s">
        <v>240</v>
      </c>
      <c r="C244" s="65" t="s">
        <v>3519</v>
      </c>
      <c r="D244" s="66">
        <v>3</v>
      </c>
      <c r="E244" s="67" t="s">
        <v>132</v>
      </c>
      <c r="F244" s="68">
        <v>32</v>
      </c>
      <c r="G244" s="65"/>
      <c r="H244" s="69"/>
      <c r="I244" s="70"/>
      <c r="J244" s="70"/>
      <c r="K244" s="34" t="s">
        <v>66</v>
      </c>
      <c r="L244" s="77">
        <v>244</v>
      </c>
      <c r="M244" s="77"/>
      <c r="N244" s="72"/>
      <c r="O244" s="79" t="s">
        <v>401</v>
      </c>
      <c r="P244" s="81">
        <v>43781.16357638889</v>
      </c>
      <c r="Q244" s="79" t="s">
        <v>411</v>
      </c>
      <c r="R244" s="83" t="s">
        <v>466</v>
      </c>
      <c r="S244" s="79" t="s">
        <v>489</v>
      </c>
      <c r="T244" s="79" t="s">
        <v>503</v>
      </c>
      <c r="U244" s="79"/>
      <c r="V244" s="83" t="s">
        <v>610</v>
      </c>
      <c r="W244" s="81">
        <v>43781.16357638889</v>
      </c>
      <c r="X244" s="85">
        <v>43781</v>
      </c>
      <c r="Y244" s="87" t="s">
        <v>816</v>
      </c>
      <c r="Z244" s="83" t="s">
        <v>1040</v>
      </c>
      <c r="AA244" s="79"/>
      <c r="AB244" s="79"/>
      <c r="AC244" s="87" t="s">
        <v>1264</v>
      </c>
      <c r="AD244" s="79"/>
      <c r="AE244" s="79" t="b">
        <v>0</v>
      </c>
      <c r="AF244" s="79">
        <v>0</v>
      </c>
      <c r="AG244" s="87" t="s">
        <v>1327</v>
      </c>
      <c r="AH244" s="79" t="b">
        <v>0</v>
      </c>
      <c r="AI244" s="79" t="s">
        <v>1334</v>
      </c>
      <c r="AJ244" s="79"/>
      <c r="AK244" s="87" t="s">
        <v>1327</v>
      </c>
      <c r="AL244" s="79" t="b">
        <v>0</v>
      </c>
      <c r="AM244" s="79">
        <v>12</v>
      </c>
      <c r="AN244" s="87" t="s">
        <v>1263</v>
      </c>
      <c r="AO244" s="79" t="s">
        <v>1343</v>
      </c>
      <c r="AP244" s="79" t="b">
        <v>0</v>
      </c>
      <c r="AQ244" s="87" t="s">
        <v>1263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3</v>
      </c>
      <c r="BF244" s="48">
        <v>0</v>
      </c>
      <c r="BG244" s="49">
        <v>0</v>
      </c>
      <c r="BH244" s="48">
        <v>0</v>
      </c>
      <c r="BI244" s="49">
        <v>0</v>
      </c>
      <c r="BJ244" s="48">
        <v>0</v>
      </c>
      <c r="BK244" s="49">
        <v>0</v>
      </c>
      <c r="BL244" s="48">
        <v>24</v>
      </c>
      <c r="BM244" s="49">
        <v>100</v>
      </c>
      <c r="BN244" s="48">
        <v>24</v>
      </c>
    </row>
    <row r="245" spans="1:66" ht="15">
      <c r="A245" s="64" t="s">
        <v>359</v>
      </c>
      <c r="B245" s="64" t="s">
        <v>240</v>
      </c>
      <c r="C245" s="65" t="s">
        <v>3519</v>
      </c>
      <c r="D245" s="66">
        <v>3</v>
      </c>
      <c r="E245" s="67" t="s">
        <v>132</v>
      </c>
      <c r="F245" s="68">
        <v>32</v>
      </c>
      <c r="G245" s="65"/>
      <c r="H245" s="69"/>
      <c r="I245" s="70"/>
      <c r="J245" s="70"/>
      <c r="K245" s="34" t="s">
        <v>65</v>
      </c>
      <c r="L245" s="77">
        <v>245</v>
      </c>
      <c r="M245" s="77"/>
      <c r="N245" s="72"/>
      <c r="O245" s="79" t="s">
        <v>402</v>
      </c>
      <c r="P245" s="81">
        <v>43782.25849537037</v>
      </c>
      <c r="Q245" s="79" t="s">
        <v>415</v>
      </c>
      <c r="R245" s="79"/>
      <c r="S245" s="79"/>
      <c r="T245" s="79" t="s">
        <v>385</v>
      </c>
      <c r="U245" s="83" t="s">
        <v>526</v>
      </c>
      <c r="V245" s="83" t="s">
        <v>526</v>
      </c>
      <c r="W245" s="81">
        <v>43782.25849537037</v>
      </c>
      <c r="X245" s="85">
        <v>43782</v>
      </c>
      <c r="Y245" s="87" t="s">
        <v>814</v>
      </c>
      <c r="Z245" s="83" t="s">
        <v>1038</v>
      </c>
      <c r="AA245" s="79"/>
      <c r="AB245" s="79"/>
      <c r="AC245" s="87" t="s">
        <v>1262</v>
      </c>
      <c r="AD245" s="79"/>
      <c r="AE245" s="79" t="b">
        <v>0</v>
      </c>
      <c r="AF245" s="79">
        <v>0</v>
      </c>
      <c r="AG245" s="87" t="s">
        <v>1327</v>
      </c>
      <c r="AH245" s="79" t="b">
        <v>0</v>
      </c>
      <c r="AI245" s="79" t="s">
        <v>1334</v>
      </c>
      <c r="AJ245" s="79"/>
      <c r="AK245" s="87" t="s">
        <v>1327</v>
      </c>
      <c r="AL245" s="79" t="b">
        <v>0</v>
      </c>
      <c r="AM245" s="79">
        <v>11</v>
      </c>
      <c r="AN245" s="87" t="s">
        <v>1261</v>
      </c>
      <c r="AO245" s="79" t="s">
        <v>1337</v>
      </c>
      <c r="AP245" s="79" t="b">
        <v>0</v>
      </c>
      <c r="AQ245" s="87" t="s">
        <v>1261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3</v>
      </c>
      <c r="BF245" s="48">
        <v>0</v>
      </c>
      <c r="BG245" s="49">
        <v>0</v>
      </c>
      <c r="BH245" s="48">
        <v>0</v>
      </c>
      <c r="BI245" s="49">
        <v>0</v>
      </c>
      <c r="BJ245" s="48">
        <v>0</v>
      </c>
      <c r="BK245" s="49">
        <v>0</v>
      </c>
      <c r="BL245" s="48">
        <v>8</v>
      </c>
      <c r="BM245" s="49">
        <v>100</v>
      </c>
      <c r="BN245" s="48">
        <v>8</v>
      </c>
    </row>
    <row r="246" spans="1:66" ht="15">
      <c r="A246" s="64" t="s">
        <v>360</v>
      </c>
      <c r="B246" s="64" t="s">
        <v>398</v>
      </c>
      <c r="C246" s="65" t="s">
        <v>3519</v>
      </c>
      <c r="D246" s="66">
        <v>3</v>
      </c>
      <c r="E246" s="67" t="s">
        <v>132</v>
      </c>
      <c r="F246" s="68">
        <v>32</v>
      </c>
      <c r="G246" s="65"/>
      <c r="H246" s="69"/>
      <c r="I246" s="70"/>
      <c r="J246" s="70"/>
      <c r="K246" s="34" t="s">
        <v>65</v>
      </c>
      <c r="L246" s="77">
        <v>246</v>
      </c>
      <c r="M246" s="77"/>
      <c r="N246" s="72"/>
      <c r="O246" s="79" t="s">
        <v>402</v>
      </c>
      <c r="P246" s="81">
        <v>43785.80688657407</v>
      </c>
      <c r="Q246" s="79" t="s">
        <v>438</v>
      </c>
      <c r="R246" s="79"/>
      <c r="S246" s="79"/>
      <c r="T246" s="79" t="s">
        <v>512</v>
      </c>
      <c r="U246" s="83" t="s">
        <v>538</v>
      </c>
      <c r="V246" s="83" t="s">
        <v>538</v>
      </c>
      <c r="W246" s="81">
        <v>43785.80688657407</v>
      </c>
      <c r="X246" s="85">
        <v>43785</v>
      </c>
      <c r="Y246" s="87" t="s">
        <v>817</v>
      </c>
      <c r="Z246" s="83" t="s">
        <v>1041</v>
      </c>
      <c r="AA246" s="79"/>
      <c r="AB246" s="79"/>
      <c r="AC246" s="87" t="s">
        <v>1265</v>
      </c>
      <c r="AD246" s="79"/>
      <c r="AE246" s="79" t="b">
        <v>0</v>
      </c>
      <c r="AF246" s="79">
        <v>32</v>
      </c>
      <c r="AG246" s="87" t="s">
        <v>1327</v>
      </c>
      <c r="AH246" s="79" t="b">
        <v>0</v>
      </c>
      <c r="AI246" s="79" t="s">
        <v>1334</v>
      </c>
      <c r="AJ246" s="79"/>
      <c r="AK246" s="87" t="s">
        <v>1327</v>
      </c>
      <c r="AL246" s="79" t="b">
        <v>0</v>
      </c>
      <c r="AM246" s="79">
        <v>6</v>
      </c>
      <c r="AN246" s="87" t="s">
        <v>1327</v>
      </c>
      <c r="AO246" s="79" t="s">
        <v>1337</v>
      </c>
      <c r="AP246" s="79" t="b">
        <v>0</v>
      </c>
      <c r="AQ246" s="87" t="s">
        <v>1265</v>
      </c>
      <c r="AR246" s="79" t="s">
        <v>176</v>
      </c>
      <c r="AS246" s="79">
        <v>0</v>
      </c>
      <c r="AT246" s="79">
        <v>0</v>
      </c>
      <c r="AU246" s="79" t="s">
        <v>1350</v>
      </c>
      <c r="AV246" s="79" t="s">
        <v>1352</v>
      </c>
      <c r="AW246" s="79" t="s">
        <v>1354</v>
      </c>
      <c r="AX246" s="79" t="s">
        <v>1352</v>
      </c>
      <c r="AY246" s="79" t="s">
        <v>1357</v>
      </c>
      <c r="AZ246" s="79" t="s">
        <v>1352</v>
      </c>
      <c r="BA246" s="79" t="s">
        <v>1360</v>
      </c>
      <c r="BB246" s="83" t="s">
        <v>1362</v>
      </c>
      <c r="BC246">
        <v>1</v>
      </c>
      <c r="BD246" s="78" t="str">
        <f>REPLACE(INDEX(GroupVertices[Group],MATCH(Edges[[#This Row],[Vertex 1]],GroupVertices[Vertex],0)),1,1,"")</f>
        <v>6</v>
      </c>
      <c r="BE246" s="78" t="str">
        <f>REPLACE(INDEX(GroupVertices[Group],MATCH(Edges[[#This Row],[Vertex 2]],GroupVertices[Vertex],0)),1,1,"")</f>
        <v>6</v>
      </c>
      <c r="BF246" s="48">
        <v>1</v>
      </c>
      <c r="BG246" s="49">
        <v>6.666666666666667</v>
      </c>
      <c r="BH246" s="48">
        <v>0</v>
      </c>
      <c r="BI246" s="49">
        <v>0</v>
      </c>
      <c r="BJ246" s="48">
        <v>0</v>
      </c>
      <c r="BK246" s="49">
        <v>0</v>
      </c>
      <c r="BL246" s="48">
        <v>14</v>
      </c>
      <c r="BM246" s="49">
        <v>93.33333333333333</v>
      </c>
      <c r="BN246" s="48">
        <v>15</v>
      </c>
    </row>
    <row r="247" spans="1:66" ht="15">
      <c r="A247" s="64" t="s">
        <v>359</v>
      </c>
      <c r="B247" s="64" t="s">
        <v>360</v>
      </c>
      <c r="C247" s="65" t="s">
        <v>3519</v>
      </c>
      <c r="D247" s="66">
        <v>3</v>
      </c>
      <c r="E247" s="67" t="s">
        <v>132</v>
      </c>
      <c r="F247" s="68">
        <v>32</v>
      </c>
      <c r="G247" s="65"/>
      <c r="H247" s="69"/>
      <c r="I247" s="70"/>
      <c r="J247" s="70"/>
      <c r="K247" s="34" t="s">
        <v>65</v>
      </c>
      <c r="L247" s="77">
        <v>247</v>
      </c>
      <c r="M247" s="77"/>
      <c r="N247" s="72"/>
      <c r="O247" s="79" t="s">
        <v>401</v>
      </c>
      <c r="P247" s="81">
        <v>43785.811840277776</v>
      </c>
      <c r="Q247" s="79" t="s">
        <v>438</v>
      </c>
      <c r="R247" s="79"/>
      <c r="S247" s="79"/>
      <c r="T247" s="79" t="s">
        <v>512</v>
      </c>
      <c r="U247" s="79"/>
      <c r="V247" s="83" t="s">
        <v>625</v>
      </c>
      <c r="W247" s="81">
        <v>43785.811840277776</v>
      </c>
      <c r="X247" s="85">
        <v>43785</v>
      </c>
      <c r="Y247" s="87" t="s">
        <v>818</v>
      </c>
      <c r="Z247" s="83" t="s">
        <v>1042</v>
      </c>
      <c r="AA247" s="79"/>
      <c r="AB247" s="79"/>
      <c r="AC247" s="87" t="s">
        <v>1266</v>
      </c>
      <c r="AD247" s="79"/>
      <c r="AE247" s="79" t="b">
        <v>0</v>
      </c>
      <c r="AF247" s="79">
        <v>0</v>
      </c>
      <c r="AG247" s="87" t="s">
        <v>1327</v>
      </c>
      <c r="AH247" s="79" t="b">
        <v>0</v>
      </c>
      <c r="AI247" s="79" t="s">
        <v>1334</v>
      </c>
      <c r="AJ247" s="79"/>
      <c r="AK247" s="87" t="s">
        <v>1327</v>
      </c>
      <c r="AL247" s="79" t="b">
        <v>0</v>
      </c>
      <c r="AM247" s="79">
        <v>6</v>
      </c>
      <c r="AN247" s="87" t="s">
        <v>1265</v>
      </c>
      <c r="AO247" s="79" t="s">
        <v>1336</v>
      </c>
      <c r="AP247" s="79" t="b">
        <v>0</v>
      </c>
      <c r="AQ247" s="87" t="s">
        <v>1265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8"/>
      <c r="BG247" s="49"/>
      <c r="BH247" s="48"/>
      <c r="BI247" s="49"/>
      <c r="BJ247" s="48"/>
      <c r="BK247" s="49"/>
      <c r="BL247" s="48"/>
      <c r="BM247" s="49"/>
      <c r="BN247" s="48"/>
    </row>
    <row r="248" spans="1:66" ht="15">
      <c r="A248" s="64" t="s">
        <v>359</v>
      </c>
      <c r="B248" s="64" t="s">
        <v>398</v>
      </c>
      <c r="C248" s="65" t="s">
        <v>3519</v>
      </c>
      <c r="D248" s="66">
        <v>3</v>
      </c>
      <c r="E248" s="67" t="s">
        <v>132</v>
      </c>
      <c r="F248" s="68">
        <v>32</v>
      </c>
      <c r="G248" s="65"/>
      <c r="H248" s="69"/>
      <c r="I248" s="70"/>
      <c r="J248" s="70"/>
      <c r="K248" s="34" t="s">
        <v>65</v>
      </c>
      <c r="L248" s="77">
        <v>248</v>
      </c>
      <c r="M248" s="77"/>
      <c r="N248" s="72"/>
      <c r="O248" s="79" t="s">
        <v>402</v>
      </c>
      <c r="P248" s="81">
        <v>43785.811840277776</v>
      </c>
      <c r="Q248" s="79" t="s">
        <v>438</v>
      </c>
      <c r="R248" s="79"/>
      <c r="S248" s="79"/>
      <c r="T248" s="79" t="s">
        <v>512</v>
      </c>
      <c r="U248" s="79"/>
      <c r="V248" s="83" t="s">
        <v>625</v>
      </c>
      <c r="W248" s="81">
        <v>43785.811840277776</v>
      </c>
      <c r="X248" s="85">
        <v>43785</v>
      </c>
      <c r="Y248" s="87" t="s">
        <v>818</v>
      </c>
      <c r="Z248" s="83" t="s">
        <v>1042</v>
      </c>
      <c r="AA248" s="79"/>
      <c r="AB248" s="79"/>
      <c r="AC248" s="87" t="s">
        <v>1266</v>
      </c>
      <c r="AD248" s="79"/>
      <c r="AE248" s="79" t="b">
        <v>0</v>
      </c>
      <c r="AF248" s="79">
        <v>0</v>
      </c>
      <c r="AG248" s="87" t="s">
        <v>1327</v>
      </c>
      <c r="AH248" s="79" t="b">
        <v>0</v>
      </c>
      <c r="AI248" s="79" t="s">
        <v>1334</v>
      </c>
      <c r="AJ248" s="79"/>
      <c r="AK248" s="87" t="s">
        <v>1327</v>
      </c>
      <c r="AL248" s="79" t="b">
        <v>0</v>
      </c>
      <c r="AM248" s="79">
        <v>6</v>
      </c>
      <c r="AN248" s="87" t="s">
        <v>1265</v>
      </c>
      <c r="AO248" s="79" t="s">
        <v>1336</v>
      </c>
      <c r="AP248" s="79" t="b">
        <v>0</v>
      </c>
      <c r="AQ248" s="87" t="s">
        <v>1265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8">
        <v>1</v>
      </c>
      <c r="BG248" s="49">
        <v>6.666666666666667</v>
      </c>
      <c r="BH248" s="48">
        <v>0</v>
      </c>
      <c r="BI248" s="49">
        <v>0</v>
      </c>
      <c r="BJ248" s="48">
        <v>0</v>
      </c>
      <c r="BK248" s="49">
        <v>0</v>
      </c>
      <c r="BL248" s="48">
        <v>14</v>
      </c>
      <c r="BM248" s="49">
        <v>93.33333333333333</v>
      </c>
      <c r="BN248" s="48">
        <v>15</v>
      </c>
    </row>
    <row r="249" spans="1:66" ht="15">
      <c r="A249" s="64" t="s">
        <v>359</v>
      </c>
      <c r="B249" s="64" t="s">
        <v>373</v>
      </c>
      <c r="C249" s="65" t="s">
        <v>3520</v>
      </c>
      <c r="D249" s="66">
        <v>10</v>
      </c>
      <c r="E249" s="67" t="s">
        <v>136</v>
      </c>
      <c r="F249" s="68">
        <v>26.8</v>
      </c>
      <c r="G249" s="65"/>
      <c r="H249" s="69"/>
      <c r="I249" s="70"/>
      <c r="J249" s="70"/>
      <c r="K249" s="34" t="s">
        <v>65</v>
      </c>
      <c r="L249" s="77">
        <v>249</v>
      </c>
      <c r="M249" s="77"/>
      <c r="N249" s="72"/>
      <c r="O249" s="79" t="s">
        <v>401</v>
      </c>
      <c r="P249" s="81">
        <v>43779.8028587963</v>
      </c>
      <c r="Q249" s="79" t="s">
        <v>404</v>
      </c>
      <c r="R249" s="83" t="s">
        <v>465</v>
      </c>
      <c r="S249" s="79" t="s">
        <v>488</v>
      </c>
      <c r="T249" s="79"/>
      <c r="U249" s="79"/>
      <c r="V249" s="83" t="s">
        <v>625</v>
      </c>
      <c r="W249" s="81">
        <v>43779.8028587963</v>
      </c>
      <c r="X249" s="85">
        <v>43779</v>
      </c>
      <c r="Y249" s="87" t="s">
        <v>819</v>
      </c>
      <c r="Z249" s="83" t="s">
        <v>1043</v>
      </c>
      <c r="AA249" s="79"/>
      <c r="AB249" s="79"/>
      <c r="AC249" s="87" t="s">
        <v>1267</v>
      </c>
      <c r="AD249" s="79"/>
      <c r="AE249" s="79" t="b">
        <v>0</v>
      </c>
      <c r="AF249" s="79">
        <v>0</v>
      </c>
      <c r="AG249" s="87" t="s">
        <v>1327</v>
      </c>
      <c r="AH249" s="79" t="b">
        <v>0</v>
      </c>
      <c r="AI249" s="79" t="s">
        <v>1334</v>
      </c>
      <c r="AJ249" s="79"/>
      <c r="AK249" s="87" t="s">
        <v>1327</v>
      </c>
      <c r="AL249" s="79" t="b">
        <v>0</v>
      </c>
      <c r="AM249" s="79">
        <v>24</v>
      </c>
      <c r="AN249" s="87" t="s">
        <v>1287</v>
      </c>
      <c r="AO249" s="79" t="s">
        <v>1336</v>
      </c>
      <c r="AP249" s="79" t="b">
        <v>0</v>
      </c>
      <c r="AQ249" s="87" t="s">
        <v>1287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6</v>
      </c>
      <c r="BE249" s="78" t="str">
        <f>REPLACE(INDEX(GroupVertices[Group],MATCH(Edges[[#This Row],[Vertex 2]],GroupVertices[Vertex],0)),1,1,"")</f>
        <v>2</v>
      </c>
      <c r="BF249" s="48"/>
      <c r="BG249" s="49"/>
      <c r="BH249" s="48"/>
      <c r="BI249" s="49"/>
      <c r="BJ249" s="48"/>
      <c r="BK249" s="49"/>
      <c r="BL249" s="48"/>
      <c r="BM249" s="49"/>
      <c r="BN249" s="48"/>
    </row>
    <row r="250" spans="1:66" ht="15">
      <c r="A250" s="64" t="s">
        <v>359</v>
      </c>
      <c r="B250" s="64" t="s">
        <v>389</v>
      </c>
      <c r="C250" s="65" t="s">
        <v>3519</v>
      </c>
      <c r="D250" s="66">
        <v>3</v>
      </c>
      <c r="E250" s="67" t="s">
        <v>132</v>
      </c>
      <c r="F250" s="68">
        <v>32</v>
      </c>
      <c r="G250" s="65"/>
      <c r="H250" s="69"/>
      <c r="I250" s="70"/>
      <c r="J250" s="70"/>
      <c r="K250" s="34" t="s">
        <v>65</v>
      </c>
      <c r="L250" s="77">
        <v>250</v>
      </c>
      <c r="M250" s="77"/>
      <c r="N250" s="72"/>
      <c r="O250" s="79" t="s">
        <v>402</v>
      </c>
      <c r="P250" s="81">
        <v>43779.8028587963</v>
      </c>
      <c r="Q250" s="79" t="s">
        <v>404</v>
      </c>
      <c r="R250" s="83" t="s">
        <v>465</v>
      </c>
      <c r="S250" s="79" t="s">
        <v>488</v>
      </c>
      <c r="T250" s="79"/>
      <c r="U250" s="79"/>
      <c r="V250" s="83" t="s">
        <v>625</v>
      </c>
      <c r="W250" s="81">
        <v>43779.8028587963</v>
      </c>
      <c r="X250" s="85">
        <v>43779</v>
      </c>
      <c r="Y250" s="87" t="s">
        <v>819</v>
      </c>
      <c r="Z250" s="83" t="s">
        <v>1043</v>
      </c>
      <c r="AA250" s="79"/>
      <c r="AB250" s="79"/>
      <c r="AC250" s="87" t="s">
        <v>1267</v>
      </c>
      <c r="AD250" s="79"/>
      <c r="AE250" s="79" t="b">
        <v>0</v>
      </c>
      <c r="AF250" s="79">
        <v>0</v>
      </c>
      <c r="AG250" s="87" t="s">
        <v>1327</v>
      </c>
      <c r="AH250" s="79" t="b">
        <v>0</v>
      </c>
      <c r="AI250" s="79" t="s">
        <v>1334</v>
      </c>
      <c r="AJ250" s="79"/>
      <c r="AK250" s="87" t="s">
        <v>1327</v>
      </c>
      <c r="AL250" s="79" t="b">
        <v>0</v>
      </c>
      <c r="AM250" s="79">
        <v>24</v>
      </c>
      <c r="AN250" s="87" t="s">
        <v>1287</v>
      </c>
      <c r="AO250" s="79" t="s">
        <v>1336</v>
      </c>
      <c r="AP250" s="79" t="b">
        <v>0</v>
      </c>
      <c r="AQ250" s="87" t="s">
        <v>1287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2</v>
      </c>
      <c r="BF250" s="48"/>
      <c r="BG250" s="49"/>
      <c r="BH250" s="48"/>
      <c r="BI250" s="49"/>
      <c r="BJ250" s="48"/>
      <c r="BK250" s="49"/>
      <c r="BL250" s="48"/>
      <c r="BM250" s="49"/>
      <c r="BN250" s="48"/>
    </row>
    <row r="251" spans="1:66" ht="15">
      <c r="A251" s="64" t="s">
        <v>359</v>
      </c>
      <c r="B251" s="64" t="s">
        <v>344</v>
      </c>
      <c r="C251" s="65" t="s">
        <v>3519</v>
      </c>
      <c r="D251" s="66">
        <v>3</v>
      </c>
      <c r="E251" s="67" t="s">
        <v>132</v>
      </c>
      <c r="F251" s="68">
        <v>32</v>
      </c>
      <c r="G251" s="65"/>
      <c r="H251" s="69"/>
      <c r="I251" s="70"/>
      <c r="J251" s="70"/>
      <c r="K251" s="34" t="s">
        <v>65</v>
      </c>
      <c r="L251" s="77">
        <v>251</v>
      </c>
      <c r="M251" s="77"/>
      <c r="N251" s="72"/>
      <c r="O251" s="79" t="s">
        <v>402</v>
      </c>
      <c r="P251" s="81">
        <v>43779.8028587963</v>
      </c>
      <c r="Q251" s="79" t="s">
        <v>404</v>
      </c>
      <c r="R251" s="83" t="s">
        <v>465</v>
      </c>
      <c r="S251" s="79" t="s">
        <v>488</v>
      </c>
      <c r="T251" s="79"/>
      <c r="U251" s="79"/>
      <c r="V251" s="83" t="s">
        <v>625</v>
      </c>
      <c r="W251" s="81">
        <v>43779.8028587963</v>
      </c>
      <c r="X251" s="85">
        <v>43779</v>
      </c>
      <c r="Y251" s="87" t="s">
        <v>819</v>
      </c>
      <c r="Z251" s="83" t="s">
        <v>1043</v>
      </c>
      <c r="AA251" s="79"/>
      <c r="AB251" s="79"/>
      <c r="AC251" s="87" t="s">
        <v>1267</v>
      </c>
      <c r="AD251" s="79"/>
      <c r="AE251" s="79" t="b">
        <v>0</v>
      </c>
      <c r="AF251" s="79">
        <v>0</v>
      </c>
      <c r="AG251" s="87" t="s">
        <v>1327</v>
      </c>
      <c r="AH251" s="79" t="b">
        <v>0</v>
      </c>
      <c r="AI251" s="79" t="s">
        <v>1334</v>
      </c>
      <c r="AJ251" s="79"/>
      <c r="AK251" s="87" t="s">
        <v>1327</v>
      </c>
      <c r="AL251" s="79" t="b">
        <v>0</v>
      </c>
      <c r="AM251" s="79">
        <v>24</v>
      </c>
      <c r="AN251" s="87" t="s">
        <v>1287</v>
      </c>
      <c r="AO251" s="79" t="s">
        <v>1336</v>
      </c>
      <c r="AP251" s="79" t="b">
        <v>0</v>
      </c>
      <c r="AQ251" s="87" t="s">
        <v>1287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2</v>
      </c>
      <c r="BF251" s="48">
        <v>1</v>
      </c>
      <c r="BG251" s="49">
        <v>2.2222222222222223</v>
      </c>
      <c r="BH251" s="48">
        <v>0</v>
      </c>
      <c r="BI251" s="49">
        <v>0</v>
      </c>
      <c r="BJ251" s="48">
        <v>0</v>
      </c>
      <c r="BK251" s="49">
        <v>0</v>
      </c>
      <c r="BL251" s="48">
        <v>44</v>
      </c>
      <c r="BM251" s="49">
        <v>97.77777777777777</v>
      </c>
      <c r="BN251" s="48">
        <v>45</v>
      </c>
    </row>
    <row r="252" spans="1:66" ht="15">
      <c r="A252" s="64" t="s">
        <v>359</v>
      </c>
      <c r="B252" s="64" t="s">
        <v>373</v>
      </c>
      <c r="C252" s="65" t="s">
        <v>3520</v>
      </c>
      <c r="D252" s="66">
        <v>10</v>
      </c>
      <c r="E252" s="67" t="s">
        <v>136</v>
      </c>
      <c r="F252" s="68">
        <v>26.8</v>
      </c>
      <c r="G252" s="65"/>
      <c r="H252" s="69"/>
      <c r="I252" s="70"/>
      <c r="J252" s="70"/>
      <c r="K252" s="34" t="s">
        <v>65</v>
      </c>
      <c r="L252" s="77">
        <v>252</v>
      </c>
      <c r="M252" s="77"/>
      <c r="N252" s="72"/>
      <c r="O252" s="79" t="s">
        <v>401</v>
      </c>
      <c r="P252" s="81">
        <v>43786.42087962963</v>
      </c>
      <c r="Q252" s="79" t="s">
        <v>439</v>
      </c>
      <c r="R252" s="83" t="s">
        <v>475</v>
      </c>
      <c r="S252" s="79" t="s">
        <v>488</v>
      </c>
      <c r="T252" s="79" t="s">
        <v>385</v>
      </c>
      <c r="U252" s="79"/>
      <c r="V252" s="83" t="s">
        <v>625</v>
      </c>
      <c r="W252" s="81">
        <v>43786.42087962963</v>
      </c>
      <c r="X252" s="85">
        <v>43786</v>
      </c>
      <c r="Y252" s="87" t="s">
        <v>820</v>
      </c>
      <c r="Z252" s="83" t="s">
        <v>1044</v>
      </c>
      <c r="AA252" s="79"/>
      <c r="AB252" s="79"/>
      <c r="AC252" s="87" t="s">
        <v>1268</v>
      </c>
      <c r="AD252" s="79"/>
      <c r="AE252" s="79" t="b">
        <v>0</v>
      </c>
      <c r="AF252" s="79">
        <v>0</v>
      </c>
      <c r="AG252" s="87" t="s">
        <v>1327</v>
      </c>
      <c r="AH252" s="79" t="b">
        <v>0</v>
      </c>
      <c r="AI252" s="79" t="s">
        <v>1334</v>
      </c>
      <c r="AJ252" s="79"/>
      <c r="AK252" s="87" t="s">
        <v>1327</v>
      </c>
      <c r="AL252" s="79" t="b">
        <v>0</v>
      </c>
      <c r="AM252" s="79">
        <v>8</v>
      </c>
      <c r="AN252" s="87" t="s">
        <v>1292</v>
      </c>
      <c r="AO252" s="79" t="s">
        <v>1336</v>
      </c>
      <c r="AP252" s="79" t="b">
        <v>0</v>
      </c>
      <c r="AQ252" s="87" t="s">
        <v>1292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6</v>
      </c>
      <c r="BE252" s="78" t="str">
        <f>REPLACE(INDEX(GroupVertices[Group],MATCH(Edges[[#This Row],[Vertex 2]],GroupVertices[Vertex],0)),1,1,"")</f>
        <v>2</v>
      </c>
      <c r="BF252" s="48">
        <v>1</v>
      </c>
      <c r="BG252" s="49">
        <v>3.3333333333333335</v>
      </c>
      <c r="BH252" s="48">
        <v>0</v>
      </c>
      <c r="BI252" s="49">
        <v>0</v>
      </c>
      <c r="BJ252" s="48">
        <v>0</v>
      </c>
      <c r="BK252" s="49">
        <v>0</v>
      </c>
      <c r="BL252" s="48">
        <v>29</v>
      </c>
      <c r="BM252" s="49">
        <v>96.66666666666667</v>
      </c>
      <c r="BN252" s="48">
        <v>30</v>
      </c>
    </row>
    <row r="253" spans="1:66" ht="15">
      <c r="A253" s="64" t="s">
        <v>361</v>
      </c>
      <c r="B253" s="64" t="s">
        <v>373</v>
      </c>
      <c r="C253" s="65" t="s">
        <v>3519</v>
      </c>
      <c r="D253" s="66">
        <v>3</v>
      </c>
      <c r="E253" s="67" t="s">
        <v>132</v>
      </c>
      <c r="F253" s="68">
        <v>32</v>
      </c>
      <c r="G253" s="65"/>
      <c r="H253" s="69"/>
      <c r="I253" s="70"/>
      <c r="J253" s="70"/>
      <c r="K253" s="34" t="s">
        <v>65</v>
      </c>
      <c r="L253" s="77">
        <v>253</v>
      </c>
      <c r="M253" s="77"/>
      <c r="N253" s="72"/>
      <c r="O253" s="79" t="s">
        <v>401</v>
      </c>
      <c r="P253" s="81">
        <v>43786.4278587963</v>
      </c>
      <c r="Q253" s="79" t="s">
        <v>439</v>
      </c>
      <c r="R253" s="83" t="s">
        <v>475</v>
      </c>
      <c r="S253" s="79" t="s">
        <v>488</v>
      </c>
      <c r="T253" s="79" t="s">
        <v>385</v>
      </c>
      <c r="U253" s="79"/>
      <c r="V253" s="83" t="s">
        <v>626</v>
      </c>
      <c r="W253" s="81">
        <v>43786.4278587963</v>
      </c>
      <c r="X253" s="85">
        <v>43786</v>
      </c>
      <c r="Y253" s="87" t="s">
        <v>821</v>
      </c>
      <c r="Z253" s="83" t="s">
        <v>1045</v>
      </c>
      <c r="AA253" s="79"/>
      <c r="AB253" s="79"/>
      <c r="AC253" s="87" t="s">
        <v>1269</v>
      </c>
      <c r="AD253" s="79"/>
      <c r="AE253" s="79" t="b">
        <v>0</v>
      </c>
      <c r="AF253" s="79">
        <v>0</v>
      </c>
      <c r="AG253" s="87" t="s">
        <v>1327</v>
      </c>
      <c r="AH253" s="79" t="b">
        <v>0</v>
      </c>
      <c r="AI253" s="79" t="s">
        <v>1334</v>
      </c>
      <c r="AJ253" s="79"/>
      <c r="AK253" s="87" t="s">
        <v>1327</v>
      </c>
      <c r="AL253" s="79" t="b">
        <v>0</v>
      </c>
      <c r="AM253" s="79">
        <v>8</v>
      </c>
      <c r="AN253" s="87" t="s">
        <v>1292</v>
      </c>
      <c r="AO253" s="79" t="s">
        <v>1337</v>
      </c>
      <c r="AP253" s="79" t="b">
        <v>0</v>
      </c>
      <c r="AQ253" s="87" t="s">
        <v>1292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v>1</v>
      </c>
      <c r="BG253" s="49">
        <v>3.3333333333333335</v>
      </c>
      <c r="BH253" s="48">
        <v>0</v>
      </c>
      <c r="BI253" s="49">
        <v>0</v>
      </c>
      <c r="BJ253" s="48">
        <v>0</v>
      </c>
      <c r="BK253" s="49">
        <v>0</v>
      </c>
      <c r="BL253" s="48">
        <v>29</v>
      </c>
      <c r="BM253" s="49">
        <v>96.66666666666667</v>
      </c>
      <c r="BN253" s="48">
        <v>30</v>
      </c>
    </row>
    <row r="254" spans="1:66" ht="15">
      <c r="A254" s="64" t="s">
        <v>362</v>
      </c>
      <c r="B254" s="64" t="s">
        <v>363</v>
      </c>
      <c r="C254" s="65" t="s">
        <v>3519</v>
      </c>
      <c r="D254" s="66">
        <v>3</v>
      </c>
      <c r="E254" s="67" t="s">
        <v>132</v>
      </c>
      <c r="F254" s="68">
        <v>32</v>
      </c>
      <c r="G254" s="65"/>
      <c r="H254" s="69"/>
      <c r="I254" s="70"/>
      <c r="J254" s="70"/>
      <c r="K254" s="34" t="s">
        <v>66</v>
      </c>
      <c r="L254" s="77">
        <v>254</v>
      </c>
      <c r="M254" s="77"/>
      <c r="N254" s="72"/>
      <c r="O254" s="79" t="s">
        <v>402</v>
      </c>
      <c r="P254" s="81">
        <v>43781.33829861111</v>
      </c>
      <c r="Q254" s="79" t="s">
        <v>441</v>
      </c>
      <c r="R254" s="83" t="s">
        <v>477</v>
      </c>
      <c r="S254" s="79" t="s">
        <v>497</v>
      </c>
      <c r="T254" s="79" t="s">
        <v>513</v>
      </c>
      <c r="U254" s="83" t="s">
        <v>539</v>
      </c>
      <c r="V254" s="83" t="s">
        <v>539</v>
      </c>
      <c r="W254" s="81">
        <v>43781.33829861111</v>
      </c>
      <c r="X254" s="85">
        <v>43781</v>
      </c>
      <c r="Y254" s="87" t="s">
        <v>822</v>
      </c>
      <c r="Z254" s="83" t="s">
        <v>1046</v>
      </c>
      <c r="AA254" s="79"/>
      <c r="AB254" s="79"/>
      <c r="AC254" s="87" t="s">
        <v>1270</v>
      </c>
      <c r="AD254" s="79"/>
      <c r="AE254" s="79" t="b">
        <v>0</v>
      </c>
      <c r="AF254" s="79">
        <v>3</v>
      </c>
      <c r="AG254" s="87" t="s">
        <v>1327</v>
      </c>
      <c r="AH254" s="79" t="b">
        <v>0</v>
      </c>
      <c r="AI254" s="79" t="s">
        <v>1335</v>
      </c>
      <c r="AJ254" s="79"/>
      <c r="AK254" s="87" t="s">
        <v>1327</v>
      </c>
      <c r="AL254" s="79" t="b">
        <v>0</v>
      </c>
      <c r="AM254" s="79">
        <v>0</v>
      </c>
      <c r="AN254" s="87" t="s">
        <v>1327</v>
      </c>
      <c r="AO254" s="79" t="s">
        <v>1346</v>
      </c>
      <c r="AP254" s="79" t="b">
        <v>0</v>
      </c>
      <c r="AQ254" s="87" t="s">
        <v>1270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8</v>
      </c>
      <c r="BE254" s="78" t="str">
        <f>REPLACE(INDEX(GroupVertices[Group],MATCH(Edges[[#This Row],[Vertex 2]],GroupVertices[Vertex],0)),1,1,"")</f>
        <v>8</v>
      </c>
      <c r="BF254" s="48">
        <v>0</v>
      </c>
      <c r="BG254" s="49">
        <v>0</v>
      </c>
      <c r="BH254" s="48">
        <v>0</v>
      </c>
      <c r="BI254" s="49">
        <v>0</v>
      </c>
      <c r="BJ254" s="48">
        <v>0</v>
      </c>
      <c r="BK254" s="49">
        <v>0</v>
      </c>
      <c r="BL254" s="48">
        <v>31</v>
      </c>
      <c r="BM254" s="49">
        <v>100</v>
      </c>
      <c r="BN254" s="48">
        <v>31</v>
      </c>
    </row>
    <row r="255" spans="1:66" ht="15">
      <c r="A255" s="64" t="s">
        <v>362</v>
      </c>
      <c r="B255" s="64" t="s">
        <v>385</v>
      </c>
      <c r="C255" s="65" t="s">
        <v>3519</v>
      </c>
      <c r="D255" s="66">
        <v>3</v>
      </c>
      <c r="E255" s="67" t="s">
        <v>132</v>
      </c>
      <c r="F255" s="68">
        <v>32</v>
      </c>
      <c r="G255" s="65"/>
      <c r="H255" s="69"/>
      <c r="I255" s="70"/>
      <c r="J255" s="70"/>
      <c r="K255" s="34" t="s">
        <v>65</v>
      </c>
      <c r="L255" s="77">
        <v>255</v>
      </c>
      <c r="M255" s="77"/>
      <c r="N255" s="72"/>
      <c r="O255" s="79" t="s">
        <v>402</v>
      </c>
      <c r="P255" s="81">
        <v>43781.33829861111</v>
      </c>
      <c r="Q255" s="79" t="s">
        <v>441</v>
      </c>
      <c r="R255" s="83" t="s">
        <v>477</v>
      </c>
      <c r="S255" s="79" t="s">
        <v>497</v>
      </c>
      <c r="T255" s="79" t="s">
        <v>513</v>
      </c>
      <c r="U255" s="83" t="s">
        <v>539</v>
      </c>
      <c r="V255" s="83" t="s">
        <v>539</v>
      </c>
      <c r="W255" s="81">
        <v>43781.33829861111</v>
      </c>
      <c r="X255" s="85">
        <v>43781</v>
      </c>
      <c r="Y255" s="87" t="s">
        <v>822</v>
      </c>
      <c r="Z255" s="83" t="s">
        <v>1046</v>
      </c>
      <c r="AA255" s="79"/>
      <c r="AB255" s="79"/>
      <c r="AC255" s="87" t="s">
        <v>1270</v>
      </c>
      <c r="AD255" s="79"/>
      <c r="AE255" s="79" t="b">
        <v>0</v>
      </c>
      <c r="AF255" s="79">
        <v>3</v>
      </c>
      <c r="AG255" s="87" t="s">
        <v>1327</v>
      </c>
      <c r="AH255" s="79" t="b">
        <v>0</v>
      </c>
      <c r="AI255" s="79" t="s">
        <v>1335</v>
      </c>
      <c r="AJ255" s="79"/>
      <c r="AK255" s="87" t="s">
        <v>1327</v>
      </c>
      <c r="AL255" s="79" t="b">
        <v>0</v>
      </c>
      <c r="AM255" s="79">
        <v>0</v>
      </c>
      <c r="AN255" s="87" t="s">
        <v>1327</v>
      </c>
      <c r="AO255" s="79" t="s">
        <v>1346</v>
      </c>
      <c r="AP255" s="79" t="b">
        <v>0</v>
      </c>
      <c r="AQ255" s="87" t="s">
        <v>1270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8</v>
      </c>
      <c r="BF255" s="48"/>
      <c r="BG255" s="49"/>
      <c r="BH255" s="48"/>
      <c r="BI255" s="49"/>
      <c r="BJ255" s="48"/>
      <c r="BK255" s="49"/>
      <c r="BL255" s="48"/>
      <c r="BM255" s="49"/>
      <c r="BN255" s="48"/>
    </row>
    <row r="256" spans="1:66" ht="15">
      <c r="A256" s="64" t="s">
        <v>363</v>
      </c>
      <c r="B256" s="64" t="s">
        <v>362</v>
      </c>
      <c r="C256" s="65" t="s">
        <v>3519</v>
      </c>
      <c r="D256" s="66">
        <v>3</v>
      </c>
      <c r="E256" s="67" t="s">
        <v>132</v>
      </c>
      <c r="F256" s="68">
        <v>32</v>
      </c>
      <c r="G256" s="65"/>
      <c r="H256" s="69"/>
      <c r="I256" s="70"/>
      <c r="J256" s="70"/>
      <c r="K256" s="34" t="s">
        <v>66</v>
      </c>
      <c r="L256" s="77">
        <v>256</v>
      </c>
      <c r="M256" s="77"/>
      <c r="N256" s="72"/>
      <c r="O256" s="79" t="s">
        <v>402</v>
      </c>
      <c r="P256" s="81">
        <v>43786.44635416667</v>
      </c>
      <c r="Q256" s="79" t="s">
        <v>442</v>
      </c>
      <c r="R256" s="79"/>
      <c r="S256" s="79"/>
      <c r="T256" s="79" t="s">
        <v>514</v>
      </c>
      <c r="U256" s="79"/>
      <c r="V256" s="83" t="s">
        <v>627</v>
      </c>
      <c r="W256" s="81">
        <v>43786.44635416667</v>
      </c>
      <c r="X256" s="85">
        <v>43786</v>
      </c>
      <c r="Y256" s="87" t="s">
        <v>823</v>
      </c>
      <c r="Z256" s="83" t="s">
        <v>1047</v>
      </c>
      <c r="AA256" s="79"/>
      <c r="AB256" s="79"/>
      <c r="AC256" s="87" t="s">
        <v>1271</v>
      </c>
      <c r="AD256" s="79"/>
      <c r="AE256" s="79" t="b">
        <v>0</v>
      </c>
      <c r="AF256" s="79">
        <v>5</v>
      </c>
      <c r="AG256" s="87" t="s">
        <v>1327</v>
      </c>
      <c r="AH256" s="79" t="b">
        <v>0</v>
      </c>
      <c r="AI256" s="79" t="s">
        <v>1334</v>
      </c>
      <c r="AJ256" s="79"/>
      <c r="AK256" s="87" t="s">
        <v>1327</v>
      </c>
      <c r="AL256" s="79" t="b">
        <v>0</v>
      </c>
      <c r="AM256" s="79">
        <v>0</v>
      </c>
      <c r="AN256" s="87" t="s">
        <v>1327</v>
      </c>
      <c r="AO256" s="79" t="s">
        <v>1338</v>
      </c>
      <c r="AP256" s="79" t="b">
        <v>0</v>
      </c>
      <c r="AQ256" s="87" t="s">
        <v>1271</v>
      </c>
      <c r="AR256" s="79" t="s">
        <v>176</v>
      </c>
      <c r="AS256" s="79">
        <v>0</v>
      </c>
      <c r="AT256" s="79">
        <v>0</v>
      </c>
      <c r="AU256" s="79" t="s">
        <v>1351</v>
      </c>
      <c r="AV256" s="79" t="s">
        <v>1353</v>
      </c>
      <c r="AW256" s="79" t="s">
        <v>1355</v>
      </c>
      <c r="AX256" s="79" t="s">
        <v>1356</v>
      </c>
      <c r="AY256" s="79" t="s">
        <v>1358</v>
      </c>
      <c r="AZ256" s="79" t="s">
        <v>1359</v>
      </c>
      <c r="BA256" s="79" t="s">
        <v>1361</v>
      </c>
      <c r="BB256" s="83" t="s">
        <v>1363</v>
      </c>
      <c r="BC256">
        <v>1</v>
      </c>
      <c r="BD256" s="78" t="str">
        <f>REPLACE(INDEX(GroupVertices[Group],MATCH(Edges[[#This Row],[Vertex 1]],GroupVertices[Vertex],0)),1,1,"")</f>
        <v>8</v>
      </c>
      <c r="BE256" s="78" t="str">
        <f>REPLACE(INDEX(GroupVertices[Group],MATCH(Edges[[#This Row],[Vertex 2]],GroupVertices[Vertex],0)),1,1,"")</f>
        <v>8</v>
      </c>
      <c r="BF256" s="48"/>
      <c r="BG256" s="49"/>
      <c r="BH256" s="48"/>
      <c r="BI256" s="49"/>
      <c r="BJ256" s="48"/>
      <c r="BK256" s="49"/>
      <c r="BL256" s="48"/>
      <c r="BM256" s="49"/>
      <c r="BN256" s="48"/>
    </row>
    <row r="257" spans="1:66" ht="15">
      <c r="A257" s="64" t="s">
        <v>363</v>
      </c>
      <c r="B257" s="64" t="s">
        <v>385</v>
      </c>
      <c r="C257" s="65" t="s">
        <v>3519</v>
      </c>
      <c r="D257" s="66">
        <v>3</v>
      </c>
      <c r="E257" s="67" t="s">
        <v>132</v>
      </c>
      <c r="F257" s="68">
        <v>32</v>
      </c>
      <c r="G257" s="65"/>
      <c r="H257" s="69"/>
      <c r="I257" s="70"/>
      <c r="J257" s="70"/>
      <c r="K257" s="34" t="s">
        <v>65</v>
      </c>
      <c r="L257" s="77">
        <v>257</v>
      </c>
      <c r="M257" s="77"/>
      <c r="N257" s="72"/>
      <c r="O257" s="79" t="s">
        <v>402</v>
      </c>
      <c r="P257" s="81">
        <v>43786.44635416667</v>
      </c>
      <c r="Q257" s="79" t="s">
        <v>442</v>
      </c>
      <c r="R257" s="79"/>
      <c r="S257" s="79"/>
      <c r="T257" s="79" t="s">
        <v>514</v>
      </c>
      <c r="U257" s="79"/>
      <c r="V257" s="83" t="s">
        <v>627</v>
      </c>
      <c r="W257" s="81">
        <v>43786.44635416667</v>
      </c>
      <c r="X257" s="85">
        <v>43786</v>
      </c>
      <c r="Y257" s="87" t="s">
        <v>823</v>
      </c>
      <c r="Z257" s="83" t="s">
        <v>1047</v>
      </c>
      <c r="AA257" s="79"/>
      <c r="AB257" s="79"/>
      <c r="AC257" s="87" t="s">
        <v>1271</v>
      </c>
      <c r="AD257" s="79"/>
      <c r="AE257" s="79" t="b">
        <v>0</v>
      </c>
      <c r="AF257" s="79">
        <v>5</v>
      </c>
      <c r="AG257" s="87" t="s">
        <v>1327</v>
      </c>
      <c r="AH257" s="79" t="b">
        <v>0</v>
      </c>
      <c r="AI257" s="79" t="s">
        <v>1334</v>
      </c>
      <c r="AJ257" s="79"/>
      <c r="AK257" s="87" t="s">
        <v>1327</v>
      </c>
      <c r="AL257" s="79" t="b">
        <v>0</v>
      </c>
      <c r="AM257" s="79">
        <v>0</v>
      </c>
      <c r="AN257" s="87" t="s">
        <v>1327</v>
      </c>
      <c r="AO257" s="79" t="s">
        <v>1338</v>
      </c>
      <c r="AP257" s="79" t="b">
        <v>0</v>
      </c>
      <c r="AQ257" s="87" t="s">
        <v>1271</v>
      </c>
      <c r="AR257" s="79" t="s">
        <v>176</v>
      </c>
      <c r="AS257" s="79">
        <v>0</v>
      </c>
      <c r="AT257" s="79">
        <v>0</v>
      </c>
      <c r="AU257" s="79" t="s">
        <v>1351</v>
      </c>
      <c r="AV257" s="79" t="s">
        <v>1353</v>
      </c>
      <c r="AW257" s="79" t="s">
        <v>1355</v>
      </c>
      <c r="AX257" s="79" t="s">
        <v>1356</v>
      </c>
      <c r="AY257" s="79" t="s">
        <v>1358</v>
      </c>
      <c r="AZ257" s="79" t="s">
        <v>1359</v>
      </c>
      <c r="BA257" s="79" t="s">
        <v>1361</v>
      </c>
      <c r="BB257" s="83" t="s">
        <v>1363</v>
      </c>
      <c r="BC257">
        <v>1</v>
      </c>
      <c r="BD257" s="78" t="str">
        <f>REPLACE(INDEX(GroupVertices[Group],MATCH(Edges[[#This Row],[Vertex 1]],GroupVertices[Vertex],0)),1,1,"")</f>
        <v>8</v>
      </c>
      <c r="BE257" s="78" t="str">
        <f>REPLACE(INDEX(GroupVertices[Group],MATCH(Edges[[#This Row],[Vertex 2]],GroupVertices[Vertex],0)),1,1,"")</f>
        <v>8</v>
      </c>
      <c r="BF257" s="48">
        <v>0</v>
      </c>
      <c r="BG257" s="49">
        <v>0</v>
      </c>
      <c r="BH257" s="48">
        <v>0</v>
      </c>
      <c r="BI257" s="49">
        <v>0</v>
      </c>
      <c r="BJ257" s="48">
        <v>0</v>
      </c>
      <c r="BK257" s="49">
        <v>0</v>
      </c>
      <c r="BL257" s="48">
        <v>23</v>
      </c>
      <c r="BM257" s="49">
        <v>100</v>
      </c>
      <c r="BN257" s="48">
        <v>23</v>
      </c>
    </row>
    <row r="258" spans="1:66" ht="15">
      <c r="A258" s="64" t="s">
        <v>364</v>
      </c>
      <c r="B258" s="64" t="s">
        <v>373</v>
      </c>
      <c r="C258" s="65" t="s">
        <v>3519</v>
      </c>
      <c r="D258" s="66">
        <v>3</v>
      </c>
      <c r="E258" s="67" t="s">
        <v>132</v>
      </c>
      <c r="F258" s="68">
        <v>32</v>
      </c>
      <c r="G258" s="65"/>
      <c r="H258" s="69"/>
      <c r="I258" s="70"/>
      <c r="J258" s="70"/>
      <c r="K258" s="34" t="s">
        <v>65</v>
      </c>
      <c r="L258" s="77">
        <v>258</v>
      </c>
      <c r="M258" s="77"/>
      <c r="N258" s="72"/>
      <c r="O258" s="79" t="s">
        <v>401</v>
      </c>
      <c r="P258" s="81">
        <v>43786.665185185186</v>
      </c>
      <c r="Q258" s="79" t="s">
        <v>439</v>
      </c>
      <c r="R258" s="83" t="s">
        <v>475</v>
      </c>
      <c r="S258" s="79" t="s">
        <v>488</v>
      </c>
      <c r="T258" s="79" t="s">
        <v>385</v>
      </c>
      <c r="U258" s="79"/>
      <c r="V258" s="83" t="s">
        <v>628</v>
      </c>
      <c r="W258" s="81">
        <v>43786.665185185186</v>
      </c>
      <c r="X258" s="85">
        <v>43786</v>
      </c>
      <c r="Y258" s="87" t="s">
        <v>824</v>
      </c>
      <c r="Z258" s="83" t="s">
        <v>1048</v>
      </c>
      <c r="AA258" s="79"/>
      <c r="AB258" s="79"/>
      <c r="AC258" s="87" t="s">
        <v>1272</v>
      </c>
      <c r="AD258" s="79"/>
      <c r="AE258" s="79" t="b">
        <v>0</v>
      </c>
      <c r="AF258" s="79">
        <v>0</v>
      </c>
      <c r="AG258" s="87" t="s">
        <v>1327</v>
      </c>
      <c r="AH258" s="79" t="b">
        <v>0</v>
      </c>
      <c r="AI258" s="79" t="s">
        <v>1334</v>
      </c>
      <c r="AJ258" s="79"/>
      <c r="AK258" s="87" t="s">
        <v>1327</v>
      </c>
      <c r="AL258" s="79" t="b">
        <v>0</v>
      </c>
      <c r="AM258" s="79">
        <v>8</v>
      </c>
      <c r="AN258" s="87" t="s">
        <v>1292</v>
      </c>
      <c r="AO258" s="79" t="s">
        <v>1338</v>
      </c>
      <c r="AP258" s="79" t="b">
        <v>0</v>
      </c>
      <c r="AQ258" s="87" t="s">
        <v>1292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v>1</v>
      </c>
      <c r="BG258" s="49">
        <v>3.3333333333333335</v>
      </c>
      <c r="BH258" s="48">
        <v>0</v>
      </c>
      <c r="BI258" s="49">
        <v>0</v>
      </c>
      <c r="BJ258" s="48">
        <v>0</v>
      </c>
      <c r="BK258" s="49">
        <v>0</v>
      </c>
      <c r="BL258" s="48">
        <v>29</v>
      </c>
      <c r="BM258" s="49">
        <v>96.66666666666667</v>
      </c>
      <c r="BN258" s="48">
        <v>30</v>
      </c>
    </row>
    <row r="259" spans="1:66" ht="15">
      <c r="A259" s="64" t="s">
        <v>365</v>
      </c>
      <c r="B259" s="64" t="s">
        <v>383</v>
      </c>
      <c r="C259" s="65" t="s">
        <v>3519</v>
      </c>
      <c r="D259" s="66">
        <v>3</v>
      </c>
      <c r="E259" s="67" t="s">
        <v>132</v>
      </c>
      <c r="F259" s="68">
        <v>32</v>
      </c>
      <c r="G259" s="65"/>
      <c r="H259" s="69"/>
      <c r="I259" s="70"/>
      <c r="J259" s="70"/>
      <c r="K259" s="34" t="s">
        <v>65</v>
      </c>
      <c r="L259" s="77">
        <v>259</v>
      </c>
      <c r="M259" s="77"/>
      <c r="N259" s="72"/>
      <c r="O259" s="79" t="s">
        <v>401</v>
      </c>
      <c r="P259" s="81">
        <v>43787.233935185184</v>
      </c>
      <c r="Q259" s="79" t="s">
        <v>443</v>
      </c>
      <c r="R259" s="83" t="s">
        <v>478</v>
      </c>
      <c r="S259" s="79" t="s">
        <v>489</v>
      </c>
      <c r="T259" s="79" t="s">
        <v>515</v>
      </c>
      <c r="U259" s="79"/>
      <c r="V259" s="83" t="s">
        <v>629</v>
      </c>
      <c r="W259" s="81">
        <v>43787.233935185184</v>
      </c>
      <c r="X259" s="85">
        <v>43787</v>
      </c>
      <c r="Y259" s="87" t="s">
        <v>825</v>
      </c>
      <c r="Z259" s="83" t="s">
        <v>1049</v>
      </c>
      <c r="AA259" s="79"/>
      <c r="AB259" s="79"/>
      <c r="AC259" s="87" t="s">
        <v>1273</v>
      </c>
      <c r="AD259" s="79"/>
      <c r="AE259" s="79" t="b">
        <v>0</v>
      </c>
      <c r="AF259" s="79">
        <v>0</v>
      </c>
      <c r="AG259" s="87" t="s">
        <v>1327</v>
      </c>
      <c r="AH259" s="79" t="b">
        <v>0</v>
      </c>
      <c r="AI259" s="79" t="s">
        <v>1334</v>
      </c>
      <c r="AJ259" s="79"/>
      <c r="AK259" s="87" t="s">
        <v>1327</v>
      </c>
      <c r="AL259" s="79" t="b">
        <v>0</v>
      </c>
      <c r="AM259" s="79">
        <v>9</v>
      </c>
      <c r="AN259" s="87" t="s">
        <v>1312</v>
      </c>
      <c r="AO259" s="79" t="s">
        <v>1337</v>
      </c>
      <c r="AP259" s="79" t="b">
        <v>0</v>
      </c>
      <c r="AQ259" s="87" t="s">
        <v>1312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8"/>
      <c r="BG259" s="49"/>
      <c r="BH259" s="48"/>
      <c r="BI259" s="49"/>
      <c r="BJ259" s="48"/>
      <c r="BK259" s="49"/>
      <c r="BL259" s="48"/>
      <c r="BM259" s="49"/>
      <c r="BN259" s="48"/>
    </row>
    <row r="260" spans="1:66" ht="15">
      <c r="A260" s="64" t="s">
        <v>365</v>
      </c>
      <c r="B260" s="64" t="s">
        <v>344</v>
      </c>
      <c r="C260" s="65" t="s">
        <v>3519</v>
      </c>
      <c r="D260" s="66">
        <v>3</v>
      </c>
      <c r="E260" s="67" t="s">
        <v>132</v>
      </c>
      <c r="F260" s="68">
        <v>32</v>
      </c>
      <c r="G260" s="65"/>
      <c r="H260" s="69"/>
      <c r="I260" s="70"/>
      <c r="J260" s="70"/>
      <c r="K260" s="34" t="s">
        <v>65</v>
      </c>
      <c r="L260" s="77">
        <v>260</v>
      </c>
      <c r="M260" s="77"/>
      <c r="N260" s="72"/>
      <c r="O260" s="79" t="s">
        <v>402</v>
      </c>
      <c r="P260" s="81">
        <v>43787.233935185184</v>
      </c>
      <c r="Q260" s="79" t="s">
        <v>443</v>
      </c>
      <c r="R260" s="83" t="s">
        <v>478</v>
      </c>
      <c r="S260" s="79" t="s">
        <v>489</v>
      </c>
      <c r="T260" s="79" t="s">
        <v>515</v>
      </c>
      <c r="U260" s="79"/>
      <c r="V260" s="83" t="s">
        <v>629</v>
      </c>
      <c r="W260" s="81">
        <v>43787.233935185184</v>
      </c>
      <c r="X260" s="85">
        <v>43787</v>
      </c>
      <c r="Y260" s="87" t="s">
        <v>825</v>
      </c>
      <c r="Z260" s="83" t="s">
        <v>1049</v>
      </c>
      <c r="AA260" s="79"/>
      <c r="AB260" s="79"/>
      <c r="AC260" s="87" t="s">
        <v>1273</v>
      </c>
      <c r="AD260" s="79"/>
      <c r="AE260" s="79" t="b">
        <v>0</v>
      </c>
      <c r="AF260" s="79">
        <v>0</v>
      </c>
      <c r="AG260" s="87" t="s">
        <v>1327</v>
      </c>
      <c r="AH260" s="79" t="b">
        <v>0</v>
      </c>
      <c r="AI260" s="79" t="s">
        <v>1334</v>
      </c>
      <c r="AJ260" s="79"/>
      <c r="AK260" s="87" t="s">
        <v>1327</v>
      </c>
      <c r="AL260" s="79" t="b">
        <v>0</v>
      </c>
      <c r="AM260" s="79">
        <v>9</v>
      </c>
      <c r="AN260" s="87" t="s">
        <v>1312</v>
      </c>
      <c r="AO260" s="79" t="s">
        <v>1337</v>
      </c>
      <c r="AP260" s="79" t="b">
        <v>0</v>
      </c>
      <c r="AQ260" s="87" t="s">
        <v>1312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2</v>
      </c>
      <c r="BF260" s="48">
        <v>1</v>
      </c>
      <c r="BG260" s="49">
        <v>6.25</v>
      </c>
      <c r="BH260" s="48">
        <v>0</v>
      </c>
      <c r="BI260" s="49">
        <v>0</v>
      </c>
      <c r="BJ260" s="48">
        <v>0</v>
      </c>
      <c r="BK260" s="49">
        <v>0</v>
      </c>
      <c r="BL260" s="48">
        <v>15</v>
      </c>
      <c r="BM260" s="49">
        <v>93.75</v>
      </c>
      <c r="BN260" s="48">
        <v>16</v>
      </c>
    </row>
    <row r="261" spans="1:66" ht="15">
      <c r="A261" s="64" t="s">
        <v>366</v>
      </c>
      <c r="B261" s="64" t="s">
        <v>383</v>
      </c>
      <c r="C261" s="65" t="s">
        <v>3519</v>
      </c>
      <c r="D261" s="66">
        <v>3</v>
      </c>
      <c r="E261" s="67" t="s">
        <v>132</v>
      </c>
      <c r="F261" s="68">
        <v>32</v>
      </c>
      <c r="G261" s="65"/>
      <c r="H261" s="69"/>
      <c r="I261" s="70"/>
      <c r="J261" s="70"/>
      <c r="K261" s="34" t="s">
        <v>65</v>
      </c>
      <c r="L261" s="77">
        <v>261</v>
      </c>
      <c r="M261" s="77"/>
      <c r="N261" s="72"/>
      <c r="O261" s="79" t="s">
        <v>401</v>
      </c>
      <c r="P261" s="81">
        <v>43787.24024305555</v>
      </c>
      <c r="Q261" s="79" t="s">
        <v>443</v>
      </c>
      <c r="R261" s="83" t="s">
        <v>478</v>
      </c>
      <c r="S261" s="79" t="s">
        <v>489</v>
      </c>
      <c r="T261" s="79" t="s">
        <v>515</v>
      </c>
      <c r="U261" s="79"/>
      <c r="V261" s="83" t="s">
        <v>630</v>
      </c>
      <c r="W261" s="81">
        <v>43787.24024305555</v>
      </c>
      <c r="X261" s="85">
        <v>43787</v>
      </c>
      <c r="Y261" s="87" t="s">
        <v>826</v>
      </c>
      <c r="Z261" s="83" t="s">
        <v>1050</v>
      </c>
      <c r="AA261" s="79"/>
      <c r="AB261" s="79"/>
      <c r="AC261" s="87" t="s">
        <v>1274</v>
      </c>
      <c r="AD261" s="79"/>
      <c r="AE261" s="79" t="b">
        <v>0</v>
      </c>
      <c r="AF261" s="79">
        <v>0</v>
      </c>
      <c r="AG261" s="87" t="s">
        <v>1327</v>
      </c>
      <c r="AH261" s="79" t="b">
        <v>0</v>
      </c>
      <c r="AI261" s="79" t="s">
        <v>1334</v>
      </c>
      <c r="AJ261" s="79"/>
      <c r="AK261" s="87" t="s">
        <v>1327</v>
      </c>
      <c r="AL261" s="79" t="b">
        <v>0</v>
      </c>
      <c r="AM261" s="79">
        <v>9</v>
      </c>
      <c r="AN261" s="87" t="s">
        <v>1312</v>
      </c>
      <c r="AO261" s="79" t="s">
        <v>1337</v>
      </c>
      <c r="AP261" s="79" t="b">
        <v>0</v>
      </c>
      <c r="AQ261" s="87" t="s">
        <v>1312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8"/>
      <c r="BG261" s="49"/>
      <c r="BH261" s="48"/>
      <c r="BI261" s="49"/>
      <c r="BJ261" s="48"/>
      <c r="BK261" s="49"/>
      <c r="BL261" s="48"/>
      <c r="BM261" s="49"/>
      <c r="BN261" s="48"/>
    </row>
    <row r="262" spans="1:66" ht="15">
      <c r="A262" s="64" t="s">
        <v>366</v>
      </c>
      <c r="B262" s="64" t="s">
        <v>344</v>
      </c>
      <c r="C262" s="65" t="s">
        <v>3519</v>
      </c>
      <c r="D262" s="66">
        <v>3</v>
      </c>
      <c r="E262" s="67" t="s">
        <v>132</v>
      </c>
      <c r="F262" s="68">
        <v>32</v>
      </c>
      <c r="G262" s="65"/>
      <c r="H262" s="69"/>
      <c r="I262" s="70"/>
      <c r="J262" s="70"/>
      <c r="K262" s="34" t="s">
        <v>65</v>
      </c>
      <c r="L262" s="77">
        <v>262</v>
      </c>
      <c r="M262" s="77"/>
      <c r="N262" s="72"/>
      <c r="O262" s="79" t="s">
        <v>402</v>
      </c>
      <c r="P262" s="81">
        <v>43787.24024305555</v>
      </c>
      <c r="Q262" s="79" t="s">
        <v>443</v>
      </c>
      <c r="R262" s="83" t="s">
        <v>478</v>
      </c>
      <c r="S262" s="79" t="s">
        <v>489</v>
      </c>
      <c r="T262" s="79" t="s">
        <v>515</v>
      </c>
      <c r="U262" s="79"/>
      <c r="V262" s="83" t="s">
        <v>630</v>
      </c>
      <c r="W262" s="81">
        <v>43787.24024305555</v>
      </c>
      <c r="X262" s="85">
        <v>43787</v>
      </c>
      <c r="Y262" s="87" t="s">
        <v>826</v>
      </c>
      <c r="Z262" s="83" t="s">
        <v>1050</v>
      </c>
      <c r="AA262" s="79"/>
      <c r="AB262" s="79"/>
      <c r="AC262" s="87" t="s">
        <v>1274</v>
      </c>
      <c r="AD262" s="79"/>
      <c r="AE262" s="79" t="b">
        <v>0</v>
      </c>
      <c r="AF262" s="79">
        <v>0</v>
      </c>
      <c r="AG262" s="87" t="s">
        <v>1327</v>
      </c>
      <c r="AH262" s="79" t="b">
        <v>0</v>
      </c>
      <c r="AI262" s="79" t="s">
        <v>1334</v>
      </c>
      <c r="AJ262" s="79"/>
      <c r="AK262" s="87" t="s">
        <v>1327</v>
      </c>
      <c r="AL262" s="79" t="b">
        <v>0</v>
      </c>
      <c r="AM262" s="79">
        <v>9</v>
      </c>
      <c r="AN262" s="87" t="s">
        <v>1312</v>
      </c>
      <c r="AO262" s="79" t="s">
        <v>1337</v>
      </c>
      <c r="AP262" s="79" t="b">
        <v>0</v>
      </c>
      <c r="AQ262" s="87" t="s">
        <v>1312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2</v>
      </c>
      <c r="BF262" s="48">
        <v>1</v>
      </c>
      <c r="BG262" s="49">
        <v>6.25</v>
      </c>
      <c r="BH262" s="48">
        <v>0</v>
      </c>
      <c r="BI262" s="49">
        <v>0</v>
      </c>
      <c r="BJ262" s="48">
        <v>0</v>
      </c>
      <c r="BK262" s="49">
        <v>0</v>
      </c>
      <c r="BL262" s="48">
        <v>15</v>
      </c>
      <c r="BM262" s="49">
        <v>93.75</v>
      </c>
      <c r="BN262" s="48">
        <v>16</v>
      </c>
    </row>
    <row r="263" spans="1:66" ht="15">
      <c r="A263" s="64" t="s">
        <v>367</v>
      </c>
      <c r="B263" s="64" t="s">
        <v>399</v>
      </c>
      <c r="C263" s="65" t="s">
        <v>3519</v>
      </c>
      <c r="D263" s="66">
        <v>3</v>
      </c>
      <c r="E263" s="67" t="s">
        <v>132</v>
      </c>
      <c r="F263" s="68">
        <v>32</v>
      </c>
      <c r="G263" s="65"/>
      <c r="H263" s="69"/>
      <c r="I263" s="70"/>
      <c r="J263" s="70"/>
      <c r="K263" s="34" t="s">
        <v>65</v>
      </c>
      <c r="L263" s="77">
        <v>263</v>
      </c>
      <c r="M263" s="77"/>
      <c r="N263" s="72"/>
      <c r="O263" s="79" t="s">
        <v>403</v>
      </c>
      <c r="P263" s="81">
        <v>43782.12652777778</v>
      </c>
      <c r="Q263" s="79" t="s">
        <v>444</v>
      </c>
      <c r="R263" s="79"/>
      <c r="S263" s="79"/>
      <c r="T263" s="79"/>
      <c r="U263" s="79"/>
      <c r="V263" s="83" t="s">
        <v>631</v>
      </c>
      <c r="W263" s="81">
        <v>43782.12652777778</v>
      </c>
      <c r="X263" s="85">
        <v>43782</v>
      </c>
      <c r="Y263" s="87" t="s">
        <v>827</v>
      </c>
      <c r="Z263" s="83" t="s">
        <v>1051</v>
      </c>
      <c r="AA263" s="79"/>
      <c r="AB263" s="79"/>
      <c r="AC263" s="87" t="s">
        <v>1275</v>
      </c>
      <c r="AD263" s="87" t="s">
        <v>1326</v>
      </c>
      <c r="AE263" s="79" t="b">
        <v>0</v>
      </c>
      <c r="AF263" s="79">
        <v>0</v>
      </c>
      <c r="AG263" s="87" t="s">
        <v>1333</v>
      </c>
      <c r="AH263" s="79" t="b">
        <v>0</v>
      </c>
      <c r="AI263" s="79" t="s">
        <v>1334</v>
      </c>
      <c r="AJ263" s="79"/>
      <c r="AK263" s="87" t="s">
        <v>1327</v>
      </c>
      <c r="AL263" s="79" t="b">
        <v>0</v>
      </c>
      <c r="AM263" s="79">
        <v>0</v>
      </c>
      <c r="AN263" s="87" t="s">
        <v>1327</v>
      </c>
      <c r="AO263" s="79" t="s">
        <v>1339</v>
      </c>
      <c r="AP263" s="79" t="b">
        <v>0</v>
      </c>
      <c r="AQ263" s="87" t="s">
        <v>1326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8">
        <v>0</v>
      </c>
      <c r="BG263" s="49">
        <v>0</v>
      </c>
      <c r="BH263" s="48">
        <v>0</v>
      </c>
      <c r="BI263" s="49">
        <v>0</v>
      </c>
      <c r="BJ263" s="48">
        <v>0</v>
      </c>
      <c r="BK263" s="49">
        <v>0</v>
      </c>
      <c r="BL263" s="48">
        <v>8</v>
      </c>
      <c r="BM263" s="49">
        <v>100</v>
      </c>
      <c r="BN263" s="48">
        <v>8</v>
      </c>
    </row>
    <row r="264" spans="1:66" ht="15">
      <c r="A264" s="64" t="s">
        <v>367</v>
      </c>
      <c r="B264" s="64" t="s">
        <v>367</v>
      </c>
      <c r="C264" s="65" t="s">
        <v>3519</v>
      </c>
      <c r="D264" s="66">
        <v>3</v>
      </c>
      <c r="E264" s="67" t="s">
        <v>132</v>
      </c>
      <c r="F264" s="68">
        <v>32</v>
      </c>
      <c r="G264" s="65"/>
      <c r="H264" s="69"/>
      <c r="I264" s="70"/>
      <c r="J264" s="70"/>
      <c r="K264" s="34" t="s">
        <v>65</v>
      </c>
      <c r="L264" s="77">
        <v>264</v>
      </c>
      <c r="M264" s="77"/>
      <c r="N264" s="72"/>
      <c r="O264" s="79" t="s">
        <v>176</v>
      </c>
      <c r="P264" s="81">
        <v>43785.173634259256</v>
      </c>
      <c r="Q264" s="79" t="s">
        <v>433</v>
      </c>
      <c r="R264" s="83" t="s">
        <v>472</v>
      </c>
      <c r="S264" s="79" t="s">
        <v>488</v>
      </c>
      <c r="T264" s="79" t="s">
        <v>511</v>
      </c>
      <c r="U264" s="79"/>
      <c r="V264" s="83" t="s">
        <v>631</v>
      </c>
      <c r="W264" s="81">
        <v>43785.173634259256</v>
      </c>
      <c r="X264" s="85">
        <v>43785</v>
      </c>
      <c r="Y264" s="87" t="s">
        <v>828</v>
      </c>
      <c r="Z264" s="83" t="s">
        <v>1052</v>
      </c>
      <c r="AA264" s="79"/>
      <c r="AB264" s="79"/>
      <c r="AC264" s="87" t="s">
        <v>1276</v>
      </c>
      <c r="AD264" s="79"/>
      <c r="AE264" s="79" t="b">
        <v>0</v>
      </c>
      <c r="AF264" s="79">
        <v>25</v>
      </c>
      <c r="AG264" s="87" t="s">
        <v>1327</v>
      </c>
      <c r="AH264" s="79" t="b">
        <v>0</v>
      </c>
      <c r="AI264" s="79" t="s">
        <v>1334</v>
      </c>
      <c r="AJ264" s="79"/>
      <c r="AK264" s="87" t="s">
        <v>1327</v>
      </c>
      <c r="AL264" s="79" t="b">
        <v>0</v>
      </c>
      <c r="AM264" s="79">
        <v>5</v>
      </c>
      <c r="AN264" s="87" t="s">
        <v>1327</v>
      </c>
      <c r="AO264" s="79" t="s">
        <v>1339</v>
      </c>
      <c r="AP264" s="79" t="b">
        <v>0</v>
      </c>
      <c r="AQ264" s="87" t="s">
        <v>1276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8">
        <v>1</v>
      </c>
      <c r="BG264" s="49">
        <v>6.25</v>
      </c>
      <c r="BH264" s="48">
        <v>0</v>
      </c>
      <c r="BI264" s="49">
        <v>0</v>
      </c>
      <c r="BJ264" s="48">
        <v>0</v>
      </c>
      <c r="BK264" s="49">
        <v>0</v>
      </c>
      <c r="BL264" s="48">
        <v>15</v>
      </c>
      <c r="BM264" s="49">
        <v>93.75</v>
      </c>
      <c r="BN264" s="48">
        <v>16</v>
      </c>
    </row>
    <row r="265" spans="1:66" ht="15">
      <c r="A265" s="64" t="s">
        <v>367</v>
      </c>
      <c r="B265" s="64" t="s">
        <v>373</v>
      </c>
      <c r="C265" s="65" t="s">
        <v>3519</v>
      </c>
      <c r="D265" s="66">
        <v>3</v>
      </c>
      <c r="E265" s="67" t="s">
        <v>132</v>
      </c>
      <c r="F265" s="68">
        <v>32</v>
      </c>
      <c r="G265" s="65"/>
      <c r="H265" s="69"/>
      <c r="I265" s="70"/>
      <c r="J265" s="70"/>
      <c r="K265" s="34" t="s">
        <v>65</v>
      </c>
      <c r="L265" s="77">
        <v>265</v>
      </c>
      <c r="M265" s="77"/>
      <c r="N265" s="72"/>
      <c r="O265" s="79" t="s">
        <v>401</v>
      </c>
      <c r="P265" s="81">
        <v>43785.768587962964</v>
      </c>
      <c r="Q265" s="79" t="s">
        <v>435</v>
      </c>
      <c r="R265" s="83" t="s">
        <v>475</v>
      </c>
      <c r="S265" s="79" t="s">
        <v>488</v>
      </c>
      <c r="T265" s="79" t="s">
        <v>385</v>
      </c>
      <c r="U265" s="79"/>
      <c r="V265" s="83" t="s">
        <v>631</v>
      </c>
      <c r="W265" s="81">
        <v>43785.768587962964</v>
      </c>
      <c r="X265" s="85">
        <v>43785</v>
      </c>
      <c r="Y265" s="87" t="s">
        <v>829</v>
      </c>
      <c r="Z265" s="83" t="s">
        <v>1053</v>
      </c>
      <c r="AA265" s="79"/>
      <c r="AB265" s="79"/>
      <c r="AC265" s="87" t="s">
        <v>1277</v>
      </c>
      <c r="AD265" s="79"/>
      <c r="AE265" s="79" t="b">
        <v>0</v>
      </c>
      <c r="AF265" s="79">
        <v>0</v>
      </c>
      <c r="AG265" s="87" t="s">
        <v>1327</v>
      </c>
      <c r="AH265" s="79" t="b">
        <v>0</v>
      </c>
      <c r="AI265" s="79" t="s">
        <v>1334</v>
      </c>
      <c r="AJ265" s="79"/>
      <c r="AK265" s="87" t="s">
        <v>1327</v>
      </c>
      <c r="AL265" s="79" t="b">
        <v>0</v>
      </c>
      <c r="AM265" s="79">
        <v>4</v>
      </c>
      <c r="AN265" s="87" t="s">
        <v>1289</v>
      </c>
      <c r="AO265" s="79" t="s">
        <v>1339</v>
      </c>
      <c r="AP265" s="79" t="b">
        <v>0</v>
      </c>
      <c r="AQ265" s="87" t="s">
        <v>1289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2</v>
      </c>
      <c r="BF265" s="48">
        <v>1</v>
      </c>
      <c r="BG265" s="49">
        <v>3.3333333333333335</v>
      </c>
      <c r="BH265" s="48">
        <v>0</v>
      </c>
      <c r="BI265" s="49">
        <v>0</v>
      </c>
      <c r="BJ265" s="48">
        <v>0</v>
      </c>
      <c r="BK265" s="49">
        <v>0</v>
      </c>
      <c r="BL265" s="48">
        <v>29</v>
      </c>
      <c r="BM265" s="49">
        <v>96.66666666666667</v>
      </c>
      <c r="BN265" s="48">
        <v>30</v>
      </c>
    </row>
    <row r="266" spans="1:66" ht="15">
      <c r="A266" s="64" t="s">
        <v>367</v>
      </c>
      <c r="B266" s="64" t="s">
        <v>383</v>
      </c>
      <c r="C266" s="65" t="s">
        <v>3519</v>
      </c>
      <c r="D266" s="66">
        <v>3</v>
      </c>
      <c r="E266" s="67" t="s">
        <v>132</v>
      </c>
      <c r="F266" s="68">
        <v>32</v>
      </c>
      <c r="G266" s="65"/>
      <c r="H266" s="69"/>
      <c r="I266" s="70"/>
      <c r="J266" s="70"/>
      <c r="K266" s="34" t="s">
        <v>65</v>
      </c>
      <c r="L266" s="77">
        <v>266</v>
      </c>
      <c r="M266" s="77"/>
      <c r="N266" s="72"/>
      <c r="O266" s="79" t="s">
        <v>401</v>
      </c>
      <c r="P266" s="81">
        <v>43787.24254629629</v>
      </c>
      <c r="Q266" s="79" t="s">
        <v>443</v>
      </c>
      <c r="R266" s="83" t="s">
        <v>478</v>
      </c>
      <c r="S266" s="79" t="s">
        <v>489</v>
      </c>
      <c r="T266" s="79" t="s">
        <v>515</v>
      </c>
      <c r="U266" s="79"/>
      <c r="V266" s="83" t="s">
        <v>631</v>
      </c>
      <c r="W266" s="81">
        <v>43787.24254629629</v>
      </c>
      <c r="X266" s="85">
        <v>43787</v>
      </c>
      <c r="Y266" s="87" t="s">
        <v>830</v>
      </c>
      <c r="Z266" s="83" t="s">
        <v>1054</v>
      </c>
      <c r="AA266" s="79"/>
      <c r="AB266" s="79"/>
      <c r="AC266" s="87" t="s">
        <v>1278</v>
      </c>
      <c r="AD266" s="79"/>
      <c r="AE266" s="79" t="b">
        <v>0</v>
      </c>
      <c r="AF266" s="79">
        <v>0</v>
      </c>
      <c r="AG266" s="87" t="s">
        <v>1327</v>
      </c>
      <c r="AH266" s="79" t="b">
        <v>0</v>
      </c>
      <c r="AI266" s="79" t="s">
        <v>1334</v>
      </c>
      <c r="AJ266" s="79"/>
      <c r="AK266" s="87" t="s">
        <v>1327</v>
      </c>
      <c r="AL266" s="79" t="b">
        <v>0</v>
      </c>
      <c r="AM266" s="79">
        <v>9</v>
      </c>
      <c r="AN266" s="87" t="s">
        <v>1312</v>
      </c>
      <c r="AO266" s="79" t="s">
        <v>1339</v>
      </c>
      <c r="AP266" s="79" t="b">
        <v>0</v>
      </c>
      <c r="AQ266" s="87" t="s">
        <v>1312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c r="BG266" s="49"/>
      <c r="BH266" s="48"/>
      <c r="BI266" s="49"/>
      <c r="BJ266" s="48"/>
      <c r="BK266" s="49"/>
      <c r="BL266" s="48"/>
      <c r="BM266" s="49"/>
      <c r="BN266" s="48"/>
    </row>
    <row r="267" spans="1:66" ht="15">
      <c r="A267" s="64" t="s">
        <v>367</v>
      </c>
      <c r="B267" s="64" t="s">
        <v>344</v>
      </c>
      <c r="C267" s="65" t="s">
        <v>3519</v>
      </c>
      <c r="D267" s="66">
        <v>3</v>
      </c>
      <c r="E267" s="67" t="s">
        <v>132</v>
      </c>
      <c r="F267" s="68">
        <v>32</v>
      </c>
      <c r="G267" s="65"/>
      <c r="H267" s="69"/>
      <c r="I267" s="70"/>
      <c r="J267" s="70"/>
      <c r="K267" s="34" t="s">
        <v>65</v>
      </c>
      <c r="L267" s="77">
        <v>267</v>
      </c>
      <c r="M267" s="77"/>
      <c r="N267" s="72"/>
      <c r="O267" s="79" t="s">
        <v>402</v>
      </c>
      <c r="P267" s="81">
        <v>43787.24254629629</v>
      </c>
      <c r="Q267" s="79" t="s">
        <v>443</v>
      </c>
      <c r="R267" s="83" t="s">
        <v>478</v>
      </c>
      <c r="S267" s="79" t="s">
        <v>489</v>
      </c>
      <c r="T267" s="79" t="s">
        <v>515</v>
      </c>
      <c r="U267" s="79"/>
      <c r="V267" s="83" t="s">
        <v>631</v>
      </c>
      <c r="W267" s="81">
        <v>43787.24254629629</v>
      </c>
      <c r="X267" s="85">
        <v>43787</v>
      </c>
      <c r="Y267" s="87" t="s">
        <v>830</v>
      </c>
      <c r="Z267" s="83" t="s">
        <v>1054</v>
      </c>
      <c r="AA267" s="79"/>
      <c r="AB267" s="79"/>
      <c r="AC267" s="87" t="s">
        <v>1278</v>
      </c>
      <c r="AD267" s="79"/>
      <c r="AE267" s="79" t="b">
        <v>0</v>
      </c>
      <c r="AF267" s="79">
        <v>0</v>
      </c>
      <c r="AG267" s="87" t="s">
        <v>1327</v>
      </c>
      <c r="AH267" s="79" t="b">
        <v>0</v>
      </c>
      <c r="AI267" s="79" t="s">
        <v>1334</v>
      </c>
      <c r="AJ267" s="79"/>
      <c r="AK267" s="87" t="s">
        <v>1327</v>
      </c>
      <c r="AL267" s="79" t="b">
        <v>0</v>
      </c>
      <c r="AM267" s="79">
        <v>9</v>
      </c>
      <c r="AN267" s="87" t="s">
        <v>1312</v>
      </c>
      <c r="AO267" s="79" t="s">
        <v>1339</v>
      </c>
      <c r="AP267" s="79" t="b">
        <v>0</v>
      </c>
      <c r="AQ267" s="87" t="s">
        <v>1312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2</v>
      </c>
      <c r="BF267" s="48">
        <v>1</v>
      </c>
      <c r="BG267" s="49">
        <v>6.25</v>
      </c>
      <c r="BH267" s="48">
        <v>0</v>
      </c>
      <c r="BI267" s="49">
        <v>0</v>
      </c>
      <c r="BJ267" s="48">
        <v>0</v>
      </c>
      <c r="BK267" s="49">
        <v>0</v>
      </c>
      <c r="BL267" s="48">
        <v>15</v>
      </c>
      <c r="BM267" s="49">
        <v>93.75</v>
      </c>
      <c r="BN267" s="48">
        <v>16</v>
      </c>
    </row>
    <row r="268" spans="1:66" ht="15">
      <c r="A268" s="64" t="s">
        <v>368</v>
      </c>
      <c r="B268" s="64" t="s">
        <v>373</v>
      </c>
      <c r="C268" s="65" t="s">
        <v>3519</v>
      </c>
      <c r="D268" s="66">
        <v>3</v>
      </c>
      <c r="E268" s="67" t="s">
        <v>132</v>
      </c>
      <c r="F268" s="68">
        <v>32</v>
      </c>
      <c r="G268" s="65"/>
      <c r="H268" s="69"/>
      <c r="I268" s="70"/>
      <c r="J268" s="70"/>
      <c r="K268" s="34" t="s">
        <v>65</v>
      </c>
      <c r="L268" s="77">
        <v>268</v>
      </c>
      <c r="M268" s="77"/>
      <c r="N268" s="72"/>
      <c r="O268" s="79" t="s">
        <v>401</v>
      </c>
      <c r="P268" s="81">
        <v>43787.24300925926</v>
      </c>
      <c r="Q268" s="79" t="s">
        <v>445</v>
      </c>
      <c r="R268" s="83" t="s">
        <v>475</v>
      </c>
      <c r="S268" s="79" t="s">
        <v>488</v>
      </c>
      <c r="T268" s="79" t="s">
        <v>385</v>
      </c>
      <c r="U268" s="79"/>
      <c r="V268" s="83" t="s">
        <v>632</v>
      </c>
      <c r="W268" s="81">
        <v>43787.24300925926</v>
      </c>
      <c r="X268" s="85">
        <v>43787</v>
      </c>
      <c r="Y268" s="87" t="s">
        <v>831</v>
      </c>
      <c r="Z268" s="83" t="s">
        <v>1055</v>
      </c>
      <c r="AA268" s="79"/>
      <c r="AB268" s="79"/>
      <c r="AC268" s="87" t="s">
        <v>1279</v>
      </c>
      <c r="AD268" s="79"/>
      <c r="AE268" s="79" t="b">
        <v>0</v>
      </c>
      <c r="AF268" s="79">
        <v>0</v>
      </c>
      <c r="AG268" s="87" t="s">
        <v>1327</v>
      </c>
      <c r="AH268" s="79" t="b">
        <v>0</v>
      </c>
      <c r="AI268" s="79" t="s">
        <v>1334</v>
      </c>
      <c r="AJ268" s="79"/>
      <c r="AK268" s="87" t="s">
        <v>1327</v>
      </c>
      <c r="AL268" s="79" t="b">
        <v>0</v>
      </c>
      <c r="AM268" s="79">
        <v>1</v>
      </c>
      <c r="AN268" s="87" t="s">
        <v>1293</v>
      </c>
      <c r="AO268" s="79" t="s">
        <v>1339</v>
      </c>
      <c r="AP268" s="79" t="b">
        <v>0</v>
      </c>
      <c r="AQ268" s="87" t="s">
        <v>1293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v>1</v>
      </c>
      <c r="BG268" s="49">
        <v>3.3333333333333335</v>
      </c>
      <c r="BH268" s="48">
        <v>0</v>
      </c>
      <c r="BI268" s="49">
        <v>0</v>
      </c>
      <c r="BJ268" s="48">
        <v>0</v>
      </c>
      <c r="BK268" s="49">
        <v>0</v>
      </c>
      <c r="BL268" s="48">
        <v>29</v>
      </c>
      <c r="BM268" s="49">
        <v>96.66666666666667</v>
      </c>
      <c r="BN268" s="48">
        <v>30</v>
      </c>
    </row>
    <row r="269" spans="1:66" ht="15">
      <c r="A269" s="64" t="s">
        <v>369</v>
      </c>
      <c r="B269" s="64" t="s">
        <v>373</v>
      </c>
      <c r="C269" s="65" t="s">
        <v>3519</v>
      </c>
      <c r="D269" s="66">
        <v>3</v>
      </c>
      <c r="E269" s="67" t="s">
        <v>132</v>
      </c>
      <c r="F269" s="68">
        <v>32</v>
      </c>
      <c r="G269" s="65"/>
      <c r="H269" s="69"/>
      <c r="I269" s="70"/>
      <c r="J269" s="70"/>
      <c r="K269" s="34" t="s">
        <v>65</v>
      </c>
      <c r="L269" s="77">
        <v>269</v>
      </c>
      <c r="M269" s="77"/>
      <c r="N269" s="72"/>
      <c r="O269" s="79" t="s">
        <v>401</v>
      </c>
      <c r="P269" s="81">
        <v>43780.039560185185</v>
      </c>
      <c r="Q269" s="79" t="s">
        <v>404</v>
      </c>
      <c r="R269" s="83" t="s">
        <v>465</v>
      </c>
      <c r="S269" s="79" t="s">
        <v>488</v>
      </c>
      <c r="T269" s="79"/>
      <c r="U269" s="79"/>
      <c r="V269" s="83" t="s">
        <v>633</v>
      </c>
      <c r="W269" s="81">
        <v>43780.039560185185</v>
      </c>
      <c r="X269" s="85">
        <v>43780</v>
      </c>
      <c r="Y269" s="87" t="s">
        <v>832</v>
      </c>
      <c r="Z269" s="83" t="s">
        <v>1056</v>
      </c>
      <c r="AA269" s="79"/>
      <c r="AB269" s="79"/>
      <c r="AC269" s="87" t="s">
        <v>1280</v>
      </c>
      <c r="AD269" s="79"/>
      <c r="AE269" s="79" t="b">
        <v>0</v>
      </c>
      <c r="AF269" s="79">
        <v>0</v>
      </c>
      <c r="AG269" s="87" t="s">
        <v>1327</v>
      </c>
      <c r="AH269" s="79" t="b">
        <v>0</v>
      </c>
      <c r="AI269" s="79" t="s">
        <v>1334</v>
      </c>
      <c r="AJ269" s="79"/>
      <c r="AK269" s="87" t="s">
        <v>1327</v>
      </c>
      <c r="AL269" s="79" t="b">
        <v>0</v>
      </c>
      <c r="AM269" s="79">
        <v>24</v>
      </c>
      <c r="AN269" s="87" t="s">
        <v>1287</v>
      </c>
      <c r="AO269" s="79" t="s">
        <v>1338</v>
      </c>
      <c r="AP269" s="79" t="b">
        <v>0</v>
      </c>
      <c r="AQ269" s="87" t="s">
        <v>1287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369</v>
      </c>
      <c r="B270" s="64" t="s">
        <v>389</v>
      </c>
      <c r="C270" s="65" t="s">
        <v>3519</v>
      </c>
      <c r="D270" s="66">
        <v>3</v>
      </c>
      <c r="E270" s="67" t="s">
        <v>132</v>
      </c>
      <c r="F270" s="68">
        <v>32</v>
      </c>
      <c r="G270" s="65"/>
      <c r="H270" s="69"/>
      <c r="I270" s="70"/>
      <c r="J270" s="70"/>
      <c r="K270" s="34" t="s">
        <v>65</v>
      </c>
      <c r="L270" s="77">
        <v>270</v>
      </c>
      <c r="M270" s="77"/>
      <c r="N270" s="72"/>
      <c r="O270" s="79" t="s">
        <v>402</v>
      </c>
      <c r="P270" s="81">
        <v>43780.039560185185</v>
      </c>
      <c r="Q270" s="79" t="s">
        <v>404</v>
      </c>
      <c r="R270" s="83" t="s">
        <v>465</v>
      </c>
      <c r="S270" s="79" t="s">
        <v>488</v>
      </c>
      <c r="T270" s="79"/>
      <c r="U270" s="79"/>
      <c r="V270" s="83" t="s">
        <v>633</v>
      </c>
      <c r="W270" s="81">
        <v>43780.039560185185</v>
      </c>
      <c r="X270" s="85">
        <v>43780</v>
      </c>
      <c r="Y270" s="87" t="s">
        <v>832</v>
      </c>
      <c r="Z270" s="83" t="s">
        <v>1056</v>
      </c>
      <c r="AA270" s="79"/>
      <c r="AB270" s="79"/>
      <c r="AC270" s="87" t="s">
        <v>1280</v>
      </c>
      <c r="AD270" s="79"/>
      <c r="AE270" s="79" t="b">
        <v>0</v>
      </c>
      <c r="AF270" s="79">
        <v>0</v>
      </c>
      <c r="AG270" s="87" t="s">
        <v>1327</v>
      </c>
      <c r="AH270" s="79" t="b">
        <v>0</v>
      </c>
      <c r="AI270" s="79" t="s">
        <v>1334</v>
      </c>
      <c r="AJ270" s="79"/>
      <c r="AK270" s="87" t="s">
        <v>1327</v>
      </c>
      <c r="AL270" s="79" t="b">
        <v>0</v>
      </c>
      <c r="AM270" s="79">
        <v>24</v>
      </c>
      <c r="AN270" s="87" t="s">
        <v>1287</v>
      </c>
      <c r="AO270" s="79" t="s">
        <v>1338</v>
      </c>
      <c r="AP270" s="79" t="b">
        <v>0</v>
      </c>
      <c r="AQ270" s="87" t="s">
        <v>1287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369</v>
      </c>
      <c r="B271" s="64" t="s">
        <v>344</v>
      </c>
      <c r="C271" s="65" t="s">
        <v>3520</v>
      </c>
      <c r="D271" s="66">
        <v>10</v>
      </c>
      <c r="E271" s="67" t="s">
        <v>136</v>
      </c>
      <c r="F271" s="68">
        <v>26.8</v>
      </c>
      <c r="G271" s="65"/>
      <c r="H271" s="69"/>
      <c r="I271" s="70"/>
      <c r="J271" s="70"/>
      <c r="K271" s="34" t="s">
        <v>65</v>
      </c>
      <c r="L271" s="77">
        <v>271</v>
      </c>
      <c r="M271" s="77"/>
      <c r="N271" s="72"/>
      <c r="O271" s="79" t="s">
        <v>402</v>
      </c>
      <c r="P271" s="81">
        <v>43780.039560185185</v>
      </c>
      <c r="Q271" s="79" t="s">
        <v>404</v>
      </c>
      <c r="R271" s="83" t="s">
        <v>465</v>
      </c>
      <c r="S271" s="79" t="s">
        <v>488</v>
      </c>
      <c r="T271" s="79"/>
      <c r="U271" s="79"/>
      <c r="V271" s="83" t="s">
        <v>633</v>
      </c>
      <c r="W271" s="81">
        <v>43780.039560185185</v>
      </c>
      <c r="X271" s="85">
        <v>43780</v>
      </c>
      <c r="Y271" s="87" t="s">
        <v>832</v>
      </c>
      <c r="Z271" s="83" t="s">
        <v>1056</v>
      </c>
      <c r="AA271" s="79"/>
      <c r="AB271" s="79"/>
      <c r="AC271" s="87" t="s">
        <v>1280</v>
      </c>
      <c r="AD271" s="79"/>
      <c r="AE271" s="79" t="b">
        <v>0</v>
      </c>
      <c r="AF271" s="79">
        <v>0</v>
      </c>
      <c r="AG271" s="87" t="s">
        <v>1327</v>
      </c>
      <c r="AH271" s="79" t="b">
        <v>0</v>
      </c>
      <c r="AI271" s="79" t="s">
        <v>1334</v>
      </c>
      <c r="AJ271" s="79"/>
      <c r="AK271" s="87" t="s">
        <v>1327</v>
      </c>
      <c r="AL271" s="79" t="b">
        <v>0</v>
      </c>
      <c r="AM271" s="79">
        <v>24</v>
      </c>
      <c r="AN271" s="87" t="s">
        <v>1287</v>
      </c>
      <c r="AO271" s="79" t="s">
        <v>1338</v>
      </c>
      <c r="AP271" s="79" t="b">
        <v>0</v>
      </c>
      <c r="AQ271" s="87" t="s">
        <v>1287</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8">
        <v>1</v>
      </c>
      <c r="BG271" s="49">
        <v>2.2222222222222223</v>
      </c>
      <c r="BH271" s="48">
        <v>0</v>
      </c>
      <c r="BI271" s="49">
        <v>0</v>
      </c>
      <c r="BJ271" s="48">
        <v>0</v>
      </c>
      <c r="BK271" s="49">
        <v>0</v>
      </c>
      <c r="BL271" s="48">
        <v>44</v>
      </c>
      <c r="BM271" s="49">
        <v>97.77777777777777</v>
      </c>
      <c r="BN271" s="48">
        <v>45</v>
      </c>
    </row>
    <row r="272" spans="1:66" ht="15">
      <c r="A272" s="64" t="s">
        <v>369</v>
      </c>
      <c r="B272" s="64" t="s">
        <v>383</v>
      </c>
      <c r="C272" s="65" t="s">
        <v>3519</v>
      </c>
      <c r="D272" s="66">
        <v>3</v>
      </c>
      <c r="E272" s="67" t="s">
        <v>132</v>
      </c>
      <c r="F272" s="68">
        <v>32</v>
      </c>
      <c r="G272" s="65"/>
      <c r="H272" s="69"/>
      <c r="I272" s="70"/>
      <c r="J272" s="70"/>
      <c r="K272" s="34" t="s">
        <v>65</v>
      </c>
      <c r="L272" s="77">
        <v>272</v>
      </c>
      <c r="M272" s="77"/>
      <c r="N272" s="72"/>
      <c r="O272" s="79" t="s">
        <v>401</v>
      </c>
      <c r="P272" s="81">
        <v>43787.33111111111</v>
      </c>
      <c r="Q272" s="79" t="s">
        <v>443</v>
      </c>
      <c r="R272" s="83" t="s">
        <v>478</v>
      </c>
      <c r="S272" s="79" t="s">
        <v>489</v>
      </c>
      <c r="T272" s="79" t="s">
        <v>515</v>
      </c>
      <c r="U272" s="79"/>
      <c r="V272" s="83" t="s">
        <v>633</v>
      </c>
      <c r="W272" s="81">
        <v>43787.33111111111</v>
      </c>
      <c r="X272" s="85">
        <v>43787</v>
      </c>
      <c r="Y272" s="87" t="s">
        <v>833</v>
      </c>
      <c r="Z272" s="83" t="s">
        <v>1057</v>
      </c>
      <c r="AA272" s="79"/>
      <c r="AB272" s="79"/>
      <c r="AC272" s="87" t="s">
        <v>1281</v>
      </c>
      <c r="AD272" s="79"/>
      <c r="AE272" s="79" t="b">
        <v>0</v>
      </c>
      <c r="AF272" s="79">
        <v>0</v>
      </c>
      <c r="AG272" s="87" t="s">
        <v>1327</v>
      </c>
      <c r="AH272" s="79" t="b">
        <v>0</v>
      </c>
      <c r="AI272" s="79" t="s">
        <v>1334</v>
      </c>
      <c r="AJ272" s="79"/>
      <c r="AK272" s="87" t="s">
        <v>1327</v>
      </c>
      <c r="AL272" s="79" t="b">
        <v>0</v>
      </c>
      <c r="AM272" s="79">
        <v>9</v>
      </c>
      <c r="AN272" s="87" t="s">
        <v>1312</v>
      </c>
      <c r="AO272" s="79" t="s">
        <v>1339</v>
      </c>
      <c r="AP272" s="79" t="b">
        <v>0</v>
      </c>
      <c r="AQ272" s="87" t="s">
        <v>1312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5</v>
      </c>
      <c r="BF272" s="48"/>
      <c r="BG272" s="49"/>
      <c r="BH272" s="48"/>
      <c r="BI272" s="49"/>
      <c r="BJ272" s="48"/>
      <c r="BK272" s="49"/>
      <c r="BL272" s="48"/>
      <c r="BM272" s="49"/>
      <c r="BN272" s="48"/>
    </row>
    <row r="273" spans="1:66" ht="15">
      <c r="A273" s="64" t="s">
        <v>369</v>
      </c>
      <c r="B273" s="64" t="s">
        <v>344</v>
      </c>
      <c r="C273" s="65" t="s">
        <v>3520</v>
      </c>
      <c r="D273" s="66">
        <v>10</v>
      </c>
      <c r="E273" s="67" t="s">
        <v>136</v>
      </c>
      <c r="F273" s="68">
        <v>26.8</v>
      </c>
      <c r="G273" s="65"/>
      <c r="H273" s="69"/>
      <c r="I273" s="70"/>
      <c r="J273" s="70"/>
      <c r="K273" s="34" t="s">
        <v>65</v>
      </c>
      <c r="L273" s="77">
        <v>273</v>
      </c>
      <c r="M273" s="77"/>
      <c r="N273" s="72"/>
      <c r="O273" s="79" t="s">
        <v>402</v>
      </c>
      <c r="P273" s="81">
        <v>43787.33111111111</v>
      </c>
      <c r="Q273" s="79" t="s">
        <v>443</v>
      </c>
      <c r="R273" s="83" t="s">
        <v>478</v>
      </c>
      <c r="S273" s="79" t="s">
        <v>489</v>
      </c>
      <c r="T273" s="79" t="s">
        <v>515</v>
      </c>
      <c r="U273" s="79"/>
      <c r="V273" s="83" t="s">
        <v>633</v>
      </c>
      <c r="W273" s="81">
        <v>43787.33111111111</v>
      </c>
      <c r="X273" s="85">
        <v>43787</v>
      </c>
      <c r="Y273" s="87" t="s">
        <v>833</v>
      </c>
      <c r="Z273" s="83" t="s">
        <v>1057</v>
      </c>
      <c r="AA273" s="79"/>
      <c r="AB273" s="79"/>
      <c r="AC273" s="87" t="s">
        <v>1281</v>
      </c>
      <c r="AD273" s="79"/>
      <c r="AE273" s="79" t="b">
        <v>0</v>
      </c>
      <c r="AF273" s="79">
        <v>0</v>
      </c>
      <c r="AG273" s="87" t="s">
        <v>1327</v>
      </c>
      <c r="AH273" s="79" t="b">
        <v>0</v>
      </c>
      <c r="AI273" s="79" t="s">
        <v>1334</v>
      </c>
      <c r="AJ273" s="79"/>
      <c r="AK273" s="87" t="s">
        <v>1327</v>
      </c>
      <c r="AL273" s="79" t="b">
        <v>0</v>
      </c>
      <c r="AM273" s="79">
        <v>9</v>
      </c>
      <c r="AN273" s="87" t="s">
        <v>1312</v>
      </c>
      <c r="AO273" s="79" t="s">
        <v>1339</v>
      </c>
      <c r="AP273" s="79" t="b">
        <v>0</v>
      </c>
      <c r="AQ273" s="87" t="s">
        <v>1312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8">
        <v>1</v>
      </c>
      <c r="BG273" s="49">
        <v>6.25</v>
      </c>
      <c r="BH273" s="48">
        <v>0</v>
      </c>
      <c r="BI273" s="49">
        <v>0</v>
      </c>
      <c r="BJ273" s="48">
        <v>0</v>
      </c>
      <c r="BK273" s="49">
        <v>0</v>
      </c>
      <c r="BL273" s="48">
        <v>15</v>
      </c>
      <c r="BM273" s="49">
        <v>93.75</v>
      </c>
      <c r="BN273" s="48">
        <v>16</v>
      </c>
    </row>
    <row r="274" spans="1:66" ht="15">
      <c r="A274" s="64" t="s">
        <v>370</v>
      </c>
      <c r="B274" s="64" t="s">
        <v>370</v>
      </c>
      <c r="C274" s="65" t="s">
        <v>3519</v>
      </c>
      <c r="D274" s="66">
        <v>3</v>
      </c>
      <c r="E274" s="67" t="s">
        <v>132</v>
      </c>
      <c r="F274" s="68">
        <v>32</v>
      </c>
      <c r="G274" s="65"/>
      <c r="H274" s="69"/>
      <c r="I274" s="70"/>
      <c r="J274" s="70"/>
      <c r="K274" s="34" t="s">
        <v>65</v>
      </c>
      <c r="L274" s="77">
        <v>274</v>
      </c>
      <c r="M274" s="77"/>
      <c r="N274" s="72"/>
      <c r="O274" s="79" t="s">
        <v>176</v>
      </c>
      <c r="P274" s="81">
        <v>43787.341157407405</v>
      </c>
      <c r="Q274" s="79" t="s">
        <v>446</v>
      </c>
      <c r="R274" s="79"/>
      <c r="S274" s="79"/>
      <c r="T274" s="79" t="s">
        <v>385</v>
      </c>
      <c r="U274" s="83" t="s">
        <v>540</v>
      </c>
      <c r="V274" s="83" t="s">
        <v>540</v>
      </c>
      <c r="W274" s="81">
        <v>43787.341157407405</v>
      </c>
      <c r="X274" s="85">
        <v>43787</v>
      </c>
      <c r="Y274" s="87" t="s">
        <v>834</v>
      </c>
      <c r="Z274" s="83" t="s">
        <v>1058</v>
      </c>
      <c r="AA274" s="79"/>
      <c r="AB274" s="79"/>
      <c r="AC274" s="87" t="s">
        <v>1282</v>
      </c>
      <c r="AD274" s="79"/>
      <c r="AE274" s="79" t="b">
        <v>0</v>
      </c>
      <c r="AF274" s="79">
        <v>2</v>
      </c>
      <c r="AG274" s="87" t="s">
        <v>1327</v>
      </c>
      <c r="AH274" s="79" t="b">
        <v>0</v>
      </c>
      <c r="AI274" s="79" t="s">
        <v>1334</v>
      </c>
      <c r="AJ274" s="79"/>
      <c r="AK274" s="87" t="s">
        <v>1327</v>
      </c>
      <c r="AL274" s="79" t="b">
        <v>0</v>
      </c>
      <c r="AM274" s="79">
        <v>0</v>
      </c>
      <c r="AN274" s="87" t="s">
        <v>1327</v>
      </c>
      <c r="AO274" s="79" t="s">
        <v>1339</v>
      </c>
      <c r="AP274" s="79" t="b">
        <v>0</v>
      </c>
      <c r="AQ274" s="87" t="s">
        <v>1282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8">
        <v>0</v>
      </c>
      <c r="BG274" s="49">
        <v>0</v>
      </c>
      <c r="BH274" s="48">
        <v>0</v>
      </c>
      <c r="BI274" s="49">
        <v>0</v>
      </c>
      <c r="BJ274" s="48">
        <v>0</v>
      </c>
      <c r="BK274" s="49">
        <v>0</v>
      </c>
      <c r="BL274" s="48">
        <v>4</v>
      </c>
      <c r="BM274" s="49">
        <v>100</v>
      </c>
      <c r="BN274" s="48">
        <v>4</v>
      </c>
    </row>
    <row r="275" spans="1:66" ht="15">
      <c r="A275" s="64" t="s">
        <v>371</v>
      </c>
      <c r="B275" s="64" t="s">
        <v>371</v>
      </c>
      <c r="C275" s="65" t="s">
        <v>3519</v>
      </c>
      <c r="D275" s="66">
        <v>3</v>
      </c>
      <c r="E275" s="67" t="s">
        <v>132</v>
      </c>
      <c r="F275" s="68">
        <v>32</v>
      </c>
      <c r="G275" s="65"/>
      <c r="H275" s="69"/>
      <c r="I275" s="70"/>
      <c r="J275" s="70"/>
      <c r="K275" s="34" t="s">
        <v>65</v>
      </c>
      <c r="L275" s="77">
        <v>275</v>
      </c>
      <c r="M275" s="77"/>
      <c r="N275" s="72"/>
      <c r="O275" s="79" t="s">
        <v>176</v>
      </c>
      <c r="P275" s="81">
        <v>43787.43376157407</v>
      </c>
      <c r="Q275" s="79" t="s">
        <v>447</v>
      </c>
      <c r="R275" s="83" t="s">
        <v>479</v>
      </c>
      <c r="S275" s="79" t="s">
        <v>495</v>
      </c>
      <c r="T275" s="79" t="s">
        <v>516</v>
      </c>
      <c r="U275" s="79"/>
      <c r="V275" s="83" t="s">
        <v>634</v>
      </c>
      <c r="W275" s="81">
        <v>43787.43376157407</v>
      </c>
      <c r="X275" s="85">
        <v>43787</v>
      </c>
      <c r="Y275" s="87" t="s">
        <v>835</v>
      </c>
      <c r="Z275" s="83" t="s">
        <v>1059</v>
      </c>
      <c r="AA275" s="79"/>
      <c r="AB275" s="79"/>
      <c r="AC275" s="87" t="s">
        <v>1283</v>
      </c>
      <c r="AD275" s="79"/>
      <c r="AE275" s="79" t="b">
        <v>0</v>
      </c>
      <c r="AF275" s="79">
        <v>3</v>
      </c>
      <c r="AG275" s="87" t="s">
        <v>1327</v>
      </c>
      <c r="AH275" s="79" t="b">
        <v>0</v>
      </c>
      <c r="AI275" s="79" t="s">
        <v>1334</v>
      </c>
      <c r="AJ275" s="79"/>
      <c r="AK275" s="87" t="s">
        <v>1327</v>
      </c>
      <c r="AL275" s="79" t="b">
        <v>0</v>
      </c>
      <c r="AM275" s="79">
        <v>0</v>
      </c>
      <c r="AN275" s="87" t="s">
        <v>1327</v>
      </c>
      <c r="AO275" s="79" t="s">
        <v>1345</v>
      </c>
      <c r="AP275" s="79" t="b">
        <v>0</v>
      </c>
      <c r="AQ275" s="87" t="s">
        <v>1283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8">
        <v>1</v>
      </c>
      <c r="BG275" s="49">
        <v>16.666666666666668</v>
      </c>
      <c r="BH275" s="48">
        <v>0</v>
      </c>
      <c r="BI275" s="49">
        <v>0</v>
      </c>
      <c r="BJ275" s="48">
        <v>0</v>
      </c>
      <c r="BK275" s="49">
        <v>0</v>
      </c>
      <c r="BL275" s="48">
        <v>5</v>
      </c>
      <c r="BM275" s="49">
        <v>83.33333333333333</v>
      </c>
      <c r="BN275" s="48">
        <v>6</v>
      </c>
    </row>
    <row r="276" spans="1:66" ht="15">
      <c r="A276" s="64" t="s">
        <v>372</v>
      </c>
      <c r="B276" s="64" t="s">
        <v>372</v>
      </c>
      <c r="C276" s="65" t="s">
        <v>3520</v>
      </c>
      <c r="D276" s="66">
        <v>10</v>
      </c>
      <c r="E276" s="67" t="s">
        <v>136</v>
      </c>
      <c r="F276" s="68">
        <v>26.8</v>
      </c>
      <c r="G276" s="65"/>
      <c r="H276" s="69"/>
      <c r="I276" s="70"/>
      <c r="J276" s="70"/>
      <c r="K276" s="34" t="s">
        <v>65</v>
      </c>
      <c r="L276" s="77">
        <v>276</v>
      </c>
      <c r="M276" s="77"/>
      <c r="N276" s="72"/>
      <c r="O276" s="79" t="s">
        <v>176</v>
      </c>
      <c r="P276" s="81">
        <v>43787.406493055554</v>
      </c>
      <c r="Q276" s="79" t="s">
        <v>448</v>
      </c>
      <c r="R276" s="79"/>
      <c r="S276" s="79"/>
      <c r="T276" s="79" t="s">
        <v>385</v>
      </c>
      <c r="U276" s="79"/>
      <c r="V276" s="83" t="s">
        <v>635</v>
      </c>
      <c r="W276" s="81">
        <v>43787.406493055554</v>
      </c>
      <c r="X276" s="85">
        <v>43787</v>
      </c>
      <c r="Y276" s="87" t="s">
        <v>836</v>
      </c>
      <c r="Z276" s="83" t="s">
        <v>1060</v>
      </c>
      <c r="AA276" s="79"/>
      <c r="AB276" s="79"/>
      <c r="AC276" s="87" t="s">
        <v>1284</v>
      </c>
      <c r="AD276" s="79"/>
      <c r="AE276" s="79" t="b">
        <v>0</v>
      </c>
      <c r="AF276" s="79">
        <v>1</v>
      </c>
      <c r="AG276" s="87" t="s">
        <v>1327</v>
      </c>
      <c r="AH276" s="79" t="b">
        <v>0</v>
      </c>
      <c r="AI276" s="79" t="s">
        <v>1334</v>
      </c>
      <c r="AJ276" s="79"/>
      <c r="AK276" s="87" t="s">
        <v>1327</v>
      </c>
      <c r="AL276" s="79" t="b">
        <v>0</v>
      </c>
      <c r="AM276" s="79">
        <v>0</v>
      </c>
      <c r="AN276" s="87" t="s">
        <v>1327</v>
      </c>
      <c r="AO276" s="79" t="s">
        <v>1347</v>
      </c>
      <c r="AP276" s="79" t="b">
        <v>0</v>
      </c>
      <c r="AQ276" s="87" t="s">
        <v>1284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4</v>
      </c>
      <c r="BE276" s="78" t="str">
        <f>REPLACE(INDEX(GroupVertices[Group],MATCH(Edges[[#This Row],[Vertex 2]],GroupVertices[Vertex],0)),1,1,"")</f>
        <v>4</v>
      </c>
      <c r="BF276" s="48">
        <v>0</v>
      </c>
      <c r="BG276" s="49">
        <v>0</v>
      </c>
      <c r="BH276" s="48">
        <v>0</v>
      </c>
      <c r="BI276" s="49">
        <v>0</v>
      </c>
      <c r="BJ276" s="48">
        <v>0</v>
      </c>
      <c r="BK276" s="49">
        <v>0</v>
      </c>
      <c r="BL276" s="48">
        <v>14</v>
      </c>
      <c r="BM276" s="49">
        <v>100</v>
      </c>
      <c r="BN276" s="48">
        <v>14</v>
      </c>
    </row>
    <row r="277" spans="1:66" ht="15">
      <c r="A277" s="64" t="s">
        <v>372</v>
      </c>
      <c r="B277" s="64" t="s">
        <v>372</v>
      </c>
      <c r="C277" s="65" t="s">
        <v>3520</v>
      </c>
      <c r="D277" s="66">
        <v>10</v>
      </c>
      <c r="E277" s="67" t="s">
        <v>136</v>
      </c>
      <c r="F277" s="68">
        <v>26.8</v>
      </c>
      <c r="G277" s="65"/>
      <c r="H277" s="69"/>
      <c r="I277" s="70"/>
      <c r="J277" s="70"/>
      <c r="K277" s="34" t="s">
        <v>65</v>
      </c>
      <c r="L277" s="77">
        <v>277</v>
      </c>
      <c r="M277" s="77"/>
      <c r="N277" s="72"/>
      <c r="O277" s="79" t="s">
        <v>176</v>
      </c>
      <c r="P277" s="81">
        <v>43787.45064814815</v>
      </c>
      <c r="Q277" s="79" t="s">
        <v>449</v>
      </c>
      <c r="R277" s="79"/>
      <c r="S277" s="79"/>
      <c r="T277" s="79" t="s">
        <v>517</v>
      </c>
      <c r="U277" s="79"/>
      <c r="V277" s="83" t="s">
        <v>635</v>
      </c>
      <c r="W277" s="81">
        <v>43787.45064814815</v>
      </c>
      <c r="X277" s="85">
        <v>43787</v>
      </c>
      <c r="Y277" s="87" t="s">
        <v>837</v>
      </c>
      <c r="Z277" s="83" t="s">
        <v>1061</v>
      </c>
      <c r="AA277" s="79"/>
      <c r="AB277" s="79"/>
      <c r="AC277" s="87" t="s">
        <v>1285</v>
      </c>
      <c r="AD277" s="79"/>
      <c r="AE277" s="79" t="b">
        <v>0</v>
      </c>
      <c r="AF277" s="79">
        <v>1</v>
      </c>
      <c r="AG277" s="87" t="s">
        <v>1327</v>
      </c>
      <c r="AH277" s="79" t="b">
        <v>0</v>
      </c>
      <c r="AI277" s="79" t="s">
        <v>1334</v>
      </c>
      <c r="AJ277" s="79"/>
      <c r="AK277" s="87" t="s">
        <v>1327</v>
      </c>
      <c r="AL277" s="79" t="b">
        <v>0</v>
      </c>
      <c r="AM277" s="79">
        <v>0</v>
      </c>
      <c r="AN277" s="87" t="s">
        <v>1327</v>
      </c>
      <c r="AO277" s="79" t="s">
        <v>1347</v>
      </c>
      <c r="AP277" s="79" t="b">
        <v>0</v>
      </c>
      <c r="AQ277" s="87" t="s">
        <v>1285</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4</v>
      </c>
      <c r="BE277" s="78" t="str">
        <f>REPLACE(INDEX(GroupVertices[Group],MATCH(Edges[[#This Row],[Vertex 2]],GroupVertices[Vertex],0)),1,1,"")</f>
        <v>4</v>
      </c>
      <c r="BF277" s="48">
        <v>1</v>
      </c>
      <c r="BG277" s="49">
        <v>4.545454545454546</v>
      </c>
      <c r="BH277" s="48">
        <v>2</v>
      </c>
      <c r="BI277" s="49">
        <v>9.090909090909092</v>
      </c>
      <c r="BJ277" s="48">
        <v>0</v>
      </c>
      <c r="BK277" s="49">
        <v>0</v>
      </c>
      <c r="BL277" s="48">
        <v>19</v>
      </c>
      <c r="BM277" s="49">
        <v>86.36363636363636</v>
      </c>
      <c r="BN277" s="48">
        <v>22</v>
      </c>
    </row>
    <row r="278" spans="1:66" ht="15">
      <c r="A278" s="64" t="s">
        <v>344</v>
      </c>
      <c r="B278" s="64" t="s">
        <v>389</v>
      </c>
      <c r="C278" s="65" t="s">
        <v>3519</v>
      </c>
      <c r="D278" s="66">
        <v>3</v>
      </c>
      <c r="E278" s="67" t="s">
        <v>132</v>
      </c>
      <c r="F278" s="68">
        <v>32</v>
      </c>
      <c r="G278" s="65"/>
      <c r="H278" s="69"/>
      <c r="I278" s="70"/>
      <c r="J278" s="70"/>
      <c r="K278" s="34" t="s">
        <v>65</v>
      </c>
      <c r="L278" s="77">
        <v>278</v>
      </c>
      <c r="M278" s="77"/>
      <c r="N278" s="72"/>
      <c r="O278" s="79" t="s">
        <v>402</v>
      </c>
      <c r="P278" s="81">
        <v>43779.89472222222</v>
      </c>
      <c r="Q278" s="79" t="s">
        <v>404</v>
      </c>
      <c r="R278" s="83" t="s">
        <v>465</v>
      </c>
      <c r="S278" s="79" t="s">
        <v>488</v>
      </c>
      <c r="T278" s="79"/>
      <c r="U278" s="79"/>
      <c r="V278" s="83" t="s">
        <v>610</v>
      </c>
      <c r="W278" s="81">
        <v>43779.89472222222</v>
      </c>
      <c r="X278" s="85">
        <v>43779</v>
      </c>
      <c r="Y278" s="87" t="s">
        <v>838</v>
      </c>
      <c r="Z278" s="83" t="s">
        <v>1062</v>
      </c>
      <c r="AA278" s="79"/>
      <c r="AB278" s="79"/>
      <c r="AC278" s="87" t="s">
        <v>1286</v>
      </c>
      <c r="AD278" s="79"/>
      <c r="AE278" s="79" t="b">
        <v>0</v>
      </c>
      <c r="AF278" s="79">
        <v>0</v>
      </c>
      <c r="AG278" s="87" t="s">
        <v>1327</v>
      </c>
      <c r="AH278" s="79" t="b">
        <v>0</v>
      </c>
      <c r="AI278" s="79" t="s">
        <v>1334</v>
      </c>
      <c r="AJ278" s="79"/>
      <c r="AK278" s="87" t="s">
        <v>1327</v>
      </c>
      <c r="AL278" s="79" t="b">
        <v>0</v>
      </c>
      <c r="AM278" s="79">
        <v>24</v>
      </c>
      <c r="AN278" s="87" t="s">
        <v>1287</v>
      </c>
      <c r="AO278" s="79" t="s">
        <v>1343</v>
      </c>
      <c r="AP278" s="79" t="b">
        <v>0</v>
      </c>
      <c r="AQ278" s="87" t="s">
        <v>1287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373</v>
      </c>
      <c r="B279" s="64" t="s">
        <v>389</v>
      </c>
      <c r="C279" s="65" t="s">
        <v>3520</v>
      </c>
      <c r="D279" s="66">
        <v>10</v>
      </c>
      <c r="E279" s="67" t="s">
        <v>136</v>
      </c>
      <c r="F279" s="68">
        <v>26.8</v>
      </c>
      <c r="G279" s="65"/>
      <c r="H279" s="69"/>
      <c r="I279" s="70"/>
      <c r="J279" s="70"/>
      <c r="K279" s="34" t="s">
        <v>65</v>
      </c>
      <c r="L279" s="77">
        <v>279</v>
      </c>
      <c r="M279" s="77"/>
      <c r="N279" s="72"/>
      <c r="O279" s="79" t="s">
        <v>402</v>
      </c>
      <c r="P279" s="81">
        <v>43779.80056712963</v>
      </c>
      <c r="Q279" s="79" t="s">
        <v>404</v>
      </c>
      <c r="R279" s="79" t="s">
        <v>480</v>
      </c>
      <c r="S279" s="79" t="s">
        <v>498</v>
      </c>
      <c r="T279" s="79"/>
      <c r="U279" s="83" t="s">
        <v>541</v>
      </c>
      <c r="V279" s="83" t="s">
        <v>541</v>
      </c>
      <c r="W279" s="81">
        <v>43779.80056712963</v>
      </c>
      <c r="X279" s="85">
        <v>43779</v>
      </c>
      <c r="Y279" s="87" t="s">
        <v>839</v>
      </c>
      <c r="Z279" s="83" t="s">
        <v>1063</v>
      </c>
      <c r="AA279" s="79"/>
      <c r="AB279" s="79"/>
      <c r="AC279" s="87" t="s">
        <v>1287</v>
      </c>
      <c r="AD279" s="79"/>
      <c r="AE279" s="79" t="b">
        <v>0</v>
      </c>
      <c r="AF279" s="79">
        <v>84</v>
      </c>
      <c r="AG279" s="87" t="s">
        <v>1327</v>
      </c>
      <c r="AH279" s="79" t="b">
        <v>0</v>
      </c>
      <c r="AI279" s="79" t="s">
        <v>1334</v>
      </c>
      <c r="AJ279" s="79"/>
      <c r="AK279" s="87" t="s">
        <v>1327</v>
      </c>
      <c r="AL279" s="79" t="b">
        <v>0</v>
      </c>
      <c r="AM279" s="79">
        <v>24</v>
      </c>
      <c r="AN279" s="87" t="s">
        <v>1327</v>
      </c>
      <c r="AO279" s="79" t="s">
        <v>1339</v>
      </c>
      <c r="AP279" s="79" t="b">
        <v>0</v>
      </c>
      <c r="AQ279" s="87" t="s">
        <v>1287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373</v>
      </c>
      <c r="B280" s="64" t="s">
        <v>389</v>
      </c>
      <c r="C280" s="65" t="s">
        <v>3520</v>
      </c>
      <c r="D280" s="66">
        <v>10</v>
      </c>
      <c r="E280" s="67" t="s">
        <v>136</v>
      </c>
      <c r="F280" s="68">
        <v>26.8</v>
      </c>
      <c r="G280" s="65"/>
      <c r="H280" s="69"/>
      <c r="I280" s="70"/>
      <c r="J280" s="70"/>
      <c r="K280" s="34" t="s">
        <v>65</v>
      </c>
      <c r="L280" s="77">
        <v>280</v>
      </c>
      <c r="M280" s="77"/>
      <c r="N280" s="72"/>
      <c r="O280" s="79" t="s">
        <v>402</v>
      </c>
      <c r="P280" s="81">
        <v>43781.675208333334</v>
      </c>
      <c r="Q280" s="79" t="s">
        <v>404</v>
      </c>
      <c r="R280" s="83" t="s">
        <v>465</v>
      </c>
      <c r="S280" s="79" t="s">
        <v>488</v>
      </c>
      <c r="T280" s="79"/>
      <c r="U280" s="79"/>
      <c r="V280" s="83" t="s">
        <v>636</v>
      </c>
      <c r="W280" s="81">
        <v>43781.675208333334</v>
      </c>
      <c r="X280" s="85">
        <v>43781</v>
      </c>
      <c r="Y280" s="87" t="s">
        <v>840</v>
      </c>
      <c r="Z280" s="83" t="s">
        <v>1064</v>
      </c>
      <c r="AA280" s="79"/>
      <c r="AB280" s="79"/>
      <c r="AC280" s="87" t="s">
        <v>1288</v>
      </c>
      <c r="AD280" s="79"/>
      <c r="AE280" s="79" t="b">
        <v>0</v>
      </c>
      <c r="AF280" s="79">
        <v>0</v>
      </c>
      <c r="AG280" s="87" t="s">
        <v>1327</v>
      </c>
      <c r="AH280" s="79" t="b">
        <v>0</v>
      </c>
      <c r="AI280" s="79" t="s">
        <v>1334</v>
      </c>
      <c r="AJ280" s="79"/>
      <c r="AK280" s="87" t="s">
        <v>1327</v>
      </c>
      <c r="AL280" s="79" t="b">
        <v>0</v>
      </c>
      <c r="AM280" s="79">
        <v>24</v>
      </c>
      <c r="AN280" s="87" t="s">
        <v>1287</v>
      </c>
      <c r="AO280" s="79" t="s">
        <v>1343</v>
      </c>
      <c r="AP280" s="79" t="b">
        <v>0</v>
      </c>
      <c r="AQ280" s="87" t="s">
        <v>1287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344</v>
      </c>
      <c r="B281" s="64" t="s">
        <v>373</v>
      </c>
      <c r="C281" s="65" t="s">
        <v>3519</v>
      </c>
      <c r="D281" s="66">
        <v>3</v>
      </c>
      <c r="E281" s="67" t="s">
        <v>132</v>
      </c>
      <c r="F281" s="68">
        <v>32</v>
      </c>
      <c r="G281" s="65"/>
      <c r="H281" s="69"/>
      <c r="I281" s="70"/>
      <c r="J281" s="70"/>
      <c r="K281" s="34" t="s">
        <v>66</v>
      </c>
      <c r="L281" s="77">
        <v>281</v>
      </c>
      <c r="M281" s="77"/>
      <c r="N281" s="72"/>
      <c r="O281" s="79" t="s">
        <v>401</v>
      </c>
      <c r="P281" s="81">
        <v>43779.89472222222</v>
      </c>
      <c r="Q281" s="79" t="s">
        <v>404</v>
      </c>
      <c r="R281" s="83" t="s">
        <v>465</v>
      </c>
      <c r="S281" s="79" t="s">
        <v>488</v>
      </c>
      <c r="T281" s="79"/>
      <c r="U281" s="79"/>
      <c r="V281" s="83" t="s">
        <v>610</v>
      </c>
      <c r="W281" s="81">
        <v>43779.89472222222</v>
      </c>
      <c r="X281" s="85">
        <v>43779</v>
      </c>
      <c r="Y281" s="87" t="s">
        <v>838</v>
      </c>
      <c r="Z281" s="83" t="s">
        <v>1062</v>
      </c>
      <c r="AA281" s="79"/>
      <c r="AB281" s="79"/>
      <c r="AC281" s="87" t="s">
        <v>1286</v>
      </c>
      <c r="AD281" s="79"/>
      <c r="AE281" s="79" t="b">
        <v>0</v>
      </c>
      <c r="AF281" s="79">
        <v>0</v>
      </c>
      <c r="AG281" s="87" t="s">
        <v>1327</v>
      </c>
      <c r="AH281" s="79" t="b">
        <v>0</v>
      </c>
      <c r="AI281" s="79" t="s">
        <v>1334</v>
      </c>
      <c r="AJ281" s="79"/>
      <c r="AK281" s="87" t="s">
        <v>1327</v>
      </c>
      <c r="AL281" s="79" t="b">
        <v>0</v>
      </c>
      <c r="AM281" s="79">
        <v>24</v>
      </c>
      <c r="AN281" s="87" t="s">
        <v>1287</v>
      </c>
      <c r="AO281" s="79" t="s">
        <v>1343</v>
      </c>
      <c r="AP281" s="79" t="b">
        <v>0</v>
      </c>
      <c r="AQ281" s="87" t="s">
        <v>1287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8">
        <v>1</v>
      </c>
      <c r="BG281" s="49">
        <v>2.2222222222222223</v>
      </c>
      <c r="BH281" s="48">
        <v>0</v>
      </c>
      <c r="BI281" s="49">
        <v>0</v>
      </c>
      <c r="BJ281" s="48">
        <v>0</v>
      </c>
      <c r="BK281" s="49">
        <v>0</v>
      </c>
      <c r="BL281" s="48">
        <v>44</v>
      </c>
      <c r="BM281" s="49">
        <v>97.77777777777777</v>
      </c>
      <c r="BN281" s="48">
        <v>45</v>
      </c>
    </row>
    <row r="282" spans="1:66" ht="15">
      <c r="A282" s="64" t="s">
        <v>373</v>
      </c>
      <c r="B282" s="64" t="s">
        <v>344</v>
      </c>
      <c r="C282" s="65" t="s">
        <v>3520</v>
      </c>
      <c r="D282" s="66">
        <v>10</v>
      </c>
      <c r="E282" s="67" t="s">
        <v>136</v>
      </c>
      <c r="F282" s="68">
        <v>26.8</v>
      </c>
      <c r="G282" s="65"/>
      <c r="H282" s="69"/>
      <c r="I282" s="70"/>
      <c r="J282" s="70"/>
      <c r="K282" s="34" t="s">
        <v>66</v>
      </c>
      <c r="L282" s="77">
        <v>282</v>
      </c>
      <c r="M282" s="77"/>
      <c r="N282" s="72"/>
      <c r="O282" s="79" t="s">
        <v>402</v>
      </c>
      <c r="P282" s="81">
        <v>43779.80056712963</v>
      </c>
      <c r="Q282" s="79" t="s">
        <v>404</v>
      </c>
      <c r="R282" s="79" t="s">
        <v>480</v>
      </c>
      <c r="S282" s="79" t="s">
        <v>498</v>
      </c>
      <c r="T282" s="79"/>
      <c r="U282" s="83" t="s">
        <v>541</v>
      </c>
      <c r="V282" s="83" t="s">
        <v>541</v>
      </c>
      <c r="W282" s="81">
        <v>43779.80056712963</v>
      </c>
      <c r="X282" s="85">
        <v>43779</v>
      </c>
      <c r="Y282" s="87" t="s">
        <v>839</v>
      </c>
      <c r="Z282" s="83" t="s">
        <v>1063</v>
      </c>
      <c r="AA282" s="79"/>
      <c r="AB282" s="79"/>
      <c r="AC282" s="87" t="s">
        <v>1287</v>
      </c>
      <c r="AD282" s="79"/>
      <c r="AE282" s="79" t="b">
        <v>0</v>
      </c>
      <c r="AF282" s="79">
        <v>84</v>
      </c>
      <c r="AG282" s="87" t="s">
        <v>1327</v>
      </c>
      <c r="AH282" s="79" t="b">
        <v>0</v>
      </c>
      <c r="AI282" s="79" t="s">
        <v>1334</v>
      </c>
      <c r="AJ282" s="79"/>
      <c r="AK282" s="87" t="s">
        <v>1327</v>
      </c>
      <c r="AL282" s="79" t="b">
        <v>0</v>
      </c>
      <c r="AM282" s="79">
        <v>24</v>
      </c>
      <c r="AN282" s="87" t="s">
        <v>1327</v>
      </c>
      <c r="AO282" s="79" t="s">
        <v>1339</v>
      </c>
      <c r="AP282" s="79" t="b">
        <v>0</v>
      </c>
      <c r="AQ282" s="87" t="s">
        <v>1287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8">
        <v>1</v>
      </c>
      <c r="BG282" s="49">
        <v>2.2222222222222223</v>
      </c>
      <c r="BH282" s="48">
        <v>0</v>
      </c>
      <c r="BI282" s="49">
        <v>0</v>
      </c>
      <c r="BJ282" s="48">
        <v>0</v>
      </c>
      <c r="BK282" s="49">
        <v>0</v>
      </c>
      <c r="BL282" s="48">
        <v>44</v>
      </c>
      <c r="BM282" s="49">
        <v>97.77777777777777</v>
      </c>
      <c r="BN282" s="48">
        <v>45</v>
      </c>
    </row>
    <row r="283" spans="1:66" ht="15">
      <c r="A283" s="64" t="s">
        <v>373</v>
      </c>
      <c r="B283" s="64" t="s">
        <v>373</v>
      </c>
      <c r="C283" s="65" t="s">
        <v>3519</v>
      </c>
      <c r="D283" s="66">
        <v>3</v>
      </c>
      <c r="E283" s="67" t="s">
        <v>132</v>
      </c>
      <c r="F283" s="68">
        <v>32</v>
      </c>
      <c r="G283" s="65"/>
      <c r="H283" s="69"/>
      <c r="I283" s="70"/>
      <c r="J283" s="70"/>
      <c r="K283" s="34" t="s">
        <v>65</v>
      </c>
      <c r="L283" s="77">
        <v>283</v>
      </c>
      <c r="M283" s="77"/>
      <c r="N283" s="72"/>
      <c r="O283" s="79" t="s">
        <v>401</v>
      </c>
      <c r="P283" s="81">
        <v>43781.675208333334</v>
      </c>
      <c r="Q283" s="79" t="s">
        <v>404</v>
      </c>
      <c r="R283" s="83" t="s">
        <v>465</v>
      </c>
      <c r="S283" s="79" t="s">
        <v>488</v>
      </c>
      <c r="T283" s="79"/>
      <c r="U283" s="79"/>
      <c r="V283" s="83" t="s">
        <v>636</v>
      </c>
      <c r="W283" s="81">
        <v>43781.675208333334</v>
      </c>
      <c r="X283" s="85">
        <v>43781</v>
      </c>
      <c r="Y283" s="87" t="s">
        <v>840</v>
      </c>
      <c r="Z283" s="83" t="s">
        <v>1064</v>
      </c>
      <c r="AA283" s="79"/>
      <c r="AB283" s="79"/>
      <c r="AC283" s="87" t="s">
        <v>1288</v>
      </c>
      <c r="AD283" s="79"/>
      <c r="AE283" s="79" t="b">
        <v>0</v>
      </c>
      <c r="AF283" s="79">
        <v>0</v>
      </c>
      <c r="AG283" s="87" t="s">
        <v>1327</v>
      </c>
      <c r="AH283" s="79" t="b">
        <v>0</v>
      </c>
      <c r="AI283" s="79" t="s">
        <v>1334</v>
      </c>
      <c r="AJ283" s="79"/>
      <c r="AK283" s="87" t="s">
        <v>1327</v>
      </c>
      <c r="AL283" s="79" t="b">
        <v>0</v>
      </c>
      <c r="AM283" s="79">
        <v>24</v>
      </c>
      <c r="AN283" s="87" t="s">
        <v>1287</v>
      </c>
      <c r="AO283" s="79" t="s">
        <v>1343</v>
      </c>
      <c r="AP283" s="79" t="b">
        <v>0</v>
      </c>
      <c r="AQ283" s="87" t="s">
        <v>1287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373</v>
      </c>
      <c r="B284" s="64" t="s">
        <v>344</v>
      </c>
      <c r="C284" s="65" t="s">
        <v>3520</v>
      </c>
      <c r="D284" s="66">
        <v>10</v>
      </c>
      <c r="E284" s="67" t="s">
        <v>136</v>
      </c>
      <c r="F284" s="68">
        <v>26.8</v>
      </c>
      <c r="G284" s="65"/>
      <c r="H284" s="69"/>
      <c r="I284" s="70"/>
      <c r="J284" s="70"/>
      <c r="K284" s="34" t="s">
        <v>66</v>
      </c>
      <c r="L284" s="77">
        <v>284</v>
      </c>
      <c r="M284" s="77"/>
      <c r="N284" s="72"/>
      <c r="O284" s="79" t="s">
        <v>402</v>
      </c>
      <c r="P284" s="81">
        <v>43781.675208333334</v>
      </c>
      <c r="Q284" s="79" t="s">
        <v>404</v>
      </c>
      <c r="R284" s="83" t="s">
        <v>465</v>
      </c>
      <c r="S284" s="79" t="s">
        <v>488</v>
      </c>
      <c r="T284" s="79"/>
      <c r="U284" s="79"/>
      <c r="V284" s="83" t="s">
        <v>636</v>
      </c>
      <c r="W284" s="81">
        <v>43781.675208333334</v>
      </c>
      <c r="X284" s="85">
        <v>43781</v>
      </c>
      <c r="Y284" s="87" t="s">
        <v>840</v>
      </c>
      <c r="Z284" s="83" t="s">
        <v>1064</v>
      </c>
      <c r="AA284" s="79"/>
      <c r="AB284" s="79"/>
      <c r="AC284" s="87" t="s">
        <v>1288</v>
      </c>
      <c r="AD284" s="79"/>
      <c r="AE284" s="79" t="b">
        <v>0</v>
      </c>
      <c r="AF284" s="79">
        <v>0</v>
      </c>
      <c r="AG284" s="87" t="s">
        <v>1327</v>
      </c>
      <c r="AH284" s="79" t="b">
        <v>0</v>
      </c>
      <c r="AI284" s="79" t="s">
        <v>1334</v>
      </c>
      <c r="AJ284" s="79"/>
      <c r="AK284" s="87" t="s">
        <v>1327</v>
      </c>
      <c r="AL284" s="79" t="b">
        <v>0</v>
      </c>
      <c r="AM284" s="79">
        <v>24</v>
      </c>
      <c r="AN284" s="87" t="s">
        <v>1287</v>
      </c>
      <c r="AO284" s="79" t="s">
        <v>1343</v>
      </c>
      <c r="AP284" s="79" t="b">
        <v>0</v>
      </c>
      <c r="AQ284" s="87" t="s">
        <v>1287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8">
        <v>1</v>
      </c>
      <c r="BG284" s="49">
        <v>2.2222222222222223</v>
      </c>
      <c r="BH284" s="48">
        <v>0</v>
      </c>
      <c r="BI284" s="49">
        <v>0</v>
      </c>
      <c r="BJ284" s="48">
        <v>0</v>
      </c>
      <c r="BK284" s="49">
        <v>0</v>
      </c>
      <c r="BL284" s="48">
        <v>44</v>
      </c>
      <c r="BM284" s="49">
        <v>97.77777777777777</v>
      </c>
      <c r="BN284" s="48">
        <v>45</v>
      </c>
    </row>
    <row r="285" spans="1:66" ht="15">
      <c r="A285" s="64" t="s">
        <v>373</v>
      </c>
      <c r="B285" s="64" t="s">
        <v>373</v>
      </c>
      <c r="C285" s="65" t="s">
        <v>3522</v>
      </c>
      <c r="D285" s="66">
        <v>10</v>
      </c>
      <c r="E285" s="67" t="s">
        <v>136</v>
      </c>
      <c r="F285" s="68">
        <v>6</v>
      </c>
      <c r="G285" s="65"/>
      <c r="H285" s="69"/>
      <c r="I285" s="70"/>
      <c r="J285" s="70"/>
      <c r="K285" s="34" t="s">
        <v>65</v>
      </c>
      <c r="L285" s="77">
        <v>285</v>
      </c>
      <c r="M285" s="77"/>
      <c r="N285" s="72"/>
      <c r="O285" s="79" t="s">
        <v>176</v>
      </c>
      <c r="P285" s="81">
        <v>43785.510717592595</v>
      </c>
      <c r="Q285" s="79" t="s">
        <v>435</v>
      </c>
      <c r="R285" s="79" t="s">
        <v>481</v>
      </c>
      <c r="S285" s="79" t="s">
        <v>498</v>
      </c>
      <c r="T285" s="79" t="s">
        <v>385</v>
      </c>
      <c r="U285" s="83" t="s">
        <v>542</v>
      </c>
      <c r="V285" s="83" t="s">
        <v>542</v>
      </c>
      <c r="W285" s="81">
        <v>43785.510717592595</v>
      </c>
      <c r="X285" s="85">
        <v>43785</v>
      </c>
      <c r="Y285" s="87" t="s">
        <v>841</v>
      </c>
      <c r="Z285" s="83" t="s">
        <v>1065</v>
      </c>
      <c r="AA285" s="79"/>
      <c r="AB285" s="79"/>
      <c r="AC285" s="87" t="s">
        <v>1289</v>
      </c>
      <c r="AD285" s="79"/>
      <c r="AE285" s="79" t="b">
        <v>0</v>
      </c>
      <c r="AF285" s="79">
        <v>16</v>
      </c>
      <c r="AG285" s="87" t="s">
        <v>1327</v>
      </c>
      <c r="AH285" s="79" t="b">
        <v>0</v>
      </c>
      <c r="AI285" s="79" t="s">
        <v>1334</v>
      </c>
      <c r="AJ285" s="79"/>
      <c r="AK285" s="87" t="s">
        <v>1327</v>
      </c>
      <c r="AL285" s="79" t="b">
        <v>0</v>
      </c>
      <c r="AM285" s="79">
        <v>4</v>
      </c>
      <c r="AN285" s="87" t="s">
        <v>1327</v>
      </c>
      <c r="AO285" s="79" t="s">
        <v>1348</v>
      </c>
      <c r="AP285" s="79" t="b">
        <v>0</v>
      </c>
      <c r="AQ285" s="87" t="s">
        <v>1289</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2</v>
      </c>
      <c r="BE285" s="78" t="str">
        <f>REPLACE(INDEX(GroupVertices[Group],MATCH(Edges[[#This Row],[Vertex 2]],GroupVertices[Vertex],0)),1,1,"")</f>
        <v>2</v>
      </c>
      <c r="BF285" s="48">
        <v>1</v>
      </c>
      <c r="BG285" s="49">
        <v>3.3333333333333335</v>
      </c>
      <c r="BH285" s="48">
        <v>0</v>
      </c>
      <c r="BI285" s="49">
        <v>0</v>
      </c>
      <c r="BJ285" s="48">
        <v>0</v>
      </c>
      <c r="BK285" s="49">
        <v>0</v>
      </c>
      <c r="BL285" s="48">
        <v>29</v>
      </c>
      <c r="BM285" s="49">
        <v>96.66666666666667</v>
      </c>
      <c r="BN285" s="48">
        <v>30</v>
      </c>
    </row>
    <row r="286" spans="1:66" ht="15">
      <c r="A286" s="64" t="s">
        <v>373</v>
      </c>
      <c r="B286" s="64" t="s">
        <v>373</v>
      </c>
      <c r="C286" s="65" t="s">
        <v>3522</v>
      </c>
      <c r="D286" s="66">
        <v>10</v>
      </c>
      <c r="E286" s="67" t="s">
        <v>136</v>
      </c>
      <c r="F286" s="68">
        <v>6</v>
      </c>
      <c r="G286" s="65"/>
      <c r="H286" s="69"/>
      <c r="I286" s="70"/>
      <c r="J286" s="70"/>
      <c r="K286" s="34" t="s">
        <v>65</v>
      </c>
      <c r="L286" s="77">
        <v>286</v>
      </c>
      <c r="M286" s="77"/>
      <c r="N286" s="72"/>
      <c r="O286" s="79" t="s">
        <v>176</v>
      </c>
      <c r="P286" s="81">
        <v>43785.76064814815</v>
      </c>
      <c r="Q286" s="79" t="s">
        <v>450</v>
      </c>
      <c r="R286" s="79" t="s">
        <v>481</v>
      </c>
      <c r="S286" s="79" t="s">
        <v>498</v>
      </c>
      <c r="T286" s="79" t="s">
        <v>385</v>
      </c>
      <c r="U286" s="83" t="s">
        <v>543</v>
      </c>
      <c r="V286" s="83" t="s">
        <v>543</v>
      </c>
      <c r="W286" s="81">
        <v>43785.76064814815</v>
      </c>
      <c r="X286" s="85">
        <v>43785</v>
      </c>
      <c r="Y286" s="87" t="s">
        <v>842</v>
      </c>
      <c r="Z286" s="83" t="s">
        <v>1066</v>
      </c>
      <c r="AA286" s="79"/>
      <c r="AB286" s="79"/>
      <c r="AC286" s="87" t="s">
        <v>1290</v>
      </c>
      <c r="AD286" s="79"/>
      <c r="AE286" s="79" t="b">
        <v>0</v>
      </c>
      <c r="AF286" s="79">
        <v>10</v>
      </c>
      <c r="AG286" s="87" t="s">
        <v>1327</v>
      </c>
      <c r="AH286" s="79" t="b">
        <v>0</v>
      </c>
      <c r="AI286" s="79" t="s">
        <v>1334</v>
      </c>
      <c r="AJ286" s="79"/>
      <c r="AK286" s="87" t="s">
        <v>1327</v>
      </c>
      <c r="AL286" s="79" t="b">
        <v>0</v>
      </c>
      <c r="AM286" s="79">
        <v>0</v>
      </c>
      <c r="AN286" s="87" t="s">
        <v>1327</v>
      </c>
      <c r="AO286" s="79" t="s">
        <v>1348</v>
      </c>
      <c r="AP286" s="79" t="b">
        <v>0</v>
      </c>
      <c r="AQ286" s="87" t="s">
        <v>1290</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2</v>
      </c>
      <c r="BE286" s="78" t="str">
        <f>REPLACE(INDEX(GroupVertices[Group],MATCH(Edges[[#This Row],[Vertex 2]],GroupVertices[Vertex],0)),1,1,"")</f>
        <v>2</v>
      </c>
      <c r="BF286" s="48">
        <v>1</v>
      </c>
      <c r="BG286" s="49">
        <v>3.3333333333333335</v>
      </c>
      <c r="BH286" s="48">
        <v>0</v>
      </c>
      <c r="BI286" s="49">
        <v>0</v>
      </c>
      <c r="BJ286" s="48">
        <v>0</v>
      </c>
      <c r="BK286" s="49">
        <v>0</v>
      </c>
      <c r="BL286" s="48">
        <v>29</v>
      </c>
      <c r="BM286" s="49">
        <v>96.66666666666667</v>
      </c>
      <c r="BN286" s="48">
        <v>30</v>
      </c>
    </row>
    <row r="287" spans="1:66" ht="15">
      <c r="A287" s="64" t="s">
        <v>373</v>
      </c>
      <c r="B287" s="64" t="s">
        <v>373</v>
      </c>
      <c r="C287" s="65" t="s">
        <v>3522</v>
      </c>
      <c r="D287" s="66">
        <v>10</v>
      </c>
      <c r="E287" s="67" t="s">
        <v>136</v>
      </c>
      <c r="F287" s="68">
        <v>6</v>
      </c>
      <c r="G287" s="65"/>
      <c r="H287" s="69"/>
      <c r="I287" s="70"/>
      <c r="J287" s="70"/>
      <c r="K287" s="34" t="s">
        <v>65</v>
      </c>
      <c r="L287" s="77">
        <v>287</v>
      </c>
      <c r="M287" s="77"/>
      <c r="N287" s="72"/>
      <c r="O287" s="79" t="s">
        <v>176</v>
      </c>
      <c r="P287" s="81">
        <v>43786.010671296295</v>
      </c>
      <c r="Q287" s="79" t="s">
        <v>440</v>
      </c>
      <c r="R287" s="79" t="s">
        <v>481</v>
      </c>
      <c r="S287" s="79" t="s">
        <v>498</v>
      </c>
      <c r="T287" s="79" t="s">
        <v>385</v>
      </c>
      <c r="U287" s="83" t="s">
        <v>544</v>
      </c>
      <c r="V287" s="83" t="s">
        <v>544</v>
      </c>
      <c r="W287" s="81">
        <v>43786.010671296295</v>
      </c>
      <c r="X287" s="85">
        <v>43786</v>
      </c>
      <c r="Y287" s="87" t="s">
        <v>843</v>
      </c>
      <c r="Z287" s="83" t="s">
        <v>1067</v>
      </c>
      <c r="AA287" s="79"/>
      <c r="AB287" s="79"/>
      <c r="AC287" s="87" t="s">
        <v>1291</v>
      </c>
      <c r="AD287" s="79"/>
      <c r="AE287" s="79" t="b">
        <v>0</v>
      </c>
      <c r="AF287" s="79">
        <v>10</v>
      </c>
      <c r="AG287" s="87" t="s">
        <v>1327</v>
      </c>
      <c r="AH287" s="79" t="b">
        <v>0</v>
      </c>
      <c r="AI287" s="79" t="s">
        <v>1334</v>
      </c>
      <c r="AJ287" s="79"/>
      <c r="AK287" s="87" t="s">
        <v>1327</v>
      </c>
      <c r="AL287" s="79" t="b">
        <v>0</v>
      </c>
      <c r="AM287" s="79">
        <v>1</v>
      </c>
      <c r="AN287" s="87" t="s">
        <v>1327</v>
      </c>
      <c r="AO287" s="79" t="s">
        <v>1348</v>
      </c>
      <c r="AP287" s="79" t="b">
        <v>0</v>
      </c>
      <c r="AQ287" s="87" t="s">
        <v>1291</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2</v>
      </c>
      <c r="BE287" s="78" t="str">
        <f>REPLACE(INDEX(GroupVertices[Group],MATCH(Edges[[#This Row],[Vertex 2]],GroupVertices[Vertex],0)),1,1,"")</f>
        <v>2</v>
      </c>
      <c r="BF287" s="48">
        <v>1</v>
      </c>
      <c r="BG287" s="49">
        <v>3.3333333333333335</v>
      </c>
      <c r="BH287" s="48">
        <v>0</v>
      </c>
      <c r="BI287" s="49">
        <v>0</v>
      </c>
      <c r="BJ287" s="48">
        <v>0</v>
      </c>
      <c r="BK287" s="49">
        <v>0</v>
      </c>
      <c r="BL287" s="48">
        <v>29</v>
      </c>
      <c r="BM287" s="49">
        <v>96.66666666666667</v>
      </c>
      <c r="BN287" s="48">
        <v>30</v>
      </c>
    </row>
    <row r="288" spans="1:66" ht="15">
      <c r="A288" s="64" t="s">
        <v>373</v>
      </c>
      <c r="B288" s="64" t="s">
        <v>373</v>
      </c>
      <c r="C288" s="65" t="s">
        <v>3522</v>
      </c>
      <c r="D288" s="66">
        <v>10</v>
      </c>
      <c r="E288" s="67" t="s">
        <v>136</v>
      </c>
      <c r="F288" s="68">
        <v>6</v>
      </c>
      <c r="G288" s="65"/>
      <c r="H288" s="69"/>
      <c r="I288" s="70"/>
      <c r="J288" s="70"/>
      <c r="K288" s="34" t="s">
        <v>65</v>
      </c>
      <c r="L288" s="77">
        <v>288</v>
      </c>
      <c r="M288" s="77"/>
      <c r="N288" s="72"/>
      <c r="O288" s="79" t="s">
        <v>176</v>
      </c>
      <c r="P288" s="81">
        <v>43786.21140046296</v>
      </c>
      <c r="Q288" s="79" t="s">
        <v>439</v>
      </c>
      <c r="R288" s="79" t="s">
        <v>481</v>
      </c>
      <c r="S288" s="79" t="s">
        <v>498</v>
      </c>
      <c r="T288" s="79" t="s">
        <v>385</v>
      </c>
      <c r="U288" s="83" t="s">
        <v>545</v>
      </c>
      <c r="V288" s="83" t="s">
        <v>545</v>
      </c>
      <c r="W288" s="81">
        <v>43786.21140046296</v>
      </c>
      <c r="X288" s="85">
        <v>43786</v>
      </c>
      <c r="Y288" s="87" t="s">
        <v>844</v>
      </c>
      <c r="Z288" s="83" t="s">
        <v>1068</v>
      </c>
      <c r="AA288" s="79"/>
      <c r="AB288" s="79"/>
      <c r="AC288" s="87" t="s">
        <v>1292</v>
      </c>
      <c r="AD288" s="79"/>
      <c r="AE288" s="79" t="b">
        <v>0</v>
      </c>
      <c r="AF288" s="79">
        <v>43</v>
      </c>
      <c r="AG288" s="87" t="s">
        <v>1327</v>
      </c>
      <c r="AH288" s="79" t="b">
        <v>0</v>
      </c>
      <c r="AI288" s="79" t="s">
        <v>1334</v>
      </c>
      <c r="AJ288" s="79"/>
      <c r="AK288" s="87" t="s">
        <v>1327</v>
      </c>
      <c r="AL288" s="79" t="b">
        <v>0</v>
      </c>
      <c r="AM288" s="79">
        <v>8</v>
      </c>
      <c r="AN288" s="87" t="s">
        <v>1327</v>
      </c>
      <c r="AO288" s="79" t="s">
        <v>1348</v>
      </c>
      <c r="AP288" s="79" t="b">
        <v>0</v>
      </c>
      <c r="AQ288" s="87" t="s">
        <v>1292</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2</v>
      </c>
      <c r="BF288" s="48">
        <v>1</v>
      </c>
      <c r="BG288" s="49">
        <v>3.3333333333333335</v>
      </c>
      <c r="BH288" s="48">
        <v>0</v>
      </c>
      <c r="BI288" s="49">
        <v>0</v>
      </c>
      <c r="BJ288" s="48">
        <v>0</v>
      </c>
      <c r="BK288" s="49">
        <v>0</v>
      </c>
      <c r="BL288" s="48">
        <v>29</v>
      </c>
      <c r="BM288" s="49">
        <v>96.66666666666667</v>
      </c>
      <c r="BN288" s="48">
        <v>30</v>
      </c>
    </row>
    <row r="289" spans="1:66" ht="15">
      <c r="A289" s="64" t="s">
        <v>373</v>
      </c>
      <c r="B289" s="64" t="s">
        <v>373</v>
      </c>
      <c r="C289" s="65" t="s">
        <v>3522</v>
      </c>
      <c r="D289" s="66">
        <v>10</v>
      </c>
      <c r="E289" s="67" t="s">
        <v>136</v>
      </c>
      <c r="F289" s="68">
        <v>6</v>
      </c>
      <c r="G289" s="65"/>
      <c r="H289" s="69"/>
      <c r="I289" s="70"/>
      <c r="J289" s="70"/>
      <c r="K289" s="34" t="s">
        <v>65</v>
      </c>
      <c r="L289" s="77">
        <v>289</v>
      </c>
      <c r="M289" s="77"/>
      <c r="N289" s="72"/>
      <c r="O289" s="79" t="s">
        <v>176</v>
      </c>
      <c r="P289" s="81">
        <v>43787.211377314816</v>
      </c>
      <c r="Q289" s="79" t="s">
        <v>445</v>
      </c>
      <c r="R289" s="79" t="s">
        <v>481</v>
      </c>
      <c r="S289" s="79" t="s">
        <v>498</v>
      </c>
      <c r="T289" s="79" t="s">
        <v>385</v>
      </c>
      <c r="U289" s="83" t="s">
        <v>546</v>
      </c>
      <c r="V289" s="83" t="s">
        <v>546</v>
      </c>
      <c r="W289" s="81">
        <v>43787.211377314816</v>
      </c>
      <c r="X289" s="85">
        <v>43787</v>
      </c>
      <c r="Y289" s="87" t="s">
        <v>845</v>
      </c>
      <c r="Z289" s="83" t="s">
        <v>1069</v>
      </c>
      <c r="AA289" s="79"/>
      <c r="AB289" s="79"/>
      <c r="AC289" s="87" t="s">
        <v>1293</v>
      </c>
      <c r="AD289" s="79"/>
      <c r="AE289" s="79" t="b">
        <v>0</v>
      </c>
      <c r="AF289" s="79">
        <v>3</v>
      </c>
      <c r="AG289" s="87" t="s">
        <v>1327</v>
      </c>
      <c r="AH289" s="79" t="b">
        <v>0</v>
      </c>
      <c r="AI289" s="79" t="s">
        <v>1334</v>
      </c>
      <c r="AJ289" s="79"/>
      <c r="AK289" s="87" t="s">
        <v>1327</v>
      </c>
      <c r="AL289" s="79" t="b">
        <v>0</v>
      </c>
      <c r="AM289" s="79">
        <v>1</v>
      </c>
      <c r="AN289" s="87" t="s">
        <v>1327</v>
      </c>
      <c r="AO289" s="79" t="s">
        <v>1348</v>
      </c>
      <c r="AP289" s="79" t="b">
        <v>0</v>
      </c>
      <c r="AQ289" s="87" t="s">
        <v>1293</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v>
      </c>
      <c r="BE289" s="78" t="str">
        <f>REPLACE(INDEX(GroupVertices[Group],MATCH(Edges[[#This Row],[Vertex 2]],GroupVertices[Vertex],0)),1,1,"")</f>
        <v>2</v>
      </c>
      <c r="BF289" s="48">
        <v>1</v>
      </c>
      <c r="BG289" s="49">
        <v>3.3333333333333335</v>
      </c>
      <c r="BH289" s="48">
        <v>0</v>
      </c>
      <c r="BI289" s="49">
        <v>0</v>
      </c>
      <c r="BJ289" s="48">
        <v>0</v>
      </c>
      <c r="BK289" s="49">
        <v>0</v>
      </c>
      <c r="BL289" s="48">
        <v>29</v>
      </c>
      <c r="BM289" s="49">
        <v>96.66666666666667</v>
      </c>
      <c r="BN289" s="48">
        <v>30</v>
      </c>
    </row>
    <row r="290" spans="1:66" ht="15">
      <c r="A290" s="64" t="s">
        <v>373</v>
      </c>
      <c r="B290" s="64" t="s">
        <v>373</v>
      </c>
      <c r="C290" s="65" t="s">
        <v>3522</v>
      </c>
      <c r="D290" s="66">
        <v>10</v>
      </c>
      <c r="E290" s="67" t="s">
        <v>136</v>
      </c>
      <c r="F290" s="68">
        <v>6</v>
      </c>
      <c r="G290" s="65"/>
      <c r="H290" s="69"/>
      <c r="I290" s="70"/>
      <c r="J290" s="70"/>
      <c r="K290" s="34" t="s">
        <v>65</v>
      </c>
      <c r="L290" s="77">
        <v>290</v>
      </c>
      <c r="M290" s="77"/>
      <c r="N290" s="72"/>
      <c r="O290" s="79" t="s">
        <v>176</v>
      </c>
      <c r="P290" s="81">
        <v>43787.510729166665</v>
      </c>
      <c r="Q290" s="79" t="s">
        <v>451</v>
      </c>
      <c r="R290" s="79" t="s">
        <v>481</v>
      </c>
      <c r="S290" s="79" t="s">
        <v>498</v>
      </c>
      <c r="T290" s="79" t="s">
        <v>385</v>
      </c>
      <c r="U290" s="83" t="s">
        <v>547</v>
      </c>
      <c r="V290" s="83" t="s">
        <v>547</v>
      </c>
      <c r="W290" s="81">
        <v>43787.510729166665</v>
      </c>
      <c r="X290" s="85">
        <v>43787</v>
      </c>
      <c r="Y290" s="87" t="s">
        <v>846</v>
      </c>
      <c r="Z290" s="83" t="s">
        <v>1070</v>
      </c>
      <c r="AA290" s="79"/>
      <c r="AB290" s="79"/>
      <c r="AC290" s="87" t="s">
        <v>1294</v>
      </c>
      <c r="AD290" s="79"/>
      <c r="AE290" s="79" t="b">
        <v>0</v>
      </c>
      <c r="AF290" s="79">
        <v>3</v>
      </c>
      <c r="AG290" s="87" t="s">
        <v>1327</v>
      </c>
      <c r="AH290" s="79" t="b">
        <v>0</v>
      </c>
      <c r="AI290" s="79" t="s">
        <v>1334</v>
      </c>
      <c r="AJ290" s="79"/>
      <c r="AK290" s="87" t="s">
        <v>1327</v>
      </c>
      <c r="AL290" s="79" t="b">
        <v>0</v>
      </c>
      <c r="AM290" s="79">
        <v>0</v>
      </c>
      <c r="AN290" s="87" t="s">
        <v>1327</v>
      </c>
      <c r="AO290" s="79" t="s">
        <v>1348</v>
      </c>
      <c r="AP290" s="79" t="b">
        <v>0</v>
      </c>
      <c r="AQ290" s="87" t="s">
        <v>1294</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2</v>
      </c>
      <c r="BE290" s="78" t="str">
        <f>REPLACE(INDEX(GroupVertices[Group],MATCH(Edges[[#This Row],[Vertex 2]],GroupVertices[Vertex],0)),1,1,"")</f>
        <v>2</v>
      </c>
      <c r="BF290" s="48">
        <v>1</v>
      </c>
      <c r="BG290" s="49">
        <v>3.3333333333333335</v>
      </c>
      <c r="BH290" s="48">
        <v>0</v>
      </c>
      <c r="BI290" s="49">
        <v>0</v>
      </c>
      <c r="BJ290" s="48">
        <v>0</v>
      </c>
      <c r="BK290" s="49">
        <v>0</v>
      </c>
      <c r="BL290" s="48">
        <v>29</v>
      </c>
      <c r="BM290" s="49">
        <v>96.66666666666667</v>
      </c>
      <c r="BN290" s="48">
        <v>30</v>
      </c>
    </row>
    <row r="291" spans="1:66" ht="15">
      <c r="A291" s="64" t="s">
        <v>374</v>
      </c>
      <c r="B291" s="64" t="s">
        <v>378</v>
      </c>
      <c r="C291" s="65" t="s">
        <v>3519</v>
      </c>
      <c r="D291" s="66">
        <v>3</v>
      </c>
      <c r="E291" s="67" t="s">
        <v>132</v>
      </c>
      <c r="F291" s="68">
        <v>32</v>
      </c>
      <c r="G291" s="65"/>
      <c r="H291" s="69"/>
      <c r="I291" s="70"/>
      <c r="J291" s="70"/>
      <c r="K291" s="34" t="s">
        <v>65</v>
      </c>
      <c r="L291" s="77">
        <v>291</v>
      </c>
      <c r="M291" s="77"/>
      <c r="N291" s="72"/>
      <c r="O291" s="79" t="s">
        <v>401</v>
      </c>
      <c r="P291" s="81">
        <v>43787.49728009259</v>
      </c>
      <c r="Q291" s="79" t="s">
        <v>452</v>
      </c>
      <c r="R291" s="79"/>
      <c r="S291" s="79"/>
      <c r="T291" s="79" t="s">
        <v>385</v>
      </c>
      <c r="U291" s="79"/>
      <c r="V291" s="83" t="s">
        <v>637</v>
      </c>
      <c r="W291" s="81">
        <v>43787.49728009259</v>
      </c>
      <c r="X291" s="85">
        <v>43787</v>
      </c>
      <c r="Y291" s="87" t="s">
        <v>847</v>
      </c>
      <c r="Z291" s="83" t="s">
        <v>1071</v>
      </c>
      <c r="AA291" s="79"/>
      <c r="AB291" s="79"/>
      <c r="AC291" s="87" t="s">
        <v>1295</v>
      </c>
      <c r="AD291" s="79"/>
      <c r="AE291" s="79" t="b">
        <v>0</v>
      </c>
      <c r="AF291" s="79">
        <v>0</v>
      </c>
      <c r="AG291" s="87" t="s">
        <v>1327</v>
      </c>
      <c r="AH291" s="79" t="b">
        <v>0</v>
      </c>
      <c r="AI291" s="79" t="s">
        <v>1334</v>
      </c>
      <c r="AJ291" s="79"/>
      <c r="AK291" s="87" t="s">
        <v>1327</v>
      </c>
      <c r="AL291" s="79" t="b">
        <v>0</v>
      </c>
      <c r="AM291" s="79">
        <v>2</v>
      </c>
      <c r="AN291" s="87" t="s">
        <v>1301</v>
      </c>
      <c r="AO291" s="79" t="s">
        <v>1339</v>
      </c>
      <c r="AP291" s="79" t="b">
        <v>0</v>
      </c>
      <c r="AQ291" s="87" t="s">
        <v>1301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8">
        <v>0</v>
      </c>
      <c r="BG291" s="49">
        <v>0</v>
      </c>
      <c r="BH291" s="48">
        <v>0</v>
      </c>
      <c r="BI291" s="49">
        <v>0</v>
      </c>
      <c r="BJ291" s="48">
        <v>0</v>
      </c>
      <c r="BK291" s="49">
        <v>0</v>
      </c>
      <c r="BL291" s="48">
        <v>20</v>
      </c>
      <c r="BM291" s="49">
        <v>100</v>
      </c>
      <c r="BN291" s="48">
        <v>20</v>
      </c>
    </row>
    <row r="292" spans="1:66" ht="15">
      <c r="A292" s="64" t="s">
        <v>374</v>
      </c>
      <c r="B292" s="64" t="s">
        <v>378</v>
      </c>
      <c r="C292" s="65" t="s">
        <v>3519</v>
      </c>
      <c r="D292" s="66">
        <v>3</v>
      </c>
      <c r="E292" s="67" t="s">
        <v>132</v>
      </c>
      <c r="F292" s="68">
        <v>32</v>
      </c>
      <c r="G292" s="65"/>
      <c r="H292" s="69"/>
      <c r="I292" s="70"/>
      <c r="J292" s="70"/>
      <c r="K292" s="34" t="s">
        <v>65</v>
      </c>
      <c r="L292" s="77">
        <v>292</v>
      </c>
      <c r="M292" s="77"/>
      <c r="N292" s="72"/>
      <c r="O292" s="79" t="s">
        <v>402</v>
      </c>
      <c r="P292" s="81">
        <v>43787.500925925924</v>
      </c>
      <c r="Q292" s="79" t="s">
        <v>453</v>
      </c>
      <c r="R292" s="79"/>
      <c r="S292" s="79"/>
      <c r="T292" s="79" t="s">
        <v>518</v>
      </c>
      <c r="U292" s="83" t="s">
        <v>548</v>
      </c>
      <c r="V292" s="83" t="s">
        <v>548</v>
      </c>
      <c r="W292" s="81">
        <v>43787.500925925924</v>
      </c>
      <c r="X292" s="85">
        <v>43787</v>
      </c>
      <c r="Y292" s="87" t="s">
        <v>848</v>
      </c>
      <c r="Z292" s="83" t="s">
        <v>1072</v>
      </c>
      <c r="AA292" s="79"/>
      <c r="AB292" s="79"/>
      <c r="AC292" s="87" t="s">
        <v>1296</v>
      </c>
      <c r="AD292" s="79"/>
      <c r="AE292" s="79" t="b">
        <v>0</v>
      </c>
      <c r="AF292" s="79">
        <v>3</v>
      </c>
      <c r="AG292" s="87" t="s">
        <v>1327</v>
      </c>
      <c r="AH292" s="79" t="b">
        <v>0</v>
      </c>
      <c r="AI292" s="79" t="s">
        <v>1334</v>
      </c>
      <c r="AJ292" s="79"/>
      <c r="AK292" s="87" t="s">
        <v>1327</v>
      </c>
      <c r="AL292" s="79" t="b">
        <v>0</v>
      </c>
      <c r="AM292" s="79">
        <v>1</v>
      </c>
      <c r="AN292" s="87" t="s">
        <v>1327</v>
      </c>
      <c r="AO292" s="79" t="s">
        <v>1339</v>
      </c>
      <c r="AP292" s="79" t="b">
        <v>0</v>
      </c>
      <c r="AQ292" s="87" t="s">
        <v>1296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9</v>
      </c>
      <c r="BE292" s="78" t="str">
        <f>REPLACE(INDEX(GroupVertices[Group],MATCH(Edges[[#This Row],[Vertex 2]],GroupVertices[Vertex],0)),1,1,"")</f>
        <v>9</v>
      </c>
      <c r="BF292" s="48">
        <v>0</v>
      </c>
      <c r="BG292" s="49">
        <v>0</v>
      </c>
      <c r="BH292" s="48">
        <v>0</v>
      </c>
      <c r="BI292" s="49">
        <v>0</v>
      </c>
      <c r="BJ292" s="48">
        <v>0</v>
      </c>
      <c r="BK292" s="49">
        <v>0</v>
      </c>
      <c r="BL292" s="48">
        <v>17</v>
      </c>
      <c r="BM292" s="49">
        <v>100</v>
      </c>
      <c r="BN292" s="48">
        <v>17</v>
      </c>
    </row>
    <row r="293" spans="1:66" ht="15">
      <c r="A293" s="64" t="s">
        <v>375</v>
      </c>
      <c r="B293" s="64" t="s">
        <v>374</v>
      </c>
      <c r="C293" s="65" t="s">
        <v>3519</v>
      </c>
      <c r="D293" s="66">
        <v>3</v>
      </c>
      <c r="E293" s="67" t="s">
        <v>132</v>
      </c>
      <c r="F293" s="68">
        <v>32</v>
      </c>
      <c r="G293" s="65"/>
      <c r="H293" s="69"/>
      <c r="I293" s="70"/>
      <c r="J293" s="70"/>
      <c r="K293" s="34" t="s">
        <v>65</v>
      </c>
      <c r="L293" s="77">
        <v>293</v>
      </c>
      <c r="M293" s="77"/>
      <c r="N293" s="72"/>
      <c r="O293" s="79" t="s">
        <v>401</v>
      </c>
      <c r="P293" s="81">
        <v>43787.52415509259</v>
      </c>
      <c r="Q293" s="79" t="s">
        <v>453</v>
      </c>
      <c r="R293" s="79"/>
      <c r="S293" s="79"/>
      <c r="T293" s="79" t="s">
        <v>518</v>
      </c>
      <c r="U293" s="79"/>
      <c r="V293" s="83" t="s">
        <v>638</v>
      </c>
      <c r="W293" s="81">
        <v>43787.52415509259</v>
      </c>
      <c r="X293" s="85">
        <v>43787</v>
      </c>
      <c r="Y293" s="87" t="s">
        <v>849</v>
      </c>
      <c r="Z293" s="83" t="s">
        <v>1073</v>
      </c>
      <c r="AA293" s="79"/>
      <c r="AB293" s="79"/>
      <c r="AC293" s="87" t="s">
        <v>1297</v>
      </c>
      <c r="AD293" s="79"/>
      <c r="AE293" s="79" t="b">
        <v>0</v>
      </c>
      <c r="AF293" s="79">
        <v>0</v>
      </c>
      <c r="AG293" s="87" t="s">
        <v>1327</v>
      </c>
      <c r="AH293" s="79" t="b">
        <v>0</v>
      </c>
      <c r="AI293" s="79" t="s">
        <v>1334</v>
      </c>
      <c r="AJ293" s="79"/>
      <c r="AK293" s="87" t="s">
        <v>1327</v>
      </c>
      <c r="AL293" s="79" t="b">
        <v>0</v>
      </c>
      <c r="AM293" s="79">
        <v>1</v>
      </c>
      <c r="AN293" s="87" t="s">
        <v>1296</v>
      </c>
      <c r="AO293" s="79" t="s">
        <v>1339</v>
      </c>
      <c r="AP293" s="79" t="b">
        <v>0</v>
      </c>
      <c r="AQ293" s="87" t="s">
        <v>1296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9</v>
      </c>
      <c r="BE293" s="78" t="str">
        <f>REPLACE(INDEX(GroupVertices[Group],MATCH(Edges[[#This Row],[Vertex 2]],GroupVertices[Vertex],0)),1,1,"")</f>
        <v>9</v>
      </c>
      <c r="BF293" s="48"/>
      <c r="BG293" s="49"/>
      <c r="BH293" s="48"/>
      <c r="BI293" s="49"/>
      <c r="BJ293" s="48"/>
      <c r="BK293" s="49"/>
      <c r="BL293" s="48"/>
      <c r="BM293" s="49"/>
      <c r="BN293" s="48"/>
    </row>
    <row r="294" spans="1:66" ht="15">
      <c r="A294" s="64" t="s">
        <v>375</v>
      </c>
      <c r="B294" s="64" t="s">
        <v>378</v>
      </c>
      <c r="C294" s="65" t="s">
        <v>3519</v>
      </c>
      <c r="D294" s="66">
        <v>3</v>
      </c>
      <c r="E294" s="67" t="s">
        <v>132</v>
      </c>
      <c r="F294" s="68">
        <v>32</v>
      </c>
      <c r="G294" s="65"/>
      <c r="H294" s="69"/>
      <c r="I294" s="70"/>
      <c r="J294" s="70"/>
      <c r="K294" s="34" t="s">
        <v>65</v>
      </c>
      <c r="L294" s="77">
        <v>294</v>
      </c>
      <c r="M294" s="77"/>
      <c r="N294" s="72"/>
      <c r="O294" s="79" t="s">
        <v>402</v>
      </c>
      <c r="P294" s="81">
        <v>43787.52415509259</v>
      </c>
      <c r="Q294" s="79" t="s">
        <v>453</v>
      </c>
      <c r="R294" s="79"/>
      <c r="S294" s="79"/>
      <c r="T294" s="79" t="s">
        <v>518</v>
      </c>
      <c r="U294" s="79"/>
      <c r="V294" s="83" t="s">
        <v>638</v>
      </c>
      <c r="W294" s="81">
        <v>43787.52415509259</v>
      </c>
      <c r="X294" s="85">
        <v>43787</v>
      </c>
      <c r="Y294" s="87" t="s">
        <v>849</v>
      </c>
      <c r="Z294" s="83" t="s">
        <v>1073</v>
      </c>
      <c r="AA294" s="79"/>
      <c r="AB294" s="79"/>
      <c r="AC294" s="87" t="s">
        <v>1297</v>
      </c>
      <c r="AD294" s="79"/>
      <c r="AE294" s="79" t="b">
        <v>0</v>
      </c>
      <c r="AF294" s="79">
        <v>0</v>
      </c>
      <c r="AG294" s="87" t="s">
        <v>1327</v>
      </c>
      <c r="AH294" s="79" t="b">
        <v>0</v>
      </c>
      <c r="AI294" s="79" t="s">
        <v>1334</v>
      </c>
      <c r="AJ294" s="79"/>
      <c r="AK294" s="87" t="s">
        <v>1327</v>
      </c>
      <c r="AL294" s="79" t="b">
        <v>0</v>
      </c>
      <c r="AM294" s="79">
        <v>1</v>
      </c>
      <c r="AN294" s="87" t="s">
        <v>1296</v>
      </c>
      <c r="AO294" s="79" t="s">
        <v>1339</v>
      </c>
      <c r="AP294" s="79" t="b">
        <v>0</v>
      </c>
      <c r="AQ294" s="87" t="s">
        <v>1296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9</v>
      </c>
      <c r="BE294" s="78" t="str">
        <f>REPLACE(INDEX(GroupVertices[Group],MATCH(Edges[[#This Row],[Vertex 2]],GroupVertices[Vertex],0)),1,1,"")</f>
        <v>9</v>
      </c>
      <c r="BF294" s="48">
        <v>0</v>
      </c>
      <c r="BG294" s="49">
        <v>0</v>
      </c>
      <c r="BH294" s="48">
        <v>0</v>
      </c>
      <c r="BI294" s="49">
        <v>0</v>
      </c>
      <c r="BJ294" s="48">
        <v>0</v>
      </c>
      <c r="BK294" s="49">
        <v>0</v>
      </c>
      <c r="BL294" s="48">
        <v>17</v>
      </c>
      <c r="BM294" s="49">
        <v>100</v>
      </c>
      <c r="BN294" s="48">
        <v>17</v>
      </c>
    </row>
    <row r="295" spans="1:66" ht="15">
      <c r="A295" s="64" t="s">
        <v>376</v>
      </c>
      <c r="B295" s="64" t="s">
        <v>383</v>
      </c>
      <c r="C295" s="65" t="s">
        <v>3519</v>
      </c>
      <c r="D295" s="66">
        <v>3</v>
      </c>
      <c r="E295" s="67" t="s">
        <v>132</v>
      </c>
      <c r="F295" s="68">
        <v>32</v>
      </c>
      <c r="G295" s="65"/>
      <c r="H295" s="69"/>
      <c r="I295" s="70"/>
      <c r="J295" s="70"/>
      <c r="K295" s="34" t="s">
        <v>65</v>
      </c>
      <c r="L295" s="77">
        <v>295</v>
      </c>
      <c r="M295" s="77"/>
      <c r="N295" s="72"/>
      <c r="O295" s="79" t="s">
        <v>401</v>
      </c>
      <c r="P295" s="81">
        <v>43787.543171296296</v>
      </c>
      <c r="Q295" s="79" t="s">
        <v>443</v>
      </c>
      <c r="R295" s="83" t="s">
        <v>478</v>
      </c>
      <c r="S295" s="79" t="s">
        <v>489</v>
      </c>
      <c r="T295" s="79" t="s">
        <v>515</v>
      </c>
      <c r="U295" s="79"/>
      <c r="V295" s="83" t="s">
        <v>639</v>
      </c>
      <c r="W295" s="81">
        <v>43787.543171296296</v>
      </c>
      <c r="X295" s="85">
        <v>43787</v>
      </c>
      <c r="Y295" s="87" t="s">
        <v>850</v>
      </c>
      <c r="Z295" s="83" t="s">
        <v>1074</v>
      </c>
      <c r="AA295" s="79"/>
      <c r="AB295" s="79"/>
      <c r="AC295" s="87" t="s">
        <v>1298</v>
      </c>
      <c r="AD295" s="79"/>
      <c r="AE295" s="79" t="b">
        <v>0</v>
      </c>
      <c r="AF295" s="79">
        <v>0</v>
      </c>
      <c r="AG295" s="87" t="s">
        <v>1327</v>
      </c>
      <c r="AH295" s="79" t="b">
        <v>0</v>
      </c>
      <c r="AI295" s="79" t="s">
        <v>1334</v>
      </c>
      <c r="AJ295" s="79"/>
      <c r="AK295" s="87" t="s">
        <v>1327</v>
      </c>
      <c r="AL295" s="79" t="b">
        <v>0</v>
      </c>
      <c r="AM295" s="79">
        <v>9</v>
      </c>
      <c r="AN295" s="87" t="s">
        <v>1312</v>
      </c>
      <c r="AO295" s="79" t="s">
        <v>1349</v>
      </c>
      <c r="AP295" s="79" t="b">
        <v>0</v>
      </c>
      <c r="AQ295" s="87" t="s">
        <v>1312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8"/>
      <c r="BG295" s="49"/>
      <c r="BH295" s="48"/>
      <c r="BI295" s="49"/>
      <c r="BJ295" s="48"/>
      <c r="BK295" s="49"/>
      <c r="BL295" s="48"/>
      <c r="BM295" s="49"/>
      <c r="BN295" s="48"/>
    </row>
    <row r="296" spans="1:66" ht="15">
      <c r="A296" s="64" t="s">
        <v>376</v>
      </c>
      <c r="B296" s="64" t="s">
        <v>344</v>
      </c>
      <c r="C296" s="65" t="s">
        <v>3519</v>
      </c>
      <c r="D296" s="66">
        <v>3</v>
      </c>
      <c r="E296" s="67" t="s">
        <v>132</v>
      </c>
      <c r="F296" s="68">
        <v>32</v>
      </c>
      <c r="G296" s="65"/>
      <c r="H296" s="69"/>
      <c r="I296" s="70"/>
      <c r="J296" s="70"/>
      <c r="K296" s="34" t="s">
        <v>65</v>
      </c>
      <c r="L296" s="77">
        <v>296</v>
      </c>
      <c r="M296" s="77"/>
      <c r="N296" s="72"/>
      <c r="O296" s="79" t="s">
        <v>402</v>
      </c>
      <c r="P296" s="81">
        <v>43787.543171296296</v>
      </c>
      <c r="Q296" s="79" t="s">
        <v>443</v>
      </c>
      <c r="R296" s="83" t="s">
        <v>478</v>
      </c>
      <c r="S296" s="79" t="s">
        <v>489</v>
      </c>
      <c r="T296" s="79" t="s">
        <v>515</v>
      </c>
      <c r="U296" s="79"/>
      <c r="V296" s="83" t="s">
        <v>639</v>
      </c>
      <c r="W296" s="81">
        <v>43787.543171296296</v>
      </c>
      <c r="X296" s="85">
        <v>43787</v>
      </c>
      <c r="Y296" s="87" t="s">
        <v>850</v>
      </c>
      <c r="Z296" s="83" t="s">
        <v>1074</v>
      </c>
      <c r="AA296" s="79"/>
      <c r="AB296" s="79"/>
      <c r="AC296" s="87" t="s">
        <v>1298</v>
      </c>
      <c r="AD296" s="79"/>
      <c r="AE296" s="79" t="b">
        <v>0</v>
      </c>
      <c r="AF296" s="79">
        <v>0</v>
      </c>
      <c r="AG296" s="87" t="s">
        <v>1327</v>
      </c>
      <c r="AH296" s="79" t="b">
        <v>0</v>
      </c>
      <c r="AI296" s="79" t="s">
        <v>1334</v>
      </c>
      <c r="AJ296" s="79"/>
      <c r="AK296" s="87" t="s">
        <v>1327</v>
      </c>
      <c r="AL296" s="79" t="b">
        <v>0</v>
      </c>
      <c r="AM296" s="79">
        <v>9</v>
      </c>
      <c r="AN296" s="87" t="s">
        <v>1312</v>
      </c>
      <c r="AO296" s="79" t="s">
        <v>1349</v>
      </c>
      <c r="AP296" s="79" t="b">
        <v>0</v>
      </c>
      <c r="AQ296" s="87" t="s">
        <v>1312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2</v>
      </c>
      <c r="BF296" s="48">
        <v>1</v>
      </c>
      <c r="BG296" s="49">
        <v>6.25</v>
      </c>
      <c r="BH296" s="48">
        <v>0</v>
      </c>
      <c r="BI296" s="49">
        <v>0</v>
      </c>
      <c r="BJ296" s="48">
        <v>0</v>
      </c>
      <c r="BK296" s="49">
        <v>0</v>
      </c>
      <c r="BL296" s="48">
        <v>15</v>
      </c>
      <c r="BM296" s="49">
        <v>93.75</v>
      </c>
      <c r="BN296" s="48">
        <v>16</v>
      </c>
    </row>
    <row r="297" spans="1:66" ht="15">
      <c r="A297" s="64" t="s">
        <v>377</v>
      </c>
      <c r="B297" s="64" t="s">
        <v>400</v>
      </c>
      <c r="C297" s="65" t="s">
        <v>3519</v>
      </c>
      <c r="D297" s="66">
        <v>3</v>
      </c>
      <c r="E297" s="67" t="s">
        <v>132</v>
      </c>
      <c r="F297" s="68">
        <v>32</v>
      </c>
      <c r="G297" s="65"/>
      <c r="H297" s="69"/>
      <c r="I297" s="70"/>
      <c r="J297" s="70"/>
      <c r="K297" s="34" t="s">
        <v>65</v>
      </c>
      <c r="L297" s="77">
        <v>297</v>
      </c>
      <c r="M297" s="77"/>
      <c r="N297" s="72"/>
      <c r="O297" s="79" t="s">
        <v>402</v>
      </c>
      <c r="P297" s="81">
        <v>43787.54460648148</v>
      </c>
      <c r="Q297" s="79" t="s">
        <v>454</v>
      </c>
      <c r="R297" s="79"/>
      <c r="S297" s="79"/>
      <c r="T297" s="79" t="s">
        <v>385</v>
      </c>
      <c r="U297" s="83" t="s">
        <v>549</v>
      </c>
      <c r="V297" s="83" t="s">
        <v>549</v>
      </c>
      <c r="W297" s="81">
        <v>43787.54460648148</v>
      </c>
      <c r="X297" s="85">
        <v>43787</v>
      </c>
      <c r="Y297" s="87" t="s">
        <v>851</v>
      </c>
      <c r="Z297" s="83" t="s">
        <v>1075</v>
      </c>
      <c r="AA297" s="79"/>
      <c r="AB297" s="79"/>
      <c r="AC297" s="87" t="s">
        <v>1299</v>
      </c>
      <c r="AD297" s="79"/>
      <c r="AE297" s="79" t="b">
        <v>0</v>
      </c>
      <c r="AF297" s="79">
        <v>1</v>
      </c>
      <c r="AG297" s="87" t="s">
        <v>1327</v>
      </c>
      <c r="AH297" s="79" t="b">
        <v>0</v>
      </c>
      <c r="AI297" s="79" t="s">
        <v>1334</v>
      </c>
      <c r="AJ297" s="79"/>
      <c r="AK297" s="87" t="s">
        <v>1327</v>
      </c>
      <c r="AL297" s="79" t="b">
        <v>0</v>
      </c>
      <c r="AM297" s="79">
        <v>0</v>
      </c>
      <c r="AN297" s="87" t="s">
        <v>1327</v>
      </c>
      <c r="AO297" s="79" t="s">
        <v>1342</v>
      </c>
      <c r="AP297" s="79" t="b">
        <v>0</v>
      </c>
      <c r="AQ297" s="87" t="s">
        <v>1299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14</v>
      </c>
      <c r="BE297" s="78" t="str">
        <f>REPLACE(INDEX(GroupVertices[Group],MATCH(Edges[[#This Row],[Vertex 2]],GroupVertices[Vertex],0)),1,1,"")</f>
        <v>14</v>
      </c>
      <c r="BF297" s="48">
        <v>1</v>
      </c>
      <c r="BG297" s="49">
        <v>3.225806451612903</v>
      </c>
      <c r="BH297" s="48">
        <v>0</v>
      </c>
      <c r="BI297" s="49">
        <v>0</v>
      </c>
      <c r="BJ297" s="48">
        <v>0</v>
      </c>
      <c r="BK297" s="49">
        <v>0</v>
      </c>
      <c r="BL297" s="48">
        <v>30</v>
      </c>
      <c r="BM297" s="49">
        <v>96.7741935483871</v>
      </c>
      <c r="BN297" s="48">
        <v>31</v>
      </c>
    </row>
    <row r="298" spans="1:66" ht="15">
      <c r="A298" s="64" t="s">
        <v>378</v>
      </c>
      <c r="B298" s="64" t="s">
        <v>390</v>
      </c>
      <c r="C298" s="65" t="s">
        <v>3519</v>
      </c>
      <c r="D298" s="66">
        <v>3</v>
      </c>
      <c r="E298" s="67" t="s">
        <v>132</v>
      </c>
      <c r="F298" s="68">
        <v>32</v>
      </c>
      <c r="G298" s="65"/>
      <c r="H298" s="69"/>
      <c r="I298" s="70"/>
      <c r="J298" s="70"/>
      <c r="K298" s="34" t="s">
        <v>65</v>
      </c>
      <c r="L298" s="77">
        <v>298</v>
      </c>
      <c r="M298" s="77"/>
      <c r="N298" s="72"/>
      <c r="O298" s="79" t="s">
        <v>402</v>
      </c>
      <c r="P298" s="81">
        <v>43731.31283564815</v>
      </c>
      <c r="Q298" s="79" t="s">
        <v>412</v>
      </c>
      <c r="R298" s="83" t="s">
        <v>482</v>
      </c>
      <c r="S298" s="79" t="s">
        <v>499</v>
      </c>
      <c r="T298" s="79" t="s">
        <v>519</v>
      </c>
      <c r="U298" s="83" t="s">
        <v>550</v>
      </c>
      <c r="V298" s="83" t="s">
        <v>550</v>
      </c>
      <c r="W298" s="81">
        <v>43731.31283564815</v>
      </c>
      <c r="X298" s="85">
        <v>43731</v>
      </c>
      <c r="Y298" s="87" t="s">
        <v>852</v>
      </c>
      <c r="Z298" s="83" t="s">
        <v>1076</v>
      </c>
      <c r="AA298" s="79"/>
      <c r="AB298" s="79"/>
      <c r="AC298" s="87" t="s">
        <v>1300</v>
      </c>
      <c r="AD298" s="79"/>
      <c r="AE298" s="79" t="b">
        <v>0</v>
      </c>
      <c r="AF298" s="79">
        <v>2</v>
      </c>
      <c r="AG298" s="87" t="s">
        <v>1327</v>
      </c>
      <c r="AH298" s="79" t="b">
        <v>0</v>
      </c>
      <c r="AI298" s="79" t="s">
        <v>1334</v>
      </c>
      <c r="AJ298" s="79"/>
      <c r="AK298" s="87" t="s">
        <v>1327</v>
      </c>
      <c r="AL298" s="79" t="b">
        <v>0</v>
      </c>
      <c r="AM298" s="79">
        <v>2</v>
      </c>
      <c r="AN298" s="87" t="s">
        <v>1327</v>
      </c>
      <c r="AO298" s="79" t="s">
        <v>1342</v>
      </c>
      <c r="AP298" s="79" t="b">
        <v>0</v>
      </c>
      <c r="AQ298" s="87" t="s">
        <v>1300</v>
      </c>
      <c r="AR298" s="79" t="s">
        <v>401</v>
      </c>
      <c r="AS298" s="79">
        <v>0</v>
      </c>
      <c r="AT298" s="79">
        <v>0</v>
      </c>
      <c r="AU298" s="79"/>
      <c r="AV298" s="79"/>
      <c r="AW298" s="79"/>
      <c r="AX298" s="79"/>
      <c r="AY298" s="79"/>
      <c r="AZ298" s="79"/>
      <c r="BA298" s="79"/>
      <c r="BB298" s="79"/>
      <c r="BC298">
        <v>1</v>
      </c>
      <c r="BD298" s="78" t="str">
        <f>REPLACE(INDEX(GroupVertices[Group],MATCH(Edges[[#This Row],[Vertex 1]],GroupVertices[Vertex],0)),1,1,"")</f>
        <v>9</v>
      </c>
      <c r="BE298" s="78" t="str">
        <f>REPLACE(INDEX(GroupVertices[Group],MATCH(Edges[[#This Row],[Vertex 2]],GroupVertices[Vertex],0)),1,1,"")</f>
        <v>9</v>
      </c>
      <c r="BF298" s="48">
        <v>1</v>
      </c>
      <c r="BG298" s="49">
        <v>4.3478260869565215</v>
      </c>
      <c r="BH298" s="48">
        <v>0</v>
      </c>
      <c r="BI298" s="49">
        <v>0</v>
      </c>
      <c r="BJ298" s="48">
        <v>0</v>
      </c>
      <c r="BK298" s="49">
        <v>0</v>
      </c>
      <c r="BL298" s="48">
        <v>22</v>
      </c>
      <c r="BM298" s="49">
        <v>95.65217391304348</v>
      </c>
      <c r="BN298" s="48">
        <v>23</v>
      </c>
    </row>
    <row r="299" spans="1:66" ht="15">
      <c r="A299" s="64" t="s">
        <v>378</v>
      </c>
      <c r="B299" s="64" t="s">
        <v>378</v>
      </c>
      <c r="C299" s="65" t="s">
        <v>3523</v>
      </c>
      <c r="D299" s="66">
        <v>10</v>
      </c>
      <c r="E299" s="67" t="s">
        <v>136</v>
      </c>
      <c r="F299" s="68">
        <v>16.4</v>
      </c>
      <c r="G299" s="65"/>
      <c r="H299" s="69"/>
      <c r="I299" s="70"/>
      <c r="J299" s="70"/>
      <c r="K299" s="34" t="s">
        <v>65</v>
      </c>
      <c r="L299" s="77">
        <v>299</v>
      </c>
      <c r="M299" s="77"/>
      <c r="N299" s="72"/>
      <c r="O299" s="79" t="s">
        <v>176</v>
      </c>
      <c r="P299" s="81">
        <v>43732.31284722222</v>
      </c>
      <c r="Q299" s="79" t="s">
        <v>452</v>
      </c>
      <c r="R299" s="83" t="s">
        <v>482</v>
      </c>
      <c r="S299" s="79" t="s">
        <v>499</v>
      </c>
      <c r="T299" s="79" t="s">
        <v>519</v>
      </c>
      <c r="U299" s="83" t="s">
        <v>551</v>
      </c>
      <c r="V299" s="83" t="s">
        <v>551</v>
      </c>
      <c r="W299" s="81">
        <v>43732.31284722222</v>
      </c>
      <c r="X299" s="85">
        <v>43732</v>
      </c>
      <c r="Y299" s="87" t="s">
        <v>853</v>
      </c>
      <c r="Z299" s="83" t="s">
        <v>1077</v>
      </c>
      <c r="AA299" s="79"/>
      <c r="AB299" s="79"/>
      <c r="AC299" s="87" t="s">
        <v>1301</v>
      </c>
      <c r="AD299" s="79"/>
      <c r="AE299" s="79" t="b">
        <v>0</v>
      </c>
      <c r="AF299" s="79">
        <v>0</v>
      </c>
      <c r="AG299" s="87" t="s">
        <v>1327</v>
      </c>
      <c r="AH299" s="79" t="b">
        <v>0</v>
      </c>
      <c r="AI299" s="79" t="s">
        <v>1334</v>
      </c>
      <c r="AJ299" s="79"/>
      <c r="AK299" s="87" t="s">
        <v>1327</v>
      </c>
      <c r="AL299" s="79" t="b">
        <v>0</v>
      </c>
      <c r="AM299" s="79">
        <v>2</v>
      </c>
      <c r="AN299" s="87" t="s">
        <v>1327</v>
      </c>
      <c r="AO299" s="79" t="s">
        <v>1342</v>
      </c>
      <c r="AP299" s="79" t="b">
        <v>0</v>
      </c>
      <c r="AQ299" s="87" t="s">
        <v>1301</v>
      </c>
      <c r="AR299" s="79" t="s">
        <v>401</v>
      </c>
      <c r="AS299" s="79">
        <v>0</v>
      </c>
      <c r="AT299" s="79">
        <v>0</v>
      </c>
      <c r="AU299" s="79"/>
      <c r="AV299" s="79"/>
      <c r="AW299" s="79"/>
      <c r="AX299" s="79"/>
      <c r="AY299" s="79"/>
      <c r="AZ299" s="79"/>
      <c r="BA299" s="79"/>
      <c r="BB299" s="79"/>
      <c r="BC299">
        <v>4</v>
      </c>
      <c r="BD299" s="78" t="str">
        <f>REPLACE(INDEX(GroupVertices[Group],MATCH(Edges[[#This Row],[Vertex 1]],GroupVertices[Vertex],0)),1,1,"")</f>
        <v>9</v>
      </c>
      <c r="BE299" s="78" t="str">
        <f>REPLACE(INDEX(GroupVertices[Group],MATCH(Edges[[#This Row],[Vertex 2]],GroupVertices[Vertex],0)),1,1,"")</f>
        <v>9</v>
      </c>
      <c r="BF299" s="48">
        <v>0</v>
      </c>
      <c r="BG299" s="49">
        <v>0</v>
      </c>
      <c r="BH299" s="48">
        <v>0</v>
      </c>
      <c r="BI299" s="49">
        <v>0</v>
      </c>
      <c r="BJ299" s="48">
        <v>0</v>
      </c>
      <c r="BK299" s="49">
        <v>0</v>
      </c>
      <c r="BL299" s="48">
        <v>20</v>
      </c>
      <c r="BM299" s="49">
        <v>100</v>
      </c>
      <c r="BN299" s="48">
        <v>20</v>
      </c>
    </row>
    <row r="300" spans="1:66" ht="15">
      <c r="A300" s="64" t="s">
        <v>378</v>
      </c>
      <c r="B300" s="64" t="s">
        <v>378</v>
      </c>
      <c r="C300" s="65" t="s">
        <v>3523</v>
      </c>
      <c r="D300" s="66">
        <v>10</v>
      </c>
      <c r="E300" s="67" t="s">
        <v>136</v>
      </c>
      <c r="F300" s="68">
        <v>16.4</v>
      </c>
      <c r="G300" s="65"/>
      <c r="H300" s="69"/>
      <c r="I300" s="70"/>
      <c r="J300" s="70"/>
      <c r="K300" s="34" t="s">
        <v>65</v>
      </c>
      <c r="L300" s="77">
        <v>300</v>
      </c>
      <c r="M300" s="77"/>
      <c r="N300" s="72"/>
      <c r="O300" s="79" t="s">
        <v>176</v>
      </c>
      <c r="P300" s="81">
        <v>43787.29226851852</v>
      </c>
      <c r="Q300" s="79" t="s">
        <v>455</v>
      </c>
      <c r="R300" s="83" t="s">
        <v>483</v>
      </c>
      <c r="S300" s="79" t="s">
        <v>499</v>
      </c>
      <c r="T300" s="79" t="s">
        <v>385</v>
      </c>
      <c r="U300" s="83" t="s">
        <v>552</v>
      </c>
      <c r="V300" s="83" t="s">
        <v>552</v>
      </c>
      <c r="W300" s="81">
        <v>43787.29226851852</v>
      </c>
      <c r="X300" s="85">
        <v>43787</v>
      </c>
      <c r="Y300" s="87" t="s">
        <v>854</v>
      </c>
      <c r="Z300" s="83" t="s">
        <v>1078</v>
      </c>
      <c r="AA300" s="79"/>
      <c r="AB300" s="79"/>
      <c r="AC300" s="87" t="s">
        <v>1302</v>
      </c>
      <c r="AD300" s="79"/>
      <c r="AE300" s="79" t="b">
        <v>0</v>
      </c>
      <c r="AF300" s="79">
        <v>1</v>
      </c>
      <c r="AG300" s="87" t="s">
        <v>1327</v>
      </c>
      <c r="AH300" s="79" t="b">
        <v>0</v>
      </c>
      <c r="AI300" s="79" t="s">
        <v>1335</v>
      </c>
      <c r="AJ300" s="79"/>
      <c r="AK300" s="87" t="s">
        <v>1327</v>
      </c>
      <c r="AL300" s="79" t="b">
        <v>0</v>
      </c>
      <c r="AM300" s="79">
        <v>0</v>
      </c>
      <c r="AN300" s="87" t="s">
        <v>1327</v>
      </c>
      <c r="AO300" s="79" t="s">
        <v>1342</v>
      </c>
      <c r="AP300" s="79" t="b">
        <v>0</v>
      </c>
      <c r="AQ300" s="87" t="s">
        <v>1302</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9</v>
      </c>
      <c r="BE300" s="78" t="str">
        <f>REPLACE(INDEX(GroupVertices[Group],MATCH(Edges[[#This Row],[Vertex 2]],GroupVertices[Vertex],0)),1,1,"")</f>
        <v>9</v>
      </c>
      <c r="BF300" s="48">
        <v>0</v>
      </c>
      <c r="BG300" s="49">
        <v>0</v>
      </c>
      <c r="BH300" s="48">
        <v>0</v>
      </c>
      <c r="BI300" s="49">
        <v>0</v>
      </c>
      <c r="BJ300" s="48">
        <v>0</v>
      </c>
      <c r="BK300" s="49">
        <v>0</v>
      </c>
      <c r="BL300" s="48">
        <v>21</v>
      </c>
      <c r="BM300" s="49">
        <v>100</v>
      </c>
      <c r="BN300" s="48">
        <v>21</v>
      </c>
    </row>
    <row r="301" spans="1:66" ht="15">
      <c r="A301" s="64" t="s">
        <v>378</v>
      </c>
      <c r="B301" s="64" t="s">
        <v>378</v>
      </c>
      <c r="C301" s="65" t="s">
        <v>3523</v>
      </c>
      <c r="D301" s="66">
        <v>10</v>
      </c>
      <c r="E301" s="67" t="s">
        <v>136</v>
      </c>
      <c r="F301" s="68">
        <v>16.4</v>
      </c>
      <c r="G301" s="65"/>
      <c r="H301" s="69"/>
      <c r="I301" s="70"/>
      <c r="J301" s="70"/>
      <c r="K301" s="34" t="s">
        <v>65</v>
      </c>
      <c r="L301" s="77">
        <v>301</v>
      </c>
      <c r="M301" s="77"/>
      <c r="N301" s="72"/>
      <c r="O301" s="79" t="s">
        <v>176</v>
      </c>
      <c r="P301" s="81">
        <v>43787.32648148148</v>
      </c>
      <c r="Q301" s="79" t="s">
        <v>456</v>
      </c>
      <c r="R301" s="79"/>
      <c r="S301" s="79"/>
      <c r="T301" s="79" t="s">
        <v>385</v>
      </c>
      <c r="U301" s="83" t="s">
        <v>553</v>
      </c>
      <c r="V301" s="83" t="s">
        <v>553</v>
      </c>
      <c r="W301" s="81">
        <v>43787.32648148148</v>
      </c>
      <c r="X301" s="85">
        <v>43787</v>
      </c>
      <c r="Y301" s="87" t="s">
        <v>855</v>
      </c>
      <c r="Z301" s="83" t="s">
        <v>1079</v>
      </c>
      <c r="AA301" s="79"/>
      <c r="AB301" s="79"/>
      <c r="AC301" s="87" t="s">
        <v>1303</v>
      </c>
      <c r="AD301" s="79"/>
      <c r="AE301" s="79" t="b">
        <v>0</v>
      </c>
      <c r="AF301" s="79">
        <v>1</v>
      </c>
      <c r="AG301" s="87" t="s">
        <v>1327</v>
      </c>
      <c r="AH301" s="79" t="b">
        <v>0</v>
      </c>
      <c r="AI301" s="79" t="s">
        <v>1335</v>
      </c>
      <c r="AJ301" s="79"/>
      <c r="AK301" s="87" t="s">
        <v>1327</v>
      </c>
      <c r="AL301" s="79" t="b">
        <v>0</v>
      </c>
      <c r="AM301" s="79">
        <v>0</v>
      </c>
      <c r="AN301" s="87" t="s">
        <v>1327</v>
      </c>
      <c r="AO301" s="79" t="s">
        <v>1342</v>
      </c>
      <c r="AP301" s="79" t="b">
        <v>0</v>
      </c>
      <c r="AQ301" s="87" t="s">
        <v>1303</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9</v>
      </c>
      <c r="BE301" s="78" t="str">
        <f>REPLACE(INDEX(GroupVertices[Group],MATCH(Edges[[#This Row],[Vertex 2]],GroupVertices[Vertex],0)),1,1,"")</f>
        <v>9</v>
      </c>
      <c r="BF301" s="48">
        <v>0</v>
      </c>
      <c r="BG301" s="49">
        <v>0</v>
      </c>
      <c r="BH301" s="48">
        <v>1</v>
      </c>
      <c r="BI301" s="49">
        <v>8.333333333333334</v>
      </c>
      <c r="BJ301" s="48">
        <v>0</v>
      </c>
      <c r="BK301" s="49">
        <v>0</v>
      </c>
      <c r="BL301" s="48">
        <v>11</v>
      </c>
      <c r="BM301" s="49">
        <v>91.66666666666667</v>
      </c>
      <c r="BN301" s="48">
        <v>12</v>
      </c>
    </row>
    <row r="302" spans="1:66" ht="15">
      <c r="A302" s="64" t="s">
        <v>378</v>
      </c>
      <c r="B302" s="64" t="s">
        <v>378</v>
      </c>
      <c r="C302" s="65" t="s">
        <v>3523</v>
      </c>
      <c r="D302" s="66">
        <v>10</v>
      </c>
      <c r="E302" s="67" t="s">
        <v>136</v>
      </c>
      <c r="F302" s="68">
        <v>16.4</v>
      </c>
      <c r="G302" s="65"/>
      <c r="H302" s="69"/>
      <c r="I302" s="70"/>
      <c r="J302" s="70"/>
      <c r="K302" s="34" t="s">
        <v>65</v>
      </c>
      <c r="L302" s="77">
        <v>302</v>
      </c>
      <c r="M302" s="77"/>
      <c r="N302" s="72"/>
      <c r="O302" s="79" t="s">
        <v>176</v>
      </c>
      <c r="P302" s="81">
        <v>43787.611226851855</v>
      </c>
      <c r="Q302" s="79" t="s">
        <v>457</v>
      </c>
      <c r="R302" s="79"/>
      <c r="S302" s="79"/>
      <c r="T302" s="79" t="s">
        <v>385</v>
      </c>
      <c r="U302" s="83" t="s">
        <v>554</v>
      </c>
      <c r="V302" s="83" t="s">
        <v>554</v>
      </c>
      <c r="W302" s="81">
        <v>43787.611226851855</v>
      </c>
      <c r="X302" s="85">
        <v>43787</v>
      </c>
      <c r="Y302" s="87" t="s">
        <v>856</v>
      </c>
      <c r="Z302" s="83" t="s">
        <v>1080</v>
      </c>
      <c r="AA302" s="79"/>
      <c r="AB302" s="79"/>
      <c r="AC302" s="87" t="s">
        <v>1304</v>
      </c>
      <c r="AD302" s="79"/>
      <c r="AE302" s="79" t="b">
        <v>0</v>
      </c>
      <c r="AF302" s="79">
        <v>0</v>
      </c>
      <c r="AG302" s="87" t="s">
        <v>1327</v>
      </c>
      <c r="AH302" s="79" t="b">
        <v>0</v>
      </c>
      <c r="AI302" s="79" t="s">
        <v>1335</v>
      </c>
      <c r="AJ302" s="79"/>
      <c r="AK302" s="87" t="s">
        <v>1327</v>
      </c>
      <c r="AL302" s="79" t="b">
        <v>0</v>
      </c>
      <c r="AM302" s="79">
        <v>0</v>
      </c>
      <c r="AN302" s="87" t="s">
        <v>1327</v>
      </c>
      <c r="AO302" s="79" t="s">
        <v>1342</v>
      </c>
      <c r="AP302" s="79" t="b">
        <v>0</v>
      </c>
      <c r="AQ302" s="87" t="s">
        <v>1304</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9</v>
      </c>
      <c r="BE302" s="78" t="str">
        <f>REPLACE(INDEX(GroupVertices[Group],MATCH(Edges[[#This Row],[Vertex 2]],GroupVertices[Vertex],0)),1,1,"")</f>
        <v>9</v>
      </c>
      <c r="BF302" s="48">
        <v>0</v>
      </c>
      <c r="BG302" s="49">
        <v>0</v>
      </c>
      <c r="BH302" s="48">
        <v>0</v>
      </c>
      <c r="BI302" s="49">
        <v>0</v>
      </c>
      <c r="BJ302" s="48">
        <v>0</v>
      </c>
      <c r="BK302" s="49">
        <v>0</v>
      </c>
      <c r="BL302" s="48">
        <v>15</v>
      </c>
      <c r="BM302" s="49">
        <v>100</v>
      </c>
      <c r="BN302" s="48">
        <v>15</v>
      </c>
    </row>
    <row r="303" spans="1:66" ht="15">
      <c r="A303" s="64" t="s">
        <v>379</v>
      </c>
      <c r="B303" s="64" t="s">
        <v>383</v>
      </c>
      <c r="C303" s="65" t="s">
        <v>3519</v>
      </c>
      <c r="D303" s="66">
        <v>3</v>
      </c>
      <c r="E303" s="67" t="s">
        <v>132</v>
      </c>
      <c r="F303" s="68">
        <v>32</v>
      </c>
      <c r="G303" s="65"/>
      <c r="H303" s="69"/>
      <c r="I303" s="70"/>
      <c r="J303" s="70"/>
      <c r="K303" s="34" t="s">
        <v>65</v>
      </c>
      <c r="L303" s="77">
        <v>303</v>
      </c>
      <c r="M303" s="77"/>
      <c r="N303" s="72"/>
      <c r="O303" s="79" t="s">
        <v>401</v>
      </c>
      <c r="P303" s="81">
        <v>43787.6297337963</v>
      </c>
      <c r="Q303" s="79" t="s">
        <v>443</v>
      </c>
      <c r="R303" s="83" t="s">
        <v>478</v>
      </c>
      <c r="S303" s="79" t="s">
        <v>489</v>
      </c>
      <c r="T303" s="79" t="s">
        <v>515</v>
      </c>
      <c r="U303" s="79"/>
      <c r="V303" s="83" t="s">
        <v>640</v>
      </c>
      <c r="W303" s="81">
        <v>43787.6297337963</v>
      </c>
      <c r="X303" s="85">
        <v>43787</v>
      </c>
      <c r="Y303" s="87" t="s">
        <v>857</v>
      </c>
      <c r="Z303" s="83" t="s">
        <v>1081</v>
      </c>
      <c r="AA303" s="79"/>
      <c r="AB303" s="79"/>
      <c r="AC303" s="87" t="s">
        <v>1305</v>
      </c>
      <c r="AD303" s="79"/>
      <c r="AE303" s="79" t="b">
        <v>0</v>
      </c>
      <c r="AF303" s="79">
        <v>0</v>
      </c>
      <c r="AG303" s="87" t="s">
        <v>1327</v>
      </c>
      <c r="AH303" s="79" t="b">
        <v>0</v>
      </c>
      <c r="AI303" s="79" t="s">
        <v>1334</v>
      </c>
      <c r="AJ303" s="79"/>
      <c r="AK303" s="87" t="s">
        <v>1327</v>
      </c>
      <c r="AL303" s="79" t="b">
        <v>0</v>
      </c>
      <c r="AM303" s="79">
        <v>9</v>
      </c>
      <c r="AN303" s="87" t="s">
        <v>1312</v>
      </c>
      <c r="AO303" s="79" t="s">
        <v>1340</v>
      </c>
      <c r="AP303" s="79" t="b">
        <v>0</v>
      </c>
      <c r="AQ303" s="87" t="s">
        <v>1312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8"/>
      <c r="BG303" s="49"/>
      <c r="BH303" s="48"/>
      <c r="BI303" s="49"/>
      <c r="BJ303" s="48"/>
      <c r="BK303" s="49"/>
      <c r="BL303" s="48"/>
      <c r="BM303" s="49"/>
      <c r="BN303" s="48"/>
    </row>
    <row r="304" spans="1:66" ht="15">
      <c r="A304" s="64" t="s">
        <v>379</v>
      </c>
      <c r="B304" s="64" t="s">
        <v>344</v>
      </c>
      <c r="C304" s="65" t="s">
        <v>3519</v>
      </c>
      <c r="D304" s="66">
        <v>3</v>
      </c>
      <c r="E304" s="67" t="s">
        <v>132</v>
      </c>
      <c r="F304" s="68">
        <v>32</v>
      </c>
      <c r="G304" s="65"/>
      <c r="H304" s="69"/>
      <c r="I304" s="70"/>
      <c r="J304" s="70"/>
      <c r="K304" s="34" t="s">
        <v>65</v>
      </c>
      <c r="L304" s="77">
        <v>304</v>
      </c>
      <c r="M304" s="77"/>
      <c r="N304" s="72"/>
      <c r="O304" s="79" t="s">
        <v>402</v>
      </c>
      <c r="P304" s="81">
        <v>43787.6297337963</v>
      </c>
      <c r="Q304" s="79" t="s">
        <v>443</v>
      </c>
      <c r="R304" s="83" t="s">
        <v>478</v>
      </c>
      <c r="S304" s="79" t="s">
        <v>489</v>
      </c>
      <c r="T304" s="79" t="s">
        <v>515</v>
      </c>
      <c r="U304" s="79"/>
      <c r="V304" s="83" t="s">
        <v>640</v>
      </c>
      <c r="W304" s="81">
        <v>43787.6297337963</v>
      </c>
      <c r="X304" s="85">
        <v>43787</v>
      </c>
      <c r="Y304" s="87" t="s">
        <v>857</v>
      </c>
      <c r="Z304" s="83" t="s">
        <v>1081</v>
      </c>
      <c r="AA304" s="79"/>
      <c r="AB304" s="79"/>
      <c r="AC304" s="87" t="s">
        <v>1305</v>
      </c>
      <c r="AD304" s="79"/>
      <c r="AE304" s="79" t="b">
        <v>0</v>
      </c>
      <c r="AF304" s="79">
        <v>0</v>
      </c>
      <c r="AG304" s="87" t="s">
        <v>1327</v>
      </c>
      <c r="AH304" s="79" t="b">
        <v>0</v>
      </c>
      <c r="AI304" s="79" t="s">
        <v>1334</v>
      </c>
      <c r="AJ304" s="79"/>
      <c r="AK304" s="87" t="s">
        <v>1327</v>
      </c>
      <c r="AL304" s="79" t="b">
        <v>0</v>
      </c>
      <c r="AM304" s="79">
        <v>9</v>
      </c>
      <c r="AN304" s="87" t="s">
        <v>1312</v>
      </c>
      <c r="AO304" s="79" t="s">
        <v>1340</v>
      </c>
      <c r="AP304" s="79" t="b">
        <v>0</v>
      </c>
      <c r="AQ304" s="87" t="s">
        <v>1312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2</v>
      </c>
      <c r="BF304" s="48">
        <v>1</v>
      </c>
      <c r="BG304" s="49">
        <v>6.25</v>
      </c>
      <c r="BH304" s="48">
        <v>0</v>
      </c>
      <c r="BI304" s="49">
        <v>0</v>
      </c>
      <c r="BJ304" s="48">
        <v>0</v>
      </c>
      <c r="BK304" s="49">
        <v>0</v>
      </c>
      <c r="BL304" s="48">
        <v>15</v>
      </c>
      <c r="BM304" s="49">
        <v>93.75</v>
      </c>
      <c r="BN304" s="48">
        <v>16</v>
      </c>
    </row>
    <row r="305" spans="1:66" ht="15">
      <c r="A305" s="64" t="s">
        <v>380</v>
      </c>
      <c r="B305" s="64" t="s">
        <v>381</v>
      </c>
      <c r="C305" s="65" t="s">
        <v>3519</v>
      </c>
      <c r="D305" s="66">
        <v>3</v>
      </c>
      <c r="E305" s="67" t="s">
        <v>132</v>
      </c>
      <c r="F305" s="68">
        <v>32</v>
      </c>
      <c r="G305" s="65"/>
      <c r="H305" s="69"/>
      <c r="I305" s="70"/>
      <c r="J305" s="70"/>
      <c r="K305" s="34" t="s">
        <v>65</v>
      </c>
      <c r="L305" s="77">
        <v>305</v>
      </c>
      <c r="M305" s="77"/>
      <c r="N305" s="72"/>
      <c r="O305" s="79" t="s">
        <v>401</v>
      </c>
      <c r="P305" s="81">
        <v>43787.65487268518</v>
      </c>
      <c r="Q305" s="79" t="s">
        <v>458</v>
      </c>
      <c r="R305" s="79"/>
      <c r="S305" s="79"/>
      <c r="T305" s="79" t="s">
        <v>520</v>
      </c>
      <c r="U305" s="79"/>
      <c r="V305" s="83" t="s">
        <v>641</v>
      </c>
      <c r="W305" s="81">
        <v>43787.65487268518</v>
      </c>
      <c r="X305" s="85">
        <v>43787</v>
      </c>
      <c r="Y305" s="87" t="s">
        <v>858</v>
      </c>
      <c r="Z305" s="83" t="s">
        <v>1082</v>
      </c>
      <c r="AA305" s="79"/>
      <c r="AB305" s="79"/>
      <c r="AC305" s="87" t="s">
        <v>1306</v>
      </c>
      <c r="AD305" s="79"/>
      <c r="AE305" s="79" t="b">
        <v>0</v>
      </c>
      <c r="AF305" s="79">
        <v>0</v>
      </c>
      <c r="AG305" s="87" t="s">
        <v>1327</v>
      </c>
      <c r="AH305" s="79" t="b">
        <v>0</v>
      </c>
      <c r="AI305" s="79" t="s">
        <v>1334</v>
      </c>
      <c r="AJ305" s="79"/>
      <c r="AK305" s="87" t="s">
        <v>1327</v>
      </c>
      <c r="AL305" s="79" t="b">
        <v>0</v>
      </c>
      <c r="AM305" s="79">
        <v>3</v>
      </c>
      <c r="AN305" s="87" t="s">
        <v>1307</v>
      </c>
      <c r="AO305" s="79" t="s">
        <v>1339</v>
      </c>
      <c r="AP305" s="79" t="b">
        <v>0</v>
      </c>
      <c r="AQ305" s="87" t="s">
        <v>1307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11</v>
      </c>
      <c r="BE305" s="78" t="str">
        <f>REPLACE(INDEX(GroupVertices[Group],MATCH(Edges[[#This Row],[Vertex 2]],GroupVertices[Vertex],0)),1,1,"")</f>
        <v>11</v>
      </c>
      <c r="BF305" s="48">
        <v>1</v>
      </c>
      <c r="BG305" s="49">
        <v>2.4390243902439024</v>
      </c>
      <c r="BH305" s="48">
        <v>0</v>
      </c>
      <c r="BI305" s="49">
        <v>0</v>
      </c>
      <c r="BJ305" s="48">
        <v>0</v>
      </c>
      <c r="BK305" s="49">
        <v>0</v>
      </c>
      <c r="BL305" s="48">
        <v>40</v>
      </c>
      <c r="BM305" s="49">
        <v>97.5609756097561</v>
      </c>
      <c r="BN305" s="48">
        <v>41</v>
      </c>
    </row>
    <row r="306" spans="1:66" ht="15">
      <c r="A306" s="64" t="s">
        <v>381</v>
      </c>
      <c r="B306" s="64" t="s">
        <v>381</v>
      </c>
      <c r="C306" s="65" t="s">
        <v>3519</v>
      </c>
      <c r="D306" s="66">
        <v>3</v>
      </c>
      <c r="E306" s="67" t="s">
        <v>132</v>
      </c>
      <c r="F306" s="68">
        <v>32</v>
      </c>
      <c r="G306" s="65"/>
      <c r="H306" s="69"/>
      <c r="I306" s="70"/>
      <c r="J306" s="70"/>
      <c r="K306" s="34" t="s">
        <v>65</v>
      </c>
      <c r="L306" s="77">
        <v>306</v>
      </c>
      <c r="M306" s="77"/>
      <c r="N306" s="72"/>
      <c r="O306" s="79" t="s">
        <v>176</v>
      </c>
      <c r="P306" s="81">
        <v>43787.654699074075</v>
      </c>
      <c r="Q306" s="79" t="s">
        <v>458</v>
      </c>
      <c r="R306" s="79" t="s">
        <v>484</v>
      </c>
      <c r="S306" s="79" t="s">
        <v>500</v>
      </c>
      <c r="T306" s="79" t="s">
        <v>521</v>
      </c>
      <c r="U306" s="79"/>
      <c r="V306" s="83" t="s">
        <v>642</v>
      </c>
      <c r="W306" s="81">
        <v>43787.654699074075</v>
      </c>
      <c r="X306" s="85">
        <v>43787</v>
      </c>
      <c r="Y306" s="87" t="s">
        <v>859</v>
      </c>
      <c r="Z306" s="83" t="s">
        <v>1083</v>
      </c>
      <c r="AA306" s="79"/>
      <c r="AB306" s="79"/>
      <c r="AC306" s="87" t="s">
        <v>1307</v>
      </c>
      <c r="AD306" s="79"/>
      <c r="AE306" s="79" t="b">
        <v>0</v>
      </c>
      <c r="AF306" s="79">
        <v>7</v>
      </c>
      <c r="AG306" s="87" t="s">
        <v>1327</v>
      </c>
      <c r="AH306" s="79" t="b">
        <v>0</v>
      </c>
      <c r="AI306" s="79" t="s">
        <v>1334</v>
      </c>
      <c r="AJ306" s="79"/>
      <c r="AK306" s="87" t="s">
        <v>1327</v>
      </c>
      <c r="AL306" s="79" t="b">
        <v>0</v>
      </c>
      <c r="AM306" s="79">
        <v>3</v>
      </c>
      <c r="AN306" s="87" t="s">
        <v>1327</v>
      </c>
      <c r="AO306" s="79" t="s">
        <v>1339</v>
      </c>
      <c r="AP306" s="79" t="b">
        <v>0</v>
      </c>
      <c r="AQ306" s="87" t="s">
        <v>1307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11</v>
      </c>
      <c r="BE306" s="78" t="str">
        <f>REPLACE(INDEX(GroupVertices[Group],MATCH(Edges[[#This Row],[Vertex 2]],GroupVertices[Vertex],0)),1,1,"")</f>
        <v>11</v>
      </c>
      <c r="BF306" s="48">
        <v>1</v>
      </c>
      <c r="BG306" s="49">
        <v>2.4390243902439024</v>
      </c>
      <c r="BH306" s="48">
        <v>0</v>
      </c>
      <c r="BI306" s="49">
        <v>0</v>
      </c>
      <c r="BJ306" s="48">
        <v>0</v>
      </c>
      <c r="BK306" s="49">
        <v>0</v>
      </c>
      <c r="BL306" s="48">
        <v>40</v>
      </c>
      <c r="BM306" s="49">
        <v>97.5609756097561</v>
      </c>
      <c r="BN306" s="48">
        <v>41</v>
      </c>
    </row>
    <row r="307" spans="1:66" ht="15">
      <c r="A307" s="64" t="s">
        <v>382</v>
      </c>
      <c r="B307" s="64" t="s">
        <v>381</v>
      </c>
      <c r="C307" s="65" t="s">
        <v>3519</v>
      </c>
      <c r="D307" s="66">
        <v>3</v>
      </c>
      <c r="E307" s="67" t="s">
        <v>132</v>
      </c>
      <c r="F307" s="68">
        <v>32</v>
      </c>
      <c r="G307" s="65"/>
      <c r="H307" s="69"/>
      <c r="I307" s="70"/>
      <c r="J307" s="70"/>
      <c r="K307" s="34" t="s">
        <v>65</v>
      </c>
      <c r="L307" s="77">
        <v>307</v>
      </c>
      <c r="M307" s="77"/>
      <c r="N307" s="72"/>
      <c r="O307" s="79" t="s">
        <v>401</v>
      </c>
      <c r="P307" s="81">
        <v>43787.66074074074</v>
      </c>
      <c r="Q307" s="79" t="s">
        <v>458</v>
      </c>
      <c r="R307" s="79"/>
      <c r="S307" s="79"/>
      <c r="T307" s="79" t="s">
        <v>520</v>
      </c>
      <c r="U307" s="79"/>
      <c r="V307" s="83" t="s">
        <v>643</v>
      </c>
      <c r="W307" s="81">
        <v>43787.66074074074</v>
      </c>
      <c r="X307" s="85">
        <v>43787</v>
      </c>
      <c r="Y307" s="87" t="s">
        <v>860</v>
      </c>
      <c r="Z307" s="83" t="s">
        <v>1084</v>
      </c>
      <c r="AA307" s="79"/>
      <c r="AB307" s="79"/>
      <c r="AC307" s="87" t="s">
        <v>1308</v>
      </c>
      <c r="AD307" s="79"/>
      <c r="AE307" s="79" t="b">
        <v>0</v>
      </c>
      <c r="AF307" s="79">
        <v>0</v>
      </c>
      <c r="AG307" s="87" t="s">
        <v>1327</v>
      </c>
      <c r="AH307" s="79" t="b">
        <v>0</v>
      </c>
      <c r="AI307" s="79" t="s">
        <v>1334</v>
      </c>
      <c r="AJ307" s="79"/>
      <c r="AK307" s="87" t="s">
        <v>1327</v>
      </c>
      <c r="AL307" s="79" t="b">
        <v>0</v>
      </c>
      <c r="AM307" s="79">
        <v>3</v>
      </c>
      <c r="AN307" s="87" t="s">
        <v>1307</v>
      </c>
      <c r="AO307" s="79" t="s">
        <v>1339</v>
      </c>
      <c r="AP307" s="79" t="b">
        <v>0</v>
      </c>
      <c r="AQ307" s="87" t="s">
        <v>1307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11</v>
      </c>
      <c r="BE307" s="78" t="str">
        <f>REPLACE(INDEX(GroupVertices[Group],MATCH(Edges[[#This Row],[Vertex 2]],GroupVertices[Vertex],0)),1,1,"")</f>
        <v>11</v>
      </c>
      <c r="BF307" s="48">
        <v>1</v>
      </c>
      <c r="BG307" s="49">
        <v>2.4390243902439024</v>
      </c>
      <c r="BH307" s="48">
        <v>0</v>
      </c>
      <c r="BI307" s="49">
        <v>0</v>
      </c>
      <c r="BJ307" s="48">
        <v>0</v>
      </c>
      <c r="BK307" s="49">
        <v>0</v>
      </c>
      <c r="BL307" s="48">
        <v>40</v>
      </c>
      <c r="BM307" s="49">
        <v>97.5609756097561</v>
      </c>
      <c r="BN307" s="48">
        <v>41</v>
      </c>
    </row>
    <row r="308" spans="1:66" ht="15">
      <c r="A308" s="64" t="s">
        <v>344</v>
      </c>
      <c r="B308" s="64" t="s">
        <v>383</v>
      </c>
      <c r="C308" s="65" t="s">
        <v>3519</v>
      </c>
      <c r="D308" s="66">
        <v>3</v>
      </c>
      <c r="E308" s="67" t="s">
        <v>132</v>
      </c>
      <c r="F308" s="68">
        <v>32</v>
      </c>
      <c r="G308" s="65"/>
      <c r="H308" s="69"/>
      <c r="I308" s="70"/>
      <c r="J308" s="70"/>
      <c r="K308" s="34" t="s">
        <v>66</v>
      </c>
      <c r="L308" s="77">
        <v>308</v>
      </c>
      <c r="M308" s="77"/>
      <c r="N308" s="72"/>
      <c r="O308" s="79" t="s">
        <v>401</v>
      </c>
      <c r="P308" s="81">
        <v>43783.14224537037</v>
      </c>
      <c r="Q308" s="79" t="s">
        <v>423</v>
      </c>
      <c r="R308" s="79"/>
      <c r="S308" s="79"/>
      <c r="T308" s="79" t="s">
        <v>385</v>
      </c>
      <c r="U308" s="83" t="s">
        <v>531</v>
      </c>
      <c r="V308" s="83" t="s">
        <v>531</v>
      </c>
      <c r="W308" s="81">
        <v>43783.14224537037</v>
      </c>
      <c r="X308" s="85">
        <v>43783</v>
      </c>
      <c r="Y308" s="87" t="s">
        <v>861</v>
      </c>
      <c r="Z308" s="83" t="s">
        <v>1085</v>
      </c>
      <c r="AA308" s="79"/>
      <c r="AB308" s="79"/>
      <c r="AC308" s="87" t="s">
        <v>1309</v>
      </c>
      <c r="AD308" s="79"/>
      <c r="AE308" s="79" t="b">
        <v>0</v>
      </c>
      <c r="AF308" s="79">
        <v>0</v>
      </c>
      <c r="AG308" s="87" t="s">
        <v>1327</v>
      </c>
      <c r="AH308" s="79" t="b">
        <v>0</v>
      </c>
      <c r="AI308" s="79" t="s">
        <v>1334</v>
      </c>
      <c r="AJ308" s="79"/>
      <c r="AK308" s="87" t="s">
        <v>1327</v>
      </c>
      <c r="AL308" s="79" t="b">
        <v>0</v>
      </c>
      <c r="AM308" s="79">
        <v>6</v>
      </c>
      <c r="AN308" s="87" t="s">
        <v>1311</v>
      </c>
      <c r="AO308" s="79" t="s">
        <v>1343</v>
      </c>
      <c r="AP308" s="79" t="b">
        <v>0</v>
      </c>
      <c r="AQ308" s="87" t="s">
        <v>1311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5</v>
      </c>
      <c r="BF308" s="48">
        <v>0</v>
      </c>
      <c r="BG308" s="49">
        <v>0</v>
      </c>
      <c r="BH308" s="48">
        <v>0</v>
      </c>
      <c r="BI308" s="49">
        <v>0</v>
      </c>
      <c r="BJ308" s="48">
        <v>0</v>
      </c>
      <c r="BK308" s="49">
        <v>0</v>
      </c>
      <c r="BL308" s="48">
        <v>9</v>
      </c>
      <c r="BM308" s="49">
        <v>100</v>
      </c>
      <c r="BN308" s="48">
        <v>9</v>
      </c>
    </row>
    <row r="309" spans="1:66" ht="15">
      <c r="A309" s="64" t="s">
        <v>383</v>
      </c>
      <c r="B309" s="64" t="s">
        <v>383</v>
      </c>
      <c r="C309" s="65" t="s">
        <v>3520</v>
      </c>
      <c r="D309" s="66">
        <v>10</v>
      </c>
      <c r="E309" s="67" t="s">
        <v>136</v>
      </c>
      <c r="F309" s="68">
        <v>26.8</v>
      </c>
      <c r="G309" s="65"/>
      <c r="H309" s="69"/>
      <c r="I309" s="70"/>
      <c r="J309" s="70"/>
      <c r="K309" s="34" t="s">
        <v>65</v>
      </c>
      <c r="L309" s="77">
        <v>309</v>
      </c>
      <c r="M309" s="77"/>
      <c r="N309" s="72"/>
      <c r="O309" s="79" t="s">
        <v>176</v>
      </c>
      <c r="P309" s="81">
        <v>43782.357303240744</v>
      </c>
      <c r="Q309" s="79" t="s">
        <v>459</v>
      </c>
      <c r="R309" s="79"/>
      <c r="S309" s="79"/>
      <c r="T309" s="79"/>
      <c r="U309" s="79"/>
      <c r="V309" s="83" t="s">
        <v>644</v>
      </c>
      <c r="W309" s="81">
        <v>43782.357303240744</v>
      </c>
      <c r="X309" s="85">
        <v>43782</v>
      </c>
      <c r="Y309" s="87" t="s">
        <v>862</v>
      </c>
      <c r="Z309" s="83" t="s">
        <v>1086</v>
      </c>
      <c r="AA309" s="79"/>
      <c r="AB309" s="79"/>
      <c r="AC309" s="87" t="s">
        <v>1310</v>
      </c>
      <c r="AD309" s="79"/>
      <c r="AE309" s="79" t="b">
        <v>0</v>
      </c>
      <c r="AF309" s="79">
        <v>1</v>
      </c>
      <c r="AG309" s="87" t="s">
        <v>1327</v>
      </c>
      <c r="AH309" s="79" t="b">
        <v>0</v>
      </c>
      <c r="AI309" s="79" t="s">
        <v>1334</v>
      </c>
      <c r="AJ309" s="79"/>
      <c r="AK309" s="87" t="s">
        <v>1327</v>
      </c>
      <c r="AL309" s="79" t="b">
        <v>0</v>
      </c>
      <c r="AM309" s="79">
        <v>0</v>
      </c>
      <c r="AN309" s="87" t="s">
        <v>1327</v>
      </c>
      <c r="AO309" s="79" t="s">
        <v>1338</v>
      </c>
      <c r="AP309" s="79" t="b">
        <v>0</v>
      </c>
      <c r="AQ309" s="87" t="s">
        <v>1310</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5</v>
      </c>
      <c r="BE309" s="78" t="str">
        <f>REPLACE(INDEX(GroupVertices[Group],MATCH(Edges[[#This Row],[Vertex 2]],GroupVertices[Vertex],0)),1,1,"")</f>
        <v>5</v>
      </c>
      <c r="BF309" s="48">
        <v>1</v>
      </c>
      <c r="BG309" s="49">
        <v>7.142857142857143</v>
      </c>
      <c r="BH309" s="48">
        <v>0</v>
      </c>
      <c r="BI309" s="49">
        <v>0</v>
      </c>
      <c r="BJ309" s="48">
        <v>0</v>
      </c>
      <c r="BK309" s="49">
        <v>0</v>
      </c>
      <c r="BL309" s="48">
        <v>13</v>
      </c>
      <c r="BM309" s="49">
        <v>92.85714285714286</v>
      </c>
      <c r="BN309" s="48">
        <v>14</v>
      </c>
    </row>
    <row r="310" spans="1:66" ht="15">
      <c r="A310" s="64" t="s">
        <v>383</v>
      </c>
      <c r="B310" s="64" t="s">
        <v>383</v>
      </c>
      <c r="C310" s="65" t="s">
        <v>3520</v>
      </c>
      <c r="D310" s="66">
        <v>10</v>
      </c>
      <c r="E310" s="67" t="s">
        <v>136</v>
      </c>
      <c r="F310" s="68">
        <v>26.8</v>
      </c>
      <c r="G310" s="65"/>
      <c r="H310" s="69"/>
      <c r="I310" s="70"/>
      <c r="J310" s="70"/>
      <c r="K310" s="34" t="s">
        <v>65</v>
      </c>
      <c r="L310" s="77">
        <v>310</v>
      </c>
      <c r="M310" s="77"/>
      <c r="N310" s="72"/>
      <c r="O310" s="79" t="s">
        <v>176</v>
      </c>
      <c r="P310" s="81">
        <v>43783.138703703706</v>
      </c>
      <c r="Q310" s="79" t="s">
        <v>423</v>
      </c>
      <c r="R310" s="79"/>
      <c r="S310" s="79"/>
      <c r="T310" s="79" t="s">
        <v>385</v>
      </c>
      <c r="U310" s="83" t="s">
        <v>531</v>
      </c>
      <c r="V310" s="83" t="s">
        <v>531</v>
      </c>
      <c r="W310" s="81">
        <v>43783.138703703706</v>
      </c>
      <c r="X310" s="85">
        <v>43783</v>
      </c>
      <c r="Y310" s="87" t="s">
        <v>863</v>
      </c>
      <c r="Z310" s="83" t="s">
        <v>1087</v>
      </c>
      <c r="AA310" s="79"/>
      <c r="AB310" s="79"/>
      <c r="AC310" s="87" t="s">
        <v>1311</v>
      </c>
      <c r="AD310" s="79"/>
      <c r="AE310" s="79" t="b">
        <v>0</v>
      </c>
      <c r="AF310" s="79">
        <v>34</v>
      </c>
      <c r="AG310" s="87" t="s">
        <v>1327</v>
      </c>
      <c r="AH310" s="79" t="b">
        <v>0</v>
      </c>
      <c r="AI310" s="79" t="s">
        <v>1334</v>
      </c>
      <c r="AJ310" s="79"/>
      <c r="AK310" s="87" t="s">
        <v>1327</v>
      </c>
      <c r="AL310" s="79" t="b">
        <v>0</v>
      </c>
      <c r="AM310" s="79">
        <v>6</v>
      </c>
      <c r="AN310" s="87" t="s">
        <v>1327</v>
      </c>
      <c r="AO310" s="79" t="s">
        <v>1339</v>
      </c>
      <c r="AP310" s="79" t="b">
        <v>0</v>
      </c>
      <c r="AQ310" s="87" t="s">
        <v>1311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5</v>
      </c>
      <c r="BE310" s="78" t="str">
        <f>REPLACE(INDEX(GroupVertices[Group],MATCH(Edges[[#This Row],[Vertex 2]],GroupVertices[Vertex],0)),1,1,"")</f>
        <v>5</v>
      </c>
      <c r="BF310" s="48">
        <v>0</v>
      </c>
      <c r="BG310" s="49">
        <v>0</v>
      </c>
      <c r="BH310" s="48">
        <v>0</v>
      </c>
      <c r="BI310" s="49">
        <v>0</v>
      </c>
      <c r="BJ310" s="48">
        <v>0</v>
      </c>
      <c r="BK310" s="49">
        <v>0</v>
      </c>
      <c r="BL310" s="48">
        <v>9</v>
      </c>
      <c r="BM310" s="49">
        <v>100</v>
      </c>
      <c r="BN310" s="48">
        <v>9</v>
      </c>
    </row>
    <row r="311" spans="1:66" ht="15">
      <c r="A311" s="64" t="s">
        <v>383</v>
      </c>
      <c r="B311" s="64" t="s">
        <v>344</v>
      </c>
      <c r="C311" s="65" t="s">
        <v>3519</v>
      </c>
      <c r="D311" s="66">
        <v>3</v>
      </c>
      <c r="E311" s="67" t="s">
        <v>132</v>
      </c>
      <c r="F311" s="68">
        <v>32</v>
      </c>
      <c r="G311" s="65"/>
      <c r="H311" s="69"/>
      <c r="I311" s="70"/>
      <c r="J311" s="70"/>
      <c r="K311" s="34" t="s">
        <v>66</v>
      </c>
      <c r="L311" s="77">
        <v>311</v>
      </c>
      <c r="M311" s="77"/>
      <c r="N311" s="72"/>
      <c r="O311" s="79" t="s">
        <v>402</v>
      </c>
      <c r="P311" s="81">
        <v>43787.22846064815</v>
      </c>
      <c r="Q311" s="79" t="s">
        <v>443</v>
      </c>
      <c r="R311" s="83" t="s">
        <v>478</v>
      </c>
      <c r="S311" s="79" t="s">
        <v>489</v>
      </c>
      <c r="T311" s="79" t="s">
        <v>522</v>
      </c>
      <c r="U311" s="83" t="s">
        <v>555</v>
      </c>
      <c r="V311" s="83" t="s">
        <v>555</v>
      </c>
      <c r="W311" s="81">
        <v>43787.22846064815</v>
      </c>
      <c r="X311" s="85">
        <v>43787</v>
      </c>
      <c r="Y311" s="87" t="s">
        <v>864</v>
      </c>
      <c r="Z311" s="83" t="s">
        <v>1088</v>
      </c>
      <c r="AA311" s="79"/>
      <c r="AB311" s="79"/>
      <c r="AC311" s="87" t="s">
        <v>1312</v>
      </c>
      <c r="AD311" s="79"/>
      <c r="AE311" s="79" t="b">
        <v>0</v>
      </c>
      <c r="AF311" s="79">
        <v>49</v>
      </c>
      <c r="AG311" s="87" t="s">
        <v>1327</v>
      </c>
      <c r="AH311" s="79" t="b">
        <v>0</v>
      </c>
      <c r="AI311" s="79" t="s">
        <v>1334</v>
      </c>
      <c r="AJ311" s="79"/>
      <c r="AK311" s="87" t="s">
        <v>1327</v>
      </c>
      <c r="AL311" s="79" t="b">
        <v>0</v>
      </c>
      <c r="AM311" s="79">
        <v>9</v>
      </c>
      <c r="AN311" s="87" t="s">
        <v>1327</v>
      </c>
      <c r="AO311" s="79" t="s">
        <v>1339</v>
      </c>
      <c r="AP311" s="79" t="b">
        <v>0</v>
      </c>
      <c r="AQ311" s="87" t="s">
        <v>1312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2</v>
      </c>
      <c r="BF311" s="48">
        <v>1</v>
      </c>
      <c r="BG311" s="49">
        <v>6.25</v>
      </c>
      <c r="BH311" s="48">
        <v>0</v>
      </c>
      <c r="BI311" s="49">
        <v>0</v>
      </c>
      <c r="BJ311" s="48">
        <v>0</v>
      </c>
      <c r="BK311" s="49">
        <v>0</v>
      </c>
      <c r="BL311" s="48">
        <v>15</v>
      </c>
      <c r="BM311" s="49">
        <v>93.75</v>
      </c>
      <c r="BN311" s="48">
        <v>16</v>
      </c>
    </row>
    <row r="312" spans="1:66" ht="15">
      <c r="A312" s="64" t="s">
        <v>384</v>
      </c>
      <c r="B312" s="64" t="s">
        <v>383</v>
      </c>
      <c r="C312" s="65" t="s">
        <v>3519</v>
      </c>
      <c r="D312" s="66">
        <v>3</v>
      </c>
      <c r="E312" s="67" t="s">
        <v>132</v>
      </c>
      <c r="F312" s="68">
        <v>32</v>
      </c>
      <c r="G312" s="65"/>
      <c r="H312" s="69"/>
      <c r="I312" s="70"/>
      <c r="J312" s="70"/>
      <c r="K312" s="34" t="s">
        <v>65</v>
      </c>
      <c r="L312" s="77">
        <v>312</v>
      </c>
      <c r="M312" s="77"/>
      <c r="N312" s="72"/>
      <c r="O312" s="79" t="s">
        <v>401</v>
      </c>
      <c r="P312" s="81">
        <v>43787.66746527778</v>
      </c>
      <c r="Q312" s="79" t="s">
        <v>443</v>
      </c>
      <c r="R312" s="83" t="s">
        <v>478</v>
      </c>
      <c r="S312" s="79" t="s">
        <v>489</v>
      </c>
      <c r="T312" s="79" t="s">
        <v>515</v>
      </c>
      <c r="U312" s="79"/>
      <c r="V312" s="83" t="s">
        <v>645</v>
      </c>
      <c r="W312" s="81">
        <v>43787.66746527778</v>
      </c>
      <c r="X312" s="85">
        <v>43787</v>
      </c>
      <c r="Y312" s="87" t="s">
        <v>865</v>
      </c>
      <c r="Z312" s="83" t="s">
        <v>1089</v>
      </c>
      <c r="AA312" s="79"/>
      <c r="AB312" s="79"/>
      <c r="AC312" s="87" t="s">
        <v>1313</v>
      </c>
      <c r="AD312" s="79"/>
      <c r="AE312" s="79" t="b">
        <v>0</v>
      </c>
      <c r="AF312" s="79">
        <v>0</v>
      </c>
      <c r="AG312" s="87" t="s">
        <v>1327</v>
      </c>
      <c r="AH312" s="79" t="b">
        <v>0</v>
      </c>
      <c r="AI312" s="79" t="s">
        <v>1334</v>
      </c>
      <c r="AJ312" s="79"/>
      <c r="AK312" s="87" t="s">
        <v>1327</v>
      </c>
      <c r="AL312" s="79" t="b">
        <v>0</v>
      </c>
      <c r="AM312" s="79">
        <v>9</v>
      </c>
      <c r="AN312" s="87" t="s">
        <v>1312</v>
      </c>
      <c r="AO312" s="79" t="s">
        <v>1338</v>
      </c>
      <c r="AP312" s="79" t="b">
        <v>0</v>
      </c>
      <c r="AQ312" s="87" t="s">
        <v>1312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8"/>
      <c r="BG312" s="49"/>
      <c r="BH312" s="48"/>
      <c r="BI312" s="49"/>
      <c r="BJ312" s="48"/>
      <c r="BK312" s="49"/>
      <c r="BL312" s="48"/>
      <c r="BM312" s="49"/>
      <c r="BN312" s="48"/>
    </row>
    <row r="313" spans="1:66" ht="15">
      <c r="A313" s="64" t="s">
        <v>384</v>
      </c>
      <c r="B313" s="64" t="s">
        <v>344</v>
      </c>
      <c r="C313" s="65" t="s">
        <v>3519</v>
      </c>
      <c r="D313" s="66">
        <v>3</v>
      </c>
      <c r="E313" s="67" t="s">
        <v>132</v>
      </c>
      <c r="F313" s="68">
        <v>32</v>
      </c>
      <c r="G313" s="65"/>
      <c r="H313" s="69"/>
      <c r="I313" s="70"/>
      <c r="J313" s="70"/>
      <c r="K313" s="34" t="s">
        <v>65</v>
      </c>
      <c r="L313" s="77">
        <v>313</v>
      </c>
      <c r="M313" s="77"/>
      <c r="N313" s="72"/>
      <c r="O313" s="79" t="s">
        <v>402</v>
      </c>
      <c r="P313" s="81">
        <v>43787.66746527778</v>
      </c>
      <c r="Q313" s="79" t="s">
        <v>443</v>
      </c>
      <c r="R313" s="83" t="s">
        <v>478</v>
      </c>
      <c r="S313" s="79" t="s">
        <v>489</v>
      </c>
      <c r="T313" s="79" t="s">
        <v>515</v>
      </c>
      <c r="U313" s="79"/>
      <c r="V313" s="83" t="s">
        <v>645</v>
      </c>
      <c r="W313" s="81">
        <v>43787.66746527778</v>
      </c>
      <c r="X313" s="85">
        <v>43787</v>
      </c>
      <c r="Y313" s="87" t="s">
        <v>865</v>
      </c>
      <c r="Z313" s="83" t="s">
        <v>1089</v>
      </c>
      <c r="AA313" s="79"/>
      <c r="AB313" s="79"/>
      <c r="AC313" s="87" t="s">
        <v>1313</v>
      </c>
      <c r="AD313" s="79"/>
      <c r="AE313" s="79" t="b">
        <v>0</v>
      </c>
      <c r="AF313" s="79">
        <v>0</v>
      </c>
      <c r="AG313" s="87" t="s">
        <v>1327</v>
      </c>
      <c r="AH313" s="79" t="b">
        <v>0</v>
      </c>
      <c r="AI313" s="79" t="s">
        <v>1334</v>
      </c>
      <c r="AJ313" s="79"/>
      <c r="AK313" s="87" t="s">
        <v>1327</v>
      </c>
      <c r="AL313" s="79" t="b">
        <v>0</v>
      </c>
      <c r="AM313" s="79">
        <v>9</v>
      </c>
      <c r="AN313" s="87" t="s">
        <v>1312</v>
      </c>
      <c r="AO313" s="79" t="s">
        <v>1338</v>
      </c>
      <c r="AP313" s="79" t="b">
        <v>0</v>
      </c>
      <c r="AQ313" s="87" t="s">
        <v>1312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2</v>
      </c>
      <c r="BF313" s="48">
        <v>1</v>
      </c>
      <c r="BG313" s="49">
        <v>6.25</v>
      </c>
      <c r="BH313" s="48">
        <v>0</v>
      </c>
      <c r="BI313" s="49">
        <v>0</v>
      </c>
      <c r="BJ313" s="48">
        <v>0</v>
      </c>
      <c r="BK313" s="49">
        <v>0</v>
      </c>
      <c r="BL313" s="48">
        <v>15</v>
      </c>
      <c r="BM313" s="49">
        <v>93.75</v>
      </c>
      <c r="BN313" s="48">
        <v>16</v>
      </c>
    </row>
    <row r="314" spans="1:66" ht="15">
      <c r="A314" s="64" t="s">
        <v>385</v>
      </c>
      <c r="B314" s="64" t="s">
        <v>385</v>
      </c>
      <c r="C314" s="65" t="s">
        <v>3521</v>
      </c>
      <c r="D314" s="66">
        <v>10</v>
      </c>
      <c r="E314" s="67" t="s">
        <v>136</v>
      </c>
      <c r="F314" s="68">
        <v>21.6</v>
      </c>
      <c r="G314" s="65"/>
      <c r="H314" s="69"/>
      <c r="I314" s="70"/>
      <c r="J314" s="70"/>
      <c r="K314" s="34" t="s">
        <v>65</v>
      </c>
      <c r="L314" s="77">
        <v>314</v>
      </c>
      <c r="M314" s="77"/>
      <c r="N314" s="72"/>
      <c r="O314" s="79" t="s">
        <v>176</v>
      </c>
      <c r="P314" s="81">
        <v>43780.616423611114</v>
      </c>
      <c r="Q314" s="79" t="s">
        <v>460</v>
      </c>
      <c r="R314" s="83" t="s">
        <v>485</v>
      </c>
      <c r="S314" s="79" t="s">
        <v>492</v>
      </c>
      <c r="T314" s="79" t="s">
        <v>385</v>
      </c>
      <c r="U314" s="79"/>
      <c r="V314" s="83" t="s">
        <v>646</v>
      </c>
      <c r="W314" s="81">
        <v>43780.616423611114</v>
      </c>
      <c r="X314" s="85">
        <v>43780</v>
      </c>
      <c r="Y314" s="87" t="s">
        <v>866</v>
      </c>
      <c r="Z314" s="83" t="s">
        <v>1090</v>
      </c>
      <c r="AA314" s="79"/>
      <c r="AB314" s="79"/>
      <c r="AC314" s="87" t="s">
        <v>1314</v>
      </c>
      <c r="AD314" s="79"/>
      <c r="AE314" s="79" t="b">
        <v>0</v>
      </c>
      <c r="AF314" s="79">
        <v>2</v>
      </c>
      <c r="AG314" s="87" t="s">
        <v>1327</v>
      </c>
      <c r="AH314" s="79" t="b">
        <v>0</v>
      </c>
      <c r="AI314" s="79" t="s">
        <v>1334</v>
      </c>
      <c r="AJ314" s="79"/>
      <c r="AK314" s="87" t="s">
        <v>1327</v>
      </c>
      <c r="AL314" s="79" t="b">
        <v>0</v>
      </c>
      <c r="AM314" s="79">
        <v>1</v>
      </c>
      <c r="AN314" s="87" t="s">
        <v>1327</v>
      </c>
      <c r="AO314" s="79" t="s">
        <v>1339</v>
      </c>
      <c r="AP314" s="79" t="b">
        <v>0</v>
      </c>
      <c r="AQ314" s="87" t="s">
        <v>1314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8</v>
      </c>
      <c r="BE314" s="78" t="str">
        <f>REPLACE(INDEX(GroupVertices[Group],MATCH(Edges[[#This Row],[Vertex 2]],GroupVertices[Vertex],0)),1,1,"")</f>
        <v>8</v>
      </c>
      <c r="BF314" s="48">
        <v>1</v>
      </c>
      <c r="BG314" s="49">
        <v>2.5</v>
      </c>
      <c r="BH314" s="48">
        <v>1</v>
      </c>
      <c r="BI314" s="49">
        <v>2.5</v>
      </c>
      <c r="BJ314" s="48">
        <v>0</v>
      </c>
      <c r="BK314" s="49">
        <v>0</v>
      </c>
      <c r="BL314" s="48">
        <v>38</v>
      </c>
      <c r="BM314" s="49">
        <v>95</v>
      </c>
      <c r="BN314" s="48">
        <v>40</v>
      </c>
    </row>
    <row r="315" spans="1:66" ht="15">
      <c r="A315" s="64" t="s">
        <v>385</v>
      </c>
      <c r="B315" s="64" t="s">
        <v>385</v>
      </c>
      <c r="C315" s="65" t="s">
        <v>3521</v>
      </c>
      <c r="D315" s="66">
        <v>10</v>
      </c>
      <c r="E315" s="67" t="s">
        <v>136</v>
      </c>
      <c r="F315" s="68">
        <v>21.6</v>
      </c>
      <c r="G315" s="65"/>
      <c r="H315" s="69"/>
      <c r="I315" s="70"/>
      <c r="J315" s="70"/>
      <c r="K315" s="34" t="s">
        <v>65</v>
      </c>
      <c r="L315" s="77">
        <v>315</v>
      </c>
      <c r="M315" s="77"/>
      <c r="N315" s="72"/>
      <c r="O315" s="79" t="s">
        <v>176</v>
      </c>
      <c r="P315" s="81">
        <v>43780.65571759259</v>
      </c>
      <c r="Q315" s="79" t="s">
        <v>461</v>
      </c>
      <c r="R315" s="83" t="s">
        <v>486</v>
      </c>
      <c r="S315" s="79" t="s">
        <v>492</v>
      </c>
      <c r="T315" s="79" t="s">
        <v>523</v>
      </c>
      <c r="U315" s="83" t="s">
        <v>556</v>
      </c>
      <c r="V315" s="83" t="s">
        <v>556</v>
      </c>
      <c r="W315" s="81">
        <v>43780.65571759259</v>
      </c>
      <c r="X315" s="85">
        <v>43780</v>
      </c>
      <c r="Y315" s="87" t="s">
        <v>867</v>
      </c>
      <c r="Z315" s="83" t="s">
        <v>1091</v>
      </c>
      <c r="AA315" s="79"/>
      <c r="AB315" s="79"/>
      <c r="AC315" s="87" t="s">
        <v>1315</v>
      </c>
      <c r="AD315" s="79"/>
      <c r="AE315" s="79" t="b">
        <v>0</v>
      </c>
      <c r="AF315" s="79">
        <v>0</v>
      </c>
      <c r="AG315" s="87" t="s">
        <v>1327</v>
      </c>
      <c r="AH315" s="79" t="b">
        <v>0</v>
      </c>
      <c r="AI315" s="79" t="s">
        <v>1334</v>
      </c>
      <c r="AJ315" s="79"/>
      <c r="AK315" s="87" t="s">
        <v>1327</v>
      </c>
      <c r="AL315" s="79" t="b">
        <v>0</v>
      </c>
      <c r="AM315" s="79">
        <v>0</v>
      </c>
      <c r="AN315" s="87" t="s">
        <v>1327</v>
      </c>
      <c r="AO315" s="79" t="s">
        <v>1342</v>
      </c>
      <c r="AP315" s="79" t="b">
        <v>0</v>
      </c>
      <c r="AQ315" s="87" t="s">
        <v>1315</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8</v>
      </c>
      <c r="BE315" s="78" t="str">
        <f>REPLACE(INDEX(GroupVertices[Group],MATCH(Edges[[#This Row],[Vertex 2]],GroupVertices[Vertex],0)),1,1,"")</f>
        <v>8</v>
      </c>
      <c r="BF315" s="48">
        <v>2</v>
      </c>
      <c r="BG315" s="49">
        <v>8.333333333333334</v>
      </c>
      <c r="BH315" s="48">
        <v>0</v>
      </c>
      <c r="BI315" s="49">
        <v>0</v>
      </c>
      <c r="BJ315" s="48">
        <v>0</v>
      </c>
      <c r="BK315" s="49">
        <v>0</v>
      </c>
      <c r="BL315" s="48">
        <v>22</v>
      </c>
      <c r="BM315" s="49">
        <v>91.66666666666667</v>
      </c>
      <c r="BN315" s="48">
        <v>24</v>
      </c>
    </row>
    <row r="316" spans="1:66" ht="15">
      <c r="A316" s="64" t="s">
        <v>385</v>
      </c>
      <c r="B316" s="64" t="s">
        <v>385</v>
      </c>
      <c r="C316" s="65" t="s">
        <v>3521</v>
      </c>
      <c r="D316" s="66">
        <v>10</v>
      </c>
      <c r="E316" s="67" t="s">
        <v>136</v>
      </c>
      <c r="F316" s="68">
        <v>21.6</v>
      </c>
      <c r="G316" s="65"/>
      <c r="H316" s="69"/>
      <c r="I316" s="70"/>
      <c r="J316" s="70"/>
      <c r="K316" s="34" t="s">
        <v>65</v>
      </c>
      <c r="L316" s="77">
        <v>316</v>
      </c>
      <c r="M316" s="77"/>
      <c r="N316" s="72"/>
      <c r="O316" s="79" t="s">
        <v>176</v>
      </c>
      <c r="P316" s="81">
        <v>43787.79605324074</v>
      </c>
      <c r="Q316" s="79" t="s">
        <v>462</v>
      </c>
      <c r="R316" s="83" t="s">
        <v>487</v>
      </c>
      <c r="S316" s="79" t="s">
        <v>492</v>
      </c>
      <c r="T316" s="79" t="s">
        <v>385</v>
      </c>
      <c r="U316" s="79"/>
      <c r="V316" s="83" t="s">
        <v>646</v>
      </c>
      <c r="W316" s="81">
        <v>43787.79605324074</v>
      </c>
      <c r="X316" s="85">
        <v>43787</v>
      </c>
      <c r="Y316" s="87" t="s">
        <v>868</v>
      </c>
      <c r="Z316" s="83" t="s">
        <v>1092</v>
      </c>
      <c r="AA316" s="79"/>
      <c r="AB316" s="79"/>
      <c r="AC316" s="87" t="s">
        <v>1316</v>
      </c>
      <c r="AD316" s="79"/>
      <c r="AE316" s="79" t="b">
        <v>0</v>
      </c>
      <c r="AF316" s="79">
        <v>3</v>
      </c>
      <c r="AG316" s="87" t="s">
        <v>1327</v>
      </c>
      <c r="AH316" s="79" t="b">
        <v>0</v>
      </c>
      <c r="AI316" s="79" t="s">
        <v>1334</v>
      </c>
      <c r="AJ316" s="79"/>
      <c r="AK316" s="87" t="s">
        <v>1327</v>
      </c>
      <c r="AL316" s="79" t="b">
        <v>0</v>
      </c>
      <c r="AM316" s="79">
        <v>1</v>
      </c>
      <c r="AN316" s="87" t="s">
        <v>1327</v>
      </c>
      <c r="AO316" s="79" t="s">
        <v>1339</v>
      </c>
      <c r="AP316" s="79" t="b">
        <v>0</v>
      </c>
      <c r="AQ316" s="87" t="s">
        <v>1316</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8</v>
      </c>
      <c r="BE316" s="78" t="str">
        <f>REPLACE(INDEX(GroupVertices[Group],MATCH(Edges[[#This Row],[Vertex 2]],GroupVertices[Vertex],0)),1,1,"")</f>
        <v>8</v>
      </c>
      <c r="BF316" s="48">
        <v>0</v>
      </c>
      <c r="BG316" s="49">
        <v>0</v>
      </c>
      <c r="BH316" s="48">
        <v>0</v>
      </c>
      <c r="BI316" s="49">
        <v>0</v>
      </c>
      <c r="BJ316" s="48">
        <v>0</v>
      </c>
      <c r="BK316" s="49">
        <v>0</v>
      </c>
      <c r="BL316" s="48">
        <v>42</v>
      </c>
      <c r="BM316" s="49">
        <v>100</v>
      </c>
      <c r="BN316" s="48">
        <v>42</v>
      </c>
    </row>
    <row r="317" spans="1:66" ht="15">
      <c r="A317" s="64" t="s">
        <v>386</v>
      </c>
      <c r="B317" s="64" t="s">
        <v>385</v>
      </c>
      <c r="C317" s="65" t="s">
        <v>3520</v>
      </c>
      <c r="D317" s="66">
        <v>10</v>
      </c>
      <c r="E317" s="67" t="s">
        <v>136</v>
      </c>
      <c r="F317" s="68">
        <v>26.8</v>
      </c>
      <c r="G317" s="65"/>
      <c r="H317" s="69"/>
      <c r="I317" s="70"/>
      <c r="J317" s="70"/>
      <c r="K317" s="34" t="s">
        <v>65</v>
      </c>
      <c r="L317" s="77">
        <v>317</v>
      </c>
      <c r="M317" s="77"/>
      <c r="N317" s="72"/>
      <c r="O317" s="79" t="s">
        <v>401</v>
      </c>
      <c r="P317" s="81">
        <v>43780.616631944446</v>
      </c>
      <c r="Q317" s="79" t="s">
        <v>460</v>
      </c>
      <c r="R317" s="79"/>
      <c r="S317" s="79"/>
      <c r="T317" s="79"/>
      <c r="U317" s="79"/>
      <c r="V317" s="83" t="s">
        <v>647</v>
      </c>
      <c r="W317" s="81">
        <v>43780.616631944446</v>
      </c>
      <c r="X317" s="85">
        <v>43780</v>
      </c>
      <c r="Y317" s="87" t="s">
        <v>869</v>
      </c>
      <c r="Z317" s="83" t="s">
        <v>1093</v>
      </c>
      <c r="AA317" s="79"/>
      <c r="AB317" s="79"/>
      <c r="AC317" s="87" t="s">
        <v>1317</v>
      </c>
      <c r="AD317" s="79"/>
      <c r="AE317" s="79" t="b">
        <v>0</v>
      </c>
      <c r="AF317" s="79">
        <v>0</v>
      </c>
      <c r="AG317" s="87" t="s">
        <v>1327</v>
      </c>
      <c r="AH317" s="79" t="b">
        <v>0</v>
      </c>
      <c r="AI317" s="79" t="s">
        <v>1334</v>
      </c>
      <c r="AJ317" s="79"/>
      <c r="AK317" s="87" t="s">
        <v>1327</v>
      </c>
      <c r="AL317" s="79" t="b">
        <v>0</v>
      </c>
      <c r="AM317" s="79">
        <v>1</v>
      </c>
      <c r="AN317" s="87" t="s">
        <v>1314</v>
      </c>
      <c r="AO317" s="79" t="s">
        <v>1339</v>
      </c>
      <c r="AP317" s="79" t="b">
        <v>0</v>
      </c>
      <c r="AQ317" s="87" t="s">
        <v>1314</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8</v>
      </c>
      <c r="BE317" s="78" t="str">
        <f>REPLACE(INDEX(GroupVertices[Group],MATCH(Edges[[#This Row],[Vertex 2]],GroupVertices[Vertex],0)),1,1,"")</f>
        <v>8</v>
      </c>
      <c r="BF317" s="48">
        <v>1</v>
      </c>
      <c r="BG317" s="49">
        <v>2.5</v>
      </c>
      <c r="BH317" s="48">
        <v>1</v>
      </c>
      <c r="BI317" s="49">
        <v>2.5</v>
      </c>
      <c r="BJ317" s="48">
        <v>0</v>
      </c>
      <c r="BK317" s="49">
        <v>0</v>
      </c>
      <c r="BL317" s="48">
        <v>38</v>
      </c>
      <c r="BM317" s="49">
        <v>95</v>
      </c>
      <c r="BN317" s="48">
        <v>40</v>
      </c>
    </row>
    <row r="318" spans="1:66" ht="15">
      <c r="A318" s="64" t="s">
        <v>386</v>
      </c>
      <c r="B318" s="64" t="s">
        <v>385</v>
      </c>
      <c r="C318" s="65" t="s">
        <v>3520</v>
      </c>
      <c r="D318" s="66">
        <v>10</v>
      </c>
      <c r="E318" s="67" t="s">
        <v>136</v>
      </c>
      <c r="F318" s="68">
        <v>26.8</v>
      </c>
      <c r="G318" s="65"/>
      <c r="H318" s="69"/>
      <c r="I318" s="70"/>
      <c r="J318" s="70"/>
      <c r="K318" s="34" t="s">
        <v>65</v>
      </c>
      <c r="L318" s="77">
        <v>318</v>
      </c>
      <c r="M318" s="77"/>
      <c r="N318" s="72"/>
      <c r="O318" s="79" t="s">
        <v>401</v>
      </c>
      <c r="P318" s="81">
        <v>43787.79634259259</v>
      </c>
      <c r="Q318" s="79" t="s">
        <v>462</v>
      </c>
      <c r="R318" s="79"/>
      <c r="S318" s="79"/>
      <c r="T318" s="79"/>
      <c r="U318" s="79"/>
      <c r="V318" s="83" t="s">
        <v>647</v>
      </c>
      <c r="W318" s="81">
        <v>43787.79634259259</v>
      </c>
      <c r="X318" s="85">
        <v>43787</v>
      </c>
      <c r="Y318" s="87" t="s">
        <v>870</v>
      </c>
      <c r="Z318" s="83" t="s">
        <v>1094</v>
      </c>
      <c r="AA318" s="79"/>
      <c r="AB318" s="79"/>
      <c r="AC318" s="87" t="s">
        <v>1318</v>
      </c>
      <c r="AD318" s="79"/>
      <c r="AE318" s="79" t="b">
        <v>0</v>
      </c>
      <c r="AF318" s="79">
        <v>0</v>
      </c>
      <c r="AG318" s="87" t="s">
        <v>1327</v>
      </c>
      <c r="AH318" s="79" t="b">
        <v>0</v>
      </c>
      <c r="AI318" s="79" t="s">
        <v>1334</v>
      </c>
      <c r="AJ318" s="79"/>
      <c r="AK318" s="87" t="s">
        <v>1327</v>
      </c>
      <c r="AL318" s="79" t="b">
        <v>0</v>
      </c>
      <c r="AM318" s="79">
        <v>1</v>
      </c>
      <c r="AN318" s="87" t="s">
        <v>1316</v>
      </c>
      <c r="AO318" s="79" t="s">
        <v>1339</v>
      </c>
      <c r="AP318" s="79" t="b">
        <v>0</v>
      </c>
      <c r="AQ318" s="87" t="s">
        <v>1316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8</v>
      </c>
      <c r="BE318" s="78" t="str">
        <f>REPLACE(INDEX(GroupVertices[Group],MATCH(Edges[[#This Row],[Vertex 2]],GroupVertices[Vertex],0)),1,1,"")</f>
        <v>8</v>
      </c>
      <c r="BF318" s="48">
        <v>0</v>
      </c>
      <c r="BG318" s="49">
        <v>0</v>
      </c>
      <c r="BH318" s="48">
        <v>0</v>
      </c>
      <c r="BI318" s="49">
        <v>0</v>
      </c>
      <c r="BJ318" s="48">
        <v>0</v>
      </c>
      <c r="BK318" s="49">
        <v>0</v>
      </c>
      <c r="BL318" s="48">
        <v>42</v>
      </c>
      <c r="BM318" s="49">
        <v>100</v>
      </c>
      <c r="BN318" s="48">
        <v>42</v>
      </c>
    </row>
    <row r="319" spans="1:66" ht="15">
      <c r="A319" s="64" t="s">
        <v>387</v>
      </c>
      <c r="B319" s="64" t="s">
        <v>387</v>
      </c>
      <c r="C319" s="65" t="s">
        <v>3519</v>
      </c>
      <c r="D319" s="66">
        <v>3</v>
      </c>
      <c r="E319" s="67" t="s">
        <v>132</v>
      </c>
      <c r="F319" s="68">
        <v>32</v>
      </c>
      <c r="G319" s="65"/>
      <c r="H319" s="69"/>
      <c r="I319" s="70"/>
      <c r="J319" s="70"/>
      <c r="K319" s="34" t="s">
        <v>65</v>
      </c>
      <c r="L319" s="77">
        <v>319</v>
      </c>
      <c r="M319" s="77"/>
      <c r="N319" s="72"/>
      <c r="O319" s="79" t="s">
        <v>176</v>
      </c>
      <c r="P319" s="81">
        <v>43787.83362268518</v>
      </c>
      <c r="Q319" s="79" t="s">
        <v>463</v>
      </c>
      <c r="R319" s="79"/>
      <c r="S319" s="79"/>
      <c r="T319" s="79"/>
      <c r="U319" s="83" t="s">
        <v>557</v>
      </c>
      <c r="V319" s="83" t="s">
        <v>557</v>
      </c>
      <c r="W319" s="81">
        <v>43787.83362268518</v>
      </c>
      <c r="X319" s="85">
        <v>43787</v>
      </c>
      <c r="Y319" s="87" t="s">
        <v>871</v>
      </c>
      <c r="Z319" s="83" t="s">
        <v>1095</v>
      </c>
      <c r="AA319" s="79"/>
      <c r="AB319" s="79"/>
      <c r="AC319" s="87" t="s">
        <v>1319</v>
      </c>
      <c r="AD319" s="79"/>
      <c r="AE319" s="79" t="b">
        <v>0</v>
      </c>
      <c r="AF319" s="79">
        <v>0</v>
      </c>
      <c r="AG319" s="87" t="s">
        <v>1327</v>
      </c>
      <c r="AH319" s="79" t="b">
        <v>0</v>
      </c>
      <c r="AI319" s="79" t="s">
        <v>1334</v>
      </c>
      <c r="AJ319" s="79"/>
      <c r="AK319" s="87" t="s">
        <v>1327</v>
      </c>
      <c r="AL319" s="79" t="b">
        <v>0</v>
      </c>
      <c r="AM319" s="79">
        <v>0</v>
      </c>
      <c r="AN319" s="87" t="s">
        <v>1327</v>
      </c>
      <c r="AO319" s="79" t="s">
        <v>1339</v>
      </c>
      <c r="AP319" s="79" t="b">
        <v>0</v>
      </c>
      <c r="AQ319" s="87" t="s">
        <v>1319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8">
        <v>0</v>
      </c>
      <c r="BG319" s="49">
        <v>0</v>
      </c>
      <c r="BH319" s="48">
        <v>1</v>
      </c>
      <c r="BI319" s="49">
        <v>7.142857142857143</v>
      </c>
      <c r="BJ319" s="48">
        <v>0</v>
      </c>
      <c r="BK319" s="49">
        <v>0</v>
      </c>
      <c r="BL319" s="48">
        <v>13</v>
      </c>
      <c r="BM319" s="49">
        <v>92.85714285714286</v>
      </c>
      <c r="BN319" s="48">
        <v>14</v>
      </c>
    </row>
    <row r="320" spans="1:66" ht="15">
      <c r="A320" s="64" t="s">
        <v>388</v>
      </c>
      <c r="B320" s="64" t="s">
        <v>388</v>
      </c>
      <c r="C320" s="65" t="s">
        <v>3519</v>
      </c>
      <c r="D320" s="66">
        <v>3</v>
      </c>
      <c r="E320" s="67" t="s">
        <v>132</v>
      </c>
      <c r="F320" s="68">
        <v>32</v>
      </c>
      <c r="G320" s="65"/>
      <c r="H320" s="69"/>
      <c r="I320" s="70"/>
      <c r="J320" s="70"/>
      <c r="K320" s="34" t="s">
        <v>65</v>
      </c>
      <c r="L320" s="77">
        <v>320</v>
      </c>
      <c r="M320" s="77"/>
      <c r="N320" s="72"/>
      <c r="O320" s="79" t="s">
        <v>176</v>
      </c>
      <c r="P320" s="81">
        <v>43787.89729166667</v>
      </c>
      <c r="Q320" s="79" t="s">
        <v>464</v>
      </c>
      <c r="R320" s="79"/>
      <c r="S320" s="79"/>
      <c r="T320" s="79"/>
      <c r="U320" s="79"/>
      <c r="V320" s="83" t="s">
        <v>648</v>
      </c>
      <c r="W320" s="81">
        <v>43787.89729166667</v>
      </c>
      <c r="X320" s="85">
        <v>43787</v>
      </c>
      <c r="Y320" s="87" t="s">
        <v>872</v>
      </c>
      <c r="Z320" s="83" t="s">
        <v>1096</v>
      </c>
      <c r="AA320" s="79"/>
      <c r="AB320" s="79"/>
      <c r="AC320" s="87" t="s">
        <v>1320</v>
      </c>
      <c r="AD320" s="79"/>
      <c r="AE320" s="79" t="b">
        <v>0</v>
      </c>
      <c r="AF320" s="79">
        <v>2</v>
      </c>
      <c r="AG320" s="87" t="s">
        <v>1327</v>
      </c>
      <c r="AH320" s="79" t="b">
        <v>0</v>
      </c>
      <c r="AI320" s="79" t="s">
        <v>1334</v>
      </c>
      <c r="AJ320" s="79"/>
      <c r="AK320" s="87" t="s">
        <v>1327</v>
      </c>
      <c r="AL320" s="79" t="b">
        <v>0</v>
      </c>
      <c r="AM320" s="79">
        <v>0</v>
      </c>
      <c r="AN320" s="87" t="s">
        <v>1327</v>
      </c>
      <c r="AO320" s="79" t="s">
        <v>1338</v>
      </c>
      <c r="AP320" s="79" t="b">
        <v>0</v>
      </c>
      <c r="AQ320" s="87" t="s">
        <v>1320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8">
        <v>0</v>
      </c>
      <c r="BG320" s="49">
        <v>0</v>
      </c>
      <c r="BH320" s="48">
        <v>2</v>
      </c>
      <c r="BI320" s="49">
        <v>6.896551724137931</v>
      </c>
      <c r="BJ320" s="48">
        <v>0</v>
      </c>
      <c r="BK320" s="49">
        <v>0</v>
      </c>
      <c r="BL320" s="48">
        <v>27</v>
      </c>
      <c r="BM320" s="49">
        <v>93.10344827586206</v>
      </c>
      <c r="BN320"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ErrorMessage="1" sqref="N2:N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Color" prompt="To select an optional edge color, right-click and select Select Color on the right-click menu." sqref="C3:C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Opacity" prompt="Enter an optional edge opacity between 0 (transparent) and 100 (opaque)." errorTitle="Invalid Edge Opacity" error="The optional edge opacity must be a whole number between 0 and 10." sqref="F3:F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showErrorMessage="1" promptTitle="Vertex 1 Name" prompt="Enter the name of the edge's first vertex." sqref="A3:A320"/>
    <dataValidation allowBlank="1" showInputMessage="1" showErrorMessage="1" promptTitle="Vertex 2 Name" prompt="Enter the name of the edge's second vertex." sqref="B3:B320"/>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0"/>
  </dataValidations>
  <hyperlinks>
    <hyperlink ref="R3" r:id="rId1" display="https://bluehasia.smugmug.com/Fursuiters/FUR-CONS/PawCon/2019/Pawcon-Photo-Booth/"/>
    <hyperlink ref="R4" r:id="rId2" display="https://bluehasia.smugmug.com/Fursuiters/FUR-CONS/PawCon/2019/Pawcon-Photo-Booth/"/>
    <hyperlink ref="R5" r:id="rId3" display="https://bluehasia.smugmug.com/Fursuiters/FUR-CONS/PawCon/2019/Pawcon-Photo-Booth/"/>
    <hyperlink ref="R6" r:id="rId4" display="https://bluehasia.smugmug.com/Fursuiters/FUR-CONS/PawCon/2019/Pawcon-Photo-Booth/"/>
    <hyperlink ref="R7" r:id="rId5" display="https://bluehasia.smugmug.com/Fursuiters/FUR-CONS/PawCon/2019/Pawcon-Photo-Booth/"/>
    <hyperlink ref="R8" r:id="rId6" display="https://bluehasia.smugmug.com/Fursuiters/FUR-CONS/PawCon/2019/Pawcon-Photo-Booth/"/>
    <hyperlink ref="R9" r:id="rId7" display="https://bluehasia.smugmug.com/Fursuiters/FUR-CONS/PawCon/2019/Pawcon-Photo-Booth/"/>
    <hyperlink ref="R10" r:id="rId8" display="https://bluehasia.smugmug.com/Fursuiters/FUR-CONS/PawCon/2019/Pawcon-Photo-Booth/"/>
    <hyperlink ref="R11" r:id="rId9" display="https://bluehasia.smugmug.com/Fursuiters/FUR-CONS/PawCon/2019/Pawcon-Photo-Booth/"/>
    <hyperlink ref="R12" r:id="rId10" display="https://bluehasia.smugmug.com/Fursuiters/FUR-CONS/PawCon/2019/Pawcon-Photo-Booth/"/>
    <hyperlink ref="R13" r:id="rId11" display="https://bluehasia.smugmug.com/Fursuiters/FUR-CONS/PawCon/2019/Pawcon-Photo-Booth/"/>
    <hyperlink ref="R14" r:id="rId12" display="https://bluehasia.smugmug.com/Fursuiters/FUR-CONS/PawCon/2019/Pawcon-Photo-Booth/"/>
    <hyperlink ref="R15" r:id="rId13" display="https://bluehasia.smugmug.com/Fursuiters/FUR-CONS/PawCon/2019/Pawcon-Photo-Booth/"/>
    <hyperlink ref="R16" r:id="rId14" display="https://bluehasia.smugmug.com/Fursuiters/FUR-CONS/PawCon/2019/Pawcon-Photo-Booth/"/>
    <hyperlink ref="R17" r:id="rId15" display="https://bluehasia.smugmug.com/Fursuiters/FUR-CONS/PawCon/2019/Pawcon-Photo-Booth/"/>
    <hyperlink ref="R18" r:id="rId16" display="https://bluehasia.smugmug.com/Fursuiters/FUR-CONS/PawCon/2019/Pawcon-Photo-Booth/"/>
    <hyperlink ref="R19" r:id="rId17" display="https://bluehasia.smugmug.com/Fursuiters/FUR-CONS/PawCon/2019/Pawcon-Photo-Booth/"/>
    <hyperlink ref="R20" r:id="rId18" display="https://bluehasia.smugmug.com/Fursuiters/FUR-CONS/PawCon/2019/Pawcon-Photo-Booth/"/>
    <hyperlink ref="R21" r:id="rId19" display="https://bluehasia.smugmug.com/Fursuiters/FUR-CONS/PawCon/2019/Pawcon-Photo-Booth/"/>
    <hyperlink ref="R22" r:id="rId20" display="https://bluehasia.smugmug.com/Fursuiters/FUR-CONS/PawCon/2019/Pawcon-Photo-Booth/"/>
    <hyperlink ref="R23" r:id="rId21" display="https://bluehasia.smugmug.com/Fursuiters/FUR-CONS/PawCon/2019/Pawcon-Photo-Booth/"/>
    <hyperlink ref="R24" r:id="rId22" display="https://bluehasia.smugmug.com/Fursuiters/FUR-CONS/PawCon/2019/Pawcon-Photo-Booth/"/>
    <hyperlink ref="R25" r:id="rId23" display="https://bluehasia.smugmug.com/Fursuiters/FUR-CONS/PawCon/2019/Pawcon-Photo-Booth/"/>
    <hyperlink ref="R26" r:id="rId24" display="https://bluehasia.smugmug.com/Fursuiters/FUR-CONS/PawCon/2019/Pawcon-Photo-Booth/"/>
    <hyperlink ref="R27" r:id="rId25" display="https://bluehasia.smugmug.com/Fursuiters/FUR-CONS/PawCon/2019/Pawcon-Photo-Booth/"/>
    <hyperlink ref="R28" r:id="rId26" display="https://bluehasia.smugmug.com/Fursuiters/FUR-CONS/PawCon/2019/Pawcon-Photo-Booth/"/>
    <hyperlink ref="R29" r:id="rId27" display="https://bluehasia.smugmug.com/Fursuiters/FUR-CONS/PawCon/2019/Pawcon-Photo-Booth/"/>
    <hyperlink ref="R30" r:id="rId28" display="https://bluehasia.smugmug.com/Fursuiters/FUR-CONS/PawCon/2019/Pawcon-Photo-Booth/"/>
    <hyperlink ref="R31" r:id="rId29" display="https://bluehasia.smugmug.com/Fursuiters/FUR-CONS/PawCon/2019/Pawcon-Photo-Booth/"/>
    <hyperlink ref="R32" r:id="rId30" display="https://bluehasia.smugmug.com/Fursuiters/FUR-CONS/PawCon/2019/Pawcon-Photo-Booth/"/>
    <hyperlink ref="R34" r:id="rId31" display="https://bluehasia.smugmug.com/Fursuiters/FUR-CONS/PawCon/2019/Pawcon-Photo-Booth/"/>
    <hyperlink ref="R35" r:id="rId32" display="https://bluehasia.smugmug.com/Fursuiters/FUR-CONS/PawCon/2019/Pawcon-Photo-Booth/"/>
    <hyperlink ref="R36" r:id="rId33" display="https://bluehasia.smugmug.com/Fursuiters/FUR-CONS/PawCon/2019/Pawcon-Photo-Booth/"/>
    <hyperlink ref="R37" r:id="rId34" display="https://bluehasia.smugmug.com/Fursuiters/FUR-CONS/PawCon/2019/Pawcon-Photo-Booth/"/>
    <hyperlink ref="R38" r:id="rId35" display="https://bluehasia.smugmug.com/Fursuiters/FUR-CONS/PawCon/2019/Pawcon-Photo-Booth/"/>
    <hyperlink ref="R39" r:id="rId36" display="https://bluehasia.smugmug.com/Fursuiters/FUR-CONS/PawCon/2019/Pawcon-Photo-Booth/"/>
    <hyperlink ref="R47" r:id="rId37" display="https://www.flickr.com/photos/tastyeagle/albums/72157711744881676"/>
    <hyperlink ref="R48" r:id="rId38" display="https://www.flickr.com/photos/tastyeagle/albums/72157711744881676"/>
    <hyperlink ref="R49" r:id="rId39" display="https://www.flickr.com/photos/tastyeagle/albums/72157711744881676"/>
    <hyperlink ref="R50" r:id="rId40" display="https://www.flickr.com/photos/tastyeagle/albums/72157711744881676"/>
    <hyperlink ref="R51" r:id="rId41" display="https://bluehasia.smugmug.com/Fursuiters/FUR-CONS/PawCon/2019/Pawcon-Photo-Booth/"/>
    <hyperlink ref="R52" r:id="rId42" display="https://bluehasia.smugmug.com/Fursuiters/FUR-CONS/PawCon/2019/Pawcon-Photo-Booth/"/>
    <hyperlink ref="R53" r:id="rId43" display="https://bluehasia.smugmug.com/Fursuiters/FUR-CONS/PawCon/2019/Pawcon-Photo-Booth/"/>
    <hyperlink ref="R54" r:id="rId44" display="https://www.flickr.com/photos/tastyeagle/albums/72157711744881676"/>
    <hyperlink ref="R55" r:id="rId45" display="https://www.flickr.com/photos/tastyeagle/albums/72157711744881676"/>
    <hyperlink ref="R56" r:id="rId46" display="https://www.flickr.com/photos/tastyeagle/albums/72157711744881676"/>
    <hyperlink ref="R57" r:id="rId47" display="https://www.flickr.com/photos/tastyeagle/albums/72157711744881676"/>
    <hyperlink ref="R60" r:id="rId48" display="https://digitalgrowthunleashed.de/"/>
    <hyperlink ref="R62" r:id="rId49" display="https://www.flickr.com/photos/tastyeagle/albums/72157711744881676"/>
    <hyperlink ref="R63" r:id="rId50" display="https://www.flickr.com/photos/tastyeagle/albums/72157711744881676"/>
    <hyperlink ref="R64" r:id="rId51" display="https://www.flickr.com/photos/tastyeagle/albums/72157711744881676"/>
    <hyperlink ref="R65" r:id="rId52" display="https://www.flickr.com/photos/tastyeagle/albums/72157711744881676"/>
    <hyperlink ref="R68" r:id="rId53" display="https://www.flickr.com/photos/tastyeagle/albums/72157711744881676"/>
    <hyperlink ref="R69" r:id="rId54" display="https://www.flickr.com/photos/tastyeagle/albums/72157711744881676"/>
    <hyperlink ref="R88" r:id="rId55" display="https://www.predictiveanalyticsworld.com/patimes/data-lakes-the-future-of-data-warehousing/10600/?hsamp=aZ8WVYYXxEhpv&amp;hsamp_network=TWITTER"/>
    <hyperlink ref="R127" r:id="rId56" display="https://bluehasia.smugmug.com/Fursuiters/FUR-CONS/PawCon/2019/Pawcon-Photo-Booth/"/>
    <hyperlink ref="R128" r:id="rId57" display="https://bluehasia.smugmug.com/Fursuiters/FUR-CONS/PawCon/2019/Pawcon-Photo-Booth/"/>
    <hyperlink ref="R129" r:id="rId58" display="https://bluehasia.smugmug.com/Fursuiters/FUR-CONS/PawCon/2019/Pawcon-Photo-Booth/"/>
    <hyperlink ref="R136" r:id="rId59" display="https://1-risingmedia.com/newsletter/1573038381.html?utm_source=post&amp;utm_medium=twitter&amp;utm_campaign=topics"/>
    <hyperlink ref="R159" r:id="rId60" display="https://bluehasia.smugmug.com/Fursuiters/FUR-CONS/PawCon/2019/Pawcon-Photo-Booth/"/>
    <hyperlink ref="R160" r:id="rId61" display="https://bluehasia.smugmug.com/Fursuiters/FUR-CONS/PawCon/2019/Pawcon-Photo-Booth/"/>
    <hyperlink ref="R161" r:id="rId62" display="https://bluehasia.smugmug.com/Fursuiters/FUR-CONS/PawCon/2019/Pawcon-Photo-Booth/"/>
    <hyperlink ref="R167" r:id="rId63" display="https://bluehasia.smugmug.com/Fursuiters/FUR-CONS/PawCon/2019/Pawcon-Photo-Booth/"/>
    <hyperlink ref="R168" r:id="rId64" display="https://bluehasia.smugmug.com/Fursuiters/FUR-CONS/PawCon/2019/Pawcon-Photo-Booth/"/>
    <hyperlink ref="R169" r:id="rId65" display="https://bluehasia.smugmug.com/Fursuiters/FUR-CONS/PawCon/2019/Pawcon-Photo-Booth/"/>
    <hyperlink ref="R170" r:id="rId66" display="https://www.flickr.com/photos/tastyeagle/albums/72157711744881676"/>
    <hyperlink ref="R171" r:id="rId67" display="https://www.flickr.com/photos/tastyeagle/albums/72157711744881676"/>
    <hyperlink ref="R179" r:id="rId68" display="https://www.recurrentart.com/"/>
    <hyperlink ref="R188" r:id="rId69" display="https://radjin.net/"/>
    <hyperlink ref="R193" r:id="rId70" display="https://varekwolf.smugmug.com/PAWCon-2019/"/>
    <hyperlink ref="R194" r:id="rId71" display="https://bluehasia.smugmug.com/Fursuiters/FUR-CONS/PawCon/2019/Pawcon-Photo-Booth/"/>
    <hyperlink ref="R195" r:id="rId72" display="https://bluehasia.smugmug.com/Fursuiters/FUR-CONS/PawCon/2019/Pawcon-Photo-Booth/"/>
    <hyperlink ref="R196" r:id="rId73" display="https://bluehasia.smugmug.com/Fursuiters/FUR-CONS/PawCon/2019/Pawcon-Photo-Booth/"/>
    <hyperlink ref="R197" r:id="rId74" display="https://www.flickr.com/photos/tastyeagle/albums/72157711744881676"/>
    <hyperlink ref="R198" r:id="rId75" display="https://www.flickr.com/photos/tastyeagle/albums/72157711744881676"/>
    <hyperlink ref="R199" r:id="rId76" display="https://varekwolf.smugmug.com/PAWCon-2019/"/>
    <hyperlink ref="R200" r:id="rId77" display="https://varekwolf.smugmug.com/PAWCon-2019/"/>
    <hyperlink ref="R203" r:id="rId78" display="https://www.linkedin.com/slink?code=eNB4Rrp"/>
    <hyperlink ref="R208" r:id="rId79" display="https://bluehasia.smugmug.com/Fursuiters/FUR-CONS/PawCon/2019/Pawcon-Photo-Booth/"/>
    <hyperlink ref="R209" r:id="rId80" display="https://bluehasia.smugmug.com/Fursuiters/FUR-CONS/PawCon/2019/Pawcon-Photo-Booth/"/>
    <hyperlink ref="R210" r:id="rId81" display="https://bluehasia.smugmug.com/Fursuiters/FUR-CONS/PawCon/2019/Pawcon-Photo-Booth/"/>
    <hyperlink ref="R213" r:id="rId82" display="https://bluehasia.smugmug.com/Fursuiters/FUR-CONS/PawCon/2019/Pawcon-Photo-Booth"/>
    <hyperlink ref="R216" r:id="rId83" display="https://tavfox.smugmug.com/PAWCON-2019/"/>
    <hyperlink ref="R217" r:id="rId84" display="https://varekwolf.smugmug.com/PAWCon-2019/"/>
    <hyperlink ref="R218" r:id="rId85" display="https://tavfox.smugmug.com/PAWCON-2019/"/>
    <hyperlink ref="R219" r:id="rId86" display="https://tavfox.smugmug.com/PAWCON-2019/"/>
    <hyperlink ref="R230" r:id="rId87" display="https://bluehasia.smugmug.com/Fursuiters/FUR-CONS/PawCon/2019/Pawcon-Photo-Booth"/>
    <hyperlink ref="R231" r:id="rId88" display="https://bluehasia.smugmug.com/Fursuiters/FUR-CONS/PawCon/2019/Pawcon-Photo-Booth"/>
    <hyperlink ref="R232" r:id="rId89" display="https://bluehasia.smugmug.com/Fursuiters/FUR-CONS/PawCon/2019/Pawcon-Photo-Booth"/>
    <hyperlink ref="R233" r:id="rId90" display="https://bluehasia.smugmug.com/Fursuiters/FUR-CONS/PawCon/2019/Pawcon-Photo-Booth"/>
    <hyperlink ref="R235" r:id="rId91" display="https://bluehasia.smugmug.com/Fursuiters/FUR-CONS/PawCon/2019/Pawcon-Photo-Booth"/>
    <hyperlink ref="R236" r:id="rId92" display="https://bluehasia.smugmug.com/Fursuiters/FUR-CONS/PawCon/2019/Pawcon-Photo-Booth"/>
    <hyperlink ref="R237" r:id="rId93" display="https://bluehasia.smugmug.com/Fursuiters/FUR-CONS/PawCon/2019/Pawcon-Photo-Booth"/>
    <hyperlink ref="R238" r:id="rId94" display="https://bluehasia.smugmug.com/Fursuiters/FUR-CONS/PawCon/2019/Pawcon-Photo-Booth"/>
    <hyperlink ref="R239" r:id="rId95" display="https://www.flickr.com/photos/tastyeagle/albums/72157711744881676"/>
    <hyperlink ref="R240" r:id="rId96" display="https://www.flickr.com/photos/tastyeagle/albums/72157711744881676"/>
    <hyperlink ref="R243" r:id="rId97" display="https://www.flickr.com/photos/tastyeagle/albums/72157711744881676"/>
    <hyperlink ref="R244" r:id="rId98" display="https://www.flickr.com/photos/tastyeagle/albums/72157711744881676"/>
    <hyperlink ref="R249" r:id="rId99" display="https://bluehasia.smugmug.com/Fursuiters/FUR-CONS/PawCon/2019/Pawcon-Photo-Booth/"/>
    <hyperlink ref="R250" r:id="rId100" display="https://bluehasia.smugmug.com/Fursuiters/FUR-CONS/PawCon/2019/Pawcon-Photo-Booth/"/>
    <hyperlink ref="R251" r:id="rId101" display="https://bluehasia.smugmug.com/Fursuiters/FUR-CONS/PawCon/2019/Pawcon-Photo-Booth/"/>
    <hyperlink ref="R252" r:id="rId102" display="https://bluehasia.smugmug.com/Fursuiters/FUR-CONS/PawCon/2019/Pawcon-Photo-Booth"/>
    <hyperlink ref="R253" r:id="rId103" display="https://bluehasia.smugmug.com/Fursuiters/FUR-CONS/PawCon/2019/Pawcon-Photo-Booth"/>
    <hyperlink ref="R254" r:id="rId104" display="https://www.btelligent.com/unternehmen/events/detail/article/predictive-analytics-world-2/?&amp;amp;utm_source=twitter&amp;amp;utm_medium=organic&amp;amp;utm_campaign=eventExtern-PAWBerlin-1910"/>
    <hyperlink ref="R255" r:id="rId105" display="https://www.btelligent.com/unternehmen/events/detail/article/predictive-analytics-world-2/?&amp;amp;utm_source=twitter&amp;amp;utm_medium=organic&amp;amp;utm_campaign=eventExtern-PAWBerlin-1910"/>
    <hyperlink ref="R258" r:id="rId106" display="https://bluehasia.smugmug.com/Fursuiters/FUR-CONS/PawCon/2019/Pawcon-Photo-Booth"/>
    <hyperlink ref="R259" r:id="rId107" display="https://www.flickr.com/short_urls.gne?photoset=aHsmJrNn85"/>
    <hyperlink ref="R260" r:id="rId108" display="https://www.flickr.com/short_urls.gne?photoset=aHsmJrNn85"/>
    <hyperlink ref="R261" r:id="rId109" display="https://www.flickr.com/short_urls.gne?photoset=aHsmJrNn85"/>
    <hyperlink ref="R262" r:id="rId110" display="https://www.flickr.com/short_urls.gne?photoset=aHsmJrNn85"/>
    <hyperlink ref="R264" r:id="rId111" display="https://varekwolf.smugmug.com/PAWCon-2019/"/>
    <hyperlink ref="R265" r:id="rId112" display="https://bluehasia.smugmug.com/Fursuiters/FUR-CONS/PawCon/2019/Pawcon-Photo-Booth"/>
    <hyperlink ref="R266" r:id="rId113" display="https://www.flickr.com/short_urls.gne?photoset=aHsmJrNn85"/>
    <hyperlink ref="R267" r:id="rId114" display="https://www.flickr.com/short_urls.gne?photoset=aHsmJrNn85"/>
    <hyperlink ref="R268" r:id="rId115" display="https://bluehasia.smugmug.com/Fursuiters/FUR-CONS/PawCon/2019/Pawcon-Photo-Booth"/>
    <hyperlink ref="R269" r:id="rId116" display="https://bluehasia.smugmug.com/Fursuiters/FUR-CONS/PawCon/2019/Pawcon-Photo-Booth/"/>
    <hyperlink ref="R270" r:id="rId117" display="https://bluehasia.smugmug.com/Fursuiters/FUR-CONS/PawCon/2019/Pawcon-Photo-Booth/"/>
    <hyperlink ref="R271" r:id="rId118" display="https://bluehasia.smugmug.com/Fursuiters/FUR-CONS/PawCon/2019/Pawcon-Photo-Booth/"/>
    <hyperlink ref="R272" r:id="rId119" display="https://www.flickr.com/short_urls.gne?photoset=aHsmJrNn85"/>
    <hyperlink ref="R273" r:id="rId120" display="https://www.flickr.com/short_urls.gne?photoset=aHsmJrNn85"/>
    <hyperlink ref="R275" r:id="rId121" display="https://www.linkedin.com/slink?code=gmr_fmg"/>
    <hyperlink ref="R278" r:id="rId122" display="https://bluehasia.smugmug.com/Fursuiters/FUR-CONS/PawCon/2019/Pawcon-Photo-Booth/"/>
    <hyperlink ref="R280" r:id="rId123" display="https://bluehasia.smugmug.com/Fursuiters/FUR-CONS/PawCon/2019/Pawcon-Photo-Booth/"/>
    <hyperlink ref="R281" r:id="rId124" display="https://bluehasia.smugmug.com/Fursuiters/FUR-CONS/PawCon/2019/Pawcon-Photo-Booth/"/>
    <hyperlink ref="R283" r:id="rId125" display="https://bluehasia.smugmug.com/Fursuiters/FUR-CONS/PawCon/2019/Pawcon-Photo-Booth/"/>
    <hyperlink ref="R284" r:id="rId126" display="https://bluehasia.smugmug.com/Fursuiters/FUR-CONS/PawCon/2019/Pawcon-Photo-Booth/"/>
    <hyperlink ref="R295" r:id="rId127" display="https://www.flickr.com/short_urls.gne?photoset=aHsmJrNn85"/>
    <hyperlink ref="R296" r:id="rId128" display="https://www.flickr.com/short_urls.gne?photoset=aHsmJrNn85"/>
    <hyperlink ref="R298" r:id="rId129" display="https://predictiveanalyticsworld.de/en/agenda/"/>
    <hyperlink ref="R299" r:id="rId130" display="https://predictiveanalyticsworld.de/en/agenda/"/>
    <hyperlink ref="R300" r:id="rId131" display="https://predictiveanalyticsworld.de/programm/"/>
    <hyperlink ref="R303" r:id="rId132" display="https://www.flickr.com/short_urls.gne?photoset=aHsmJrNn85"/>
    <hyperlink ref="R304" r:id="rId133" display="https://www.flickr.com/short_urls.gne?photoset=aHsmJrNn85"/>
    <hyperlink ref="R311" r:id="rId134" display="https://www.flickr.com/short_urls.gne?photoset=aHsmJrNn85"/>
    <hyperlink ref="R312" r:id="rId135" display="https://www.flickr.com/short_urls.gne?photoset=aHsmJrNn85"/>
    <hyperlink ref="R313" r:id="rId136" display="https://www.flickr.com/short_urls.gne?photoset=aHsmJrNn85"/>
    <hyperlink ref="R314" r:id="rId137" display="https://1-risingmedia.com/newsletter/1572659715.html"/>
    <hyperlink ref="R315" r:id="rId138" display="https://1-risingmedia.com/newsletter/1572659715.html?utm_source=post&amp;utm_medium=twitter&amp;utm_campaign=johnelder"/>
    <hyperlink ref="R316" r:id="rId139" display="https://1-risingmedia.com/newsletter/1573741347.html"/>
    <hyperlink ref="U41" r:id="rId140" display="https://pbs.twimg.com/media/EJGntaqUEAAw7Rp.jpg"/>
    <hyperlink ref="U43" r:id="rId141" display="https://pbs.twimg.com/media/EI57S1XUwAE8-BC.jpg"/>
    <hyperlink ref="U44" r:id="rId142" display="https://pbs.twimg.com/media/EI57S1XUwAE8-BC.jpg"/>
    <hyperlink ref="U45" r:id="rId143" display="https://pbs.twimg.com/media/EI57S1XUwAE8-BC.jpg"/>
    <hyperlink ref="U66" r:id="rId144" display="https://pbs.twimg.com/media/EJM4oPVU8AAzicR.jpg"/>
    <hyperlink ref="U67" r:id="rId145" display="https://pbs.twimg.com/media/EJM4oPVU8AAzicR.jpg"/>
    <hyperlink ref="U70" r:id="rId146" display="https://pbs.twimg.com/media/EJM4oPVU8AAzicR.jpg"/>
    <hyperlink ref="U71" r:id="rId147" display="https://pbs.twimg.com/media/EJM4oPVU8AAzicR.jpg"/>
    <hyperlink ref="U72" r:id="rId148" display="https://pbs.twimg.com/media/EJM4oPVU8AAzicR.jpg"/>
    <hyperlink ref="U73" r:id="rId149" display="https://pbs.twimg.com/media/EJM4oPVU8AAzicR.jpg"/>
    <hyperlink ref="U75" r:id="rId150" display="https://pbs.twimg.com/media/EJM4oPVU8AAzicR.jpg"/>
    <hyperlink ref="U76" r:id="rId151" display="https://pbs.twimg.com/media/EJM4oPVU8AAzicR.jpg"/>
    <hyperlink ref="U79" r:id="rId152" display="https://pbs.twimg.com/media/EJM4oPVU8AAzicR.jpg"/>
    <hyperlink ref="U80" r:id="rId153" display="https://pbs.twimg.com/media/EJM4oPVU8AAzicR.jpg"/>
    <hyperlink ref="U81" r:id="rId154" display="https://pbs.twimg.com/media/EJM4oPVU8AAzicR.jpg"/>
    <hyperlink ref="U82" r:id="rId155" display="https://pbs.twimg.com/media/EJM4oPVU8AAzicR.jpg"/>
    <hyperlink ref="U83" r:id="rId156" display="https://pbs.twimg.com/media/EJM4oPVU8AAzicR.jpg"/>
    <hyperlink ref="U84" r:id="rId157" display="https://pbs.twimg.com/media/EJM4oPVU8AAzicR.jpg"/>
    <hyperlink ref="U85" r:id="rId158" display="https://pbs.twimg.com/media/EIoe3ahWwAAeq2N.jpg"/>
    <hyperlink ref="U87" r:id="rId159" display="https://pbs.twimg.com/media/EJRykq_VUAAyyGI.jpg"/>
    <hyperlink ref="U88" r:id="rId160" display="https://pbs.twimg.com/media/EJR_3W3X0AA7r7i.png"/>
    <hyperlink ref="U89" r:id="rId161" display="https://pbs.twimg.com/media/EJSnHtuUcAAx1l9.jpg"/>
    <hyperlink ref="U90" r:id="rId162" display="https://pbs.twimg.com/media/EJSnHtuUcAAx1l9.jpg"/>
    <hyperlink ref="U91" r:id="rId163" display="https://pbs.twimg.com/media/EJSnHtuUcAAx1l9.jpg"/>
    <hyperlink ref="U92" r:id="rId164" display="https://pbs.twimg.com/media/EJSnHtuUcAAx1l9.jpg"/>
    <hyperlink ref="U93" r:id="rId165" display="https://pbs.twimg.com/media/EJSnHtuUcAAx1l9.jpg"/>
    <hyperlink ref="U94" r:id="rId166" display="https://pbs.twimg.com/media/EJSnHtuUcAAx1l9.jpg"/>
    <hyperlink ref="U95" r:id="rId167" display="https://pbs.twimg.com/media/EJSnHtuUcAAx1l9.jpg"/>
    <hyperlink ref="U96" r:id="rId168" display="https://pbs.twimg.com/media/EJSnHtuUcAAx1l9.jpg"/>
    <hyperlink ref="U97" r:id="rId169" display="https://pbs.twimg.com/media/EJSnHtuUcAAx1l9.jpg"/>
    <hyperlink ref="U98" r:id="rId170" display="https://pbs.twimg.com/media/EJSnHtuUcAAx1l9.jpg"/>
    <hyperlink ref="U100" r:id="rId171" display="https://pbs.twimg.com/media/EJSnHtuUcAAx1l9.jpg"/>
    <hyperlink ref="U101" r:id="rId172" display="https://pbs.twimg.com/media/EJSnHtuUcAAx1l9.jpg"/>
    <hyperlink ref="U102" r:id="rId173" display="https://pbs.twimg.com/media/EJSnHtuUcAAx1l9.jpg"/>
    <hyperlink ref="U103" r:id="rId174" display="https://pbs.twimg.com/media/EJSnHtuUcAAx1l9.jpg"/>
    <hyperlink ref="U104" r:id="rId175" display="https://pbs.twimg.com/media/EJSnHtuUcAAx1l9.jpg"/>
    <hyperlink ref="U105" r:id="rId176" display="https://pbs.twimg.com/media/EJSnHtuUcAAx1l9.jpg"/>
    <hyperlink ref="U106" r:id="rId177" display="https://pbs.twimg.com/media/EJSnHtuUcAAx1l9.jpg"/>
    <hyperlink ref="U107" r:id="rId178" display="https://pbs.twimg.com/media/EJSnHtuUcAAx1l9.jpg"/>
    <hyperlink ref="U108" r:id="rId179" display="https://pbs.twimg.com/media/EJSnHtuUcAAx1l9.jpg"/>
    <hyperlink ref="U109" r:id="rId180" display="https://pbs.twimg.com/media/EJSnHtuUcAAx1l9.jpg"/>
    <hyperlink ref="U110" r:id="rId181" display="https://pbs.twimg.com/media/EJSnHtuUcAAx1l9.jpg"/>
    <hyperlink ref="U111" r:id="rId182" display="https://pbs.twimg.com/media/EJSnHtuUcAAx1l9.jpg"/>
    <hyperlink ref="U112" r:id="rId183" display="https://pbs.twimg.com/media/EJSnHtuUcAAx1l9.jpg"/>
    <hyperlink ref="U113" r:id="rId184" display="https://pbs.twimg.com/media/EJSnHtuUcAAx1l9.jpg"/>
    <hyperlink ref="U114" r:id="rId185" display="https://pbs.twimg.com/media/EJSnHtuUcAAx1l9.jpg"/>
    <hyperlink ref="U115" r:id="rId186" display="https://pbs.twimg.com/media/EJSnHtuUcAAx1l9.jpg"/>
    <hyperlink ref="U116" r:id="rId187" display="https://pbs.twimg.com/media/EJSnHtuUcAAx1l9.jpg"/>
    <hyperlink ref="U117" r:id="rId188" display="https://pbs.twimg.com/media/EJSnHtuUcAAx1l9.jpg"/>
    <hyperlink ref="U118" r:id="rId189" display="https://pbs.twimg.com/media/EJSnHtuUcAAx1l9.jpg"/>
    <hyperlink ref="U119" r:id="rId190" display="https://pbs.twimg.com/media/EJSnHtuUcAAx1l9.jpg"/>
    <hyperlink ref="U120" r:id="rId191" display="https://pbs.twimg.com/media/EJSnHtuUcAAx1l9.jpg"/>
    <hyperlink ref="U121" r:id="rId192" display="https://pbs.twimg.com/media/EJSnHtuUcAAx1l9.jpg"/>
    <hyperlink ref="U122" r:id="rId193" display="https://pbs.twimg.com/media/EJSnHtuUcAAx1l9.jpg"/>
    <hyperlink ref="U123" r:id="rId194" display="https://pbs.twimg.com/media/EJSnHtuUcAAx1l9.jpg"/>
    <hyperlink ref="U124" r:id="rId195" display="https://pbs.twimg.com/media/EJSnHtuUcAAx1l9.jpg"/>
    <hyperlink ref="U125" r:id="rId196" display="https://pbs.twimg.com/media/EJSnHtuUcAAx1l9.jpg"/>
    <hyperlink ref="U126" r:id="rId197" display="https://pbs.twimg.com/media/EJSnHtuUcAAx1l9.jpg"/>
    <hyperlink ref="U130" r:id="rId198" display="https://pbs.twimg.com/media/EJTX3EvU0AAKI2w.jpg"/>
    <hyperlink ref="U131" r:id="rId199" display="https://pbs.twimg.com/media/EJTX3EvU0AAKI2w.jpg"/>
    <hyperlink ref="U132" r:id="rId200" display="https://pbs.twimg.com/media/EJSnHtuUcAAx1l9.jpg"/>
    <hyperlink ref="U133" r:id="rId201" display="https://pbs.twimg.com/media/EJSnHtuUcAAx1l9.jpg"/>
    <hyperlink ref="U134" r:id="rId202" display="https://pbs.twimg.com/media/EJSnHtuUcAAx1l9.jpg"/>
    <hyperlink ref="U135" r:id="rId203" display="https://pbs.twimg.com/media/EJSnHtuUcAAx1l9.jpg"/>
    <hyperlink ref="U136" r:id="rId204" display="https://pbs.twimg.com/media/EJUtbFRWoAAYiFL.jpg"/>
    <hyperlink ref="U137" r:id="rId205" display="https://pbs.twimg.com/media/EJSnHtuUcAAx1l9.jpg"/>
    <hyperlink ref="U138" r:id="rId206" display="https://pbs.twimg.com/media/EJSnHtuUcAAx1l9.jpg"/>
    <hyperlink ref="U143" r:id="rId207" display="https://pbs.twimg.com/media/EJSnHtuUcAAx1l9.jpg"/>
    <hyperlink ref="U146" r:id="rId208" display="https://pbs.twimg.com/media/EJSnHtuUcAAx1l9.jpg"/>
    <hyperlink ref="U149" r:id="rId209" display="https://pbs.twimg.com/media/EJTX3EvU0AAKI2w.jpg"/>
    <hyperlink ref="U150" r:id="rId210" display="https://pbs.twimg.com/media/EJSnHtuUcAAx1l9.jpg"/>
    <hyperlink ref="U151" r:id="rId211" display="https://pbs.twimg.com/media/EJSnHtuUcAAx1l9.jpg"/>
    <hyperlink ref="U152" r:id="rId212" display="https://pbs.twimg.com/media/EJSnHtuUcAAx1l9.jpg"/>
    <hyperlink ref="U154" r:id="rId213" display="https://pbs.twimg.com/media/EJSnHtuUcAAx1l9.jpg"/>
    <hyperlink ref="U155" r:id="rId214" display="https://pbs.twimg.com/media/EJSnHtuUcAAx1l9.jpg"/>
    <hyperlink ref="U156" r:id="rId215" display="https://pbs.twimg.com/media/EJSnHtuUcAAx1l9.jpg"/>
    <hyperlink ref="U157" r:id="rId216" display="https://pbs.twimg.com/media/EJSnHtuUcAAx1l9.jpg"/>
    <hyperlink ref="U158" r:id="rId217" display="https://pbs.twimg.com/media/EJSnHtuUcAAx1l9.jpg"/>
    <hyperlink ref="U166" r:id="rId218" display="https://pbs.twimg.com/media/EJSnHtuUcAAx1l9.jpg"/>
    <hyperlink ref="U174" r:id="rId219" display="https://pbs.twimg.com/media/EJSnHtuUcAAx1l9.jpg"/>
    <hyperlink ref="U175" r:id="rId220" display="https://pbs.twimg.com/media/EJSnHtuUcAAx1l9.jpg"/>
    <hyperlink ref="U176" r:id="rId221" display="https://pbs.twimg.com/media/EJSnHtuUcAAx1l9.jpg"/>
    <hyperlink ref="U179" r:id="rId222" display="https://pbs.twimg.com/tweet_video_thumb/EId9VweU4AAHc4S.jpg"/>
    <hyperlink ref="U181" r:id="rId223" display="https://pbs.twimg.com/media/EIeeyJ6U0AERyCM.jpg"/>
    <hyperlink ref="U183" r:id="rId224" display="https://pbs.twimg.com/media/EIeeyJ6U0AERyCM.jpg"/>
    <hyperlink ref="U185" r:id="rId225" display="https://pbs.twimg.com/media/EIeeyJ6U0AERyCM.jpg"/>
    <hyperlink ref="U188" r:id="rId226" display="https://pbs.twimg.com/media/EJc8J9fUcAA_4mi.jpg"/>
    <hyperlink ref="U189" r:id="rId227" display="https://pbs.twimg.com/media/EJSnHtuUcAAx1l9.jpg"/>
    <hyperlink ref="U190" r:id="rId228" display="https://pbs.twimg.com/media/EJSnHtuUcAAx1l9.jpg"/>
    <hyperlink ref="U191" r:id="rId229" display="https://pbs.twimg.com/media/EJCz9EDUUAA3iK4.jpg"/>
    <hyperlink ref="U201" r:id="rId230" display="https://pbs.twimg.com/media/EJdCOrsVUAEYN9Z.jpg"/>
    <hyperlink ref="U202" r:id="rId231" display="https://pbs.twimg.com/media/EJdCOrsVUAEYN9Z.jpg"/>
    <hyperlink ref="U234" r:id="rId232" display="https://pbs.twimg.com/media/EJTX3EvU0AAKI2w.jpg"/>
    <hyperlink ref="U241" r:id="rId233" display="https://pbs.twimg.com/media/EJM4oPVU8AAzicR.jpg"/>
    <hyperlink ref="U242" r:id="rId234" display="https://pbs.twimg.com/media/EJM4oPVU8AAzicR.jpg"/>
    <hyperlink ref="U245" r:id="rId235" display="https://pbs.twimg.com/media/EJM4oPVU8AAzicR.jpg"/>
    <hyperlink ref="U246" r:id="rId236" display="https://pbs.twimg.com/media/EJhHNlcWoAAoKs3.jpg"/>
    <hyperlink ref="U254" r:id="rId237" display="https://pbs.twimg.com/media/EJKGerUWwAEc2D7.jpg"/>
    <hyperlink ref="U255" r:id="rId238" display="https://pbs.twimg.com/media/EJKGerUWwAEc2D7.jpg"/>
    <hyperlink ref="U274" r:id="rId239" display="https://pbs.twimg.com/media/EJpA8QsXsAEXjbY.jpg"/>
    <hyperlink ref="U279" r:id="rId240" display="https://pbs.twimg.com/media/EJCLpEvUYAAZDZH.jpg"/>
    <hyperlink ref="U282" r:id="rId241" display="https://pbs.twimg.com/media/EJCLpEvUYAAZDZH.jpg"/>
    <hyperlink ref="U285" r:id="rId242" display="https://pbs.twimg.com/media/EJflqh1XYAAfTpS.jpg"/>
    <hyperlink ref="U286" r:id="rId243" display="https://pbs.twimg.com/media/EJg4Ca6WwAE2aBR.jpg"/>
    <hyperlink ref="U287" r:id="rId244" display="https://pbs.twimg.com/media/EJiKcZkWoAEcwha.jpg"/>
    <hyperlink ref="U288" r:id="rId245" display="https://pbs.twimg.com/media/EJjMmeMX0AAK9QI.jpg"/>
    <hyperlink ref="U289" r:id="rId246" display="https://pbs.twimg.com/media/EJoWL1FXUAAmlNj.jpg"/>
    <hyperlink ref="U290" r:id="rId247" display="https://pbs.twimg.com/media/EJp42KpWwAA-csT.jpg"/>
    <hyperlink ref="U292" r:id="rId248" display="https://pbs.twimg.com/media/EJp1nSdXUAAWByx.jpg"/>
    <hyperlink ref="U297" r:id="rId249" display="https://pbs.twimg.com/media/EJqEA1bXkAALHPj.jpg"/>
    <hyperlink ref="U298" r:id="rId250" display="https://pbs.twimg.com/media/EFIemTNX4AIdQXO.jpg"/>
    <hyperlink ref="U299" r:id="rId251" display="https://pbs.twimg.com/media/EFNoMF1XoAAAIR7.jpg"/>
    <hyperlink ref="U300" r:id="rId252" display="https://pbs.twimg.com/media/EJow2W7W4AAppyf.jpg"/>
    <hyperlink ref="U301" r:id="rId253" display="https://pbs.twimg.com/media/EJo8H6KXYAAFRu7.jpg"/>
    <hyperlink ref="U302" r:id="rId254" display="https://pbs.twimg.com/media/EJqZ-VUWwAAHPQt.jpg"/>
    <hyperlink ref="U308" r:id="rId255" display="https://pbs.twimg.com/media/EJTX3EvU0AAKI2w.jpg"/>
    <hyperlink ref="U310" r:id="rId256" display="https://pbs.twimg.com/media/EJTX3EvU0AAKI2w.jpg"/>
    <hyperlink ref="U311" r:id="rId257" display="https://pbs.twimg.com/media/EJobzSyUcAA3sF-.jpg"/>
    <hyperlink ref="U315" r:id="rId258" display="https://pbs.twimg.com/media/EJGlgiKWoAkboQj.jpg"/>
    <hyperlink ref="U319" r:id="rId259" display="https://pbs.twimg.com/media/EJrjRSUWwAAnNA2.png"/>
    <hyperlink ref="V3" r:id="rId260" display="http://pbs.twimg.com/profile_images/1128799647236075521/pPoZ90Yo_normal.jpg"/>
    <hyperlink ref="V4" r:id="rId261" display="http://pbs.twimg.com/profile_images/1128799647236075521/pPoZ90Yo_normal.jpg"/>
    <hyperlink ref="V5" r:id="rId262" display="http://pbs.twimg.com/profile_images/1128799647236075521/pPoZ90Yo_normal.jpg"/>
    <hyperlink ref="V6" r:id="rId263" display="http://pbs.twimg.com/profile_images/1171540488303726592/4zVH2HDf_normal.jpg"/>
    <hyperlink ref="V7" r:id="rId264" display="http://pbs.twimg.com/profile_images/1171540488303726592/4zVH2HDf_normal.jpg"/>
    <hyperlink ref="V8" r:id="rId265" display="http://pbs.twimg.com/profile_images/1171540488303726592/4zVH2HDf_normal.jpg"/>
    <hyperlink ref="V9" r:id="rId266" display="http://pbs.twimg.com/profile_images/1194762567509565440/xTYzXHDx_normal.jpg"/>
    <hyperlink ref="V10" r:id="rId267" display="http://pbs.twimg.com/profile_images/1194762567509565440/xTYzXHDx_normal.jpg"/>
    <hyperlink ref="V11" r:id="rId268" display="http://pbs.twimg.com/profile_images/1194762567509565440/xTYzXHDx_normal.jpg"/>
    <hyperlink ref="V12" r:id="rId269" display="http://pbs.twimg.com/profile_images/3119586210/ff4195e1c0928e70cda72490a3609dff_normal.jpeg"/>
    <hyperlink ref="V13" r:id="rId270" display="http://pbs.twimg.com/profile_images/3119586210/ff4195e1c0928e70cda72490a3609dff_normal.jpeg"/>
    <hyperlink ref="V14" r:id="rId271" display="http://pbs.twimg.com/profile_images/3119586210/ff4195e1c0928e70cda72490a3609dff_normal.jpeg"/>
    <hyperlink ref="V15" r:id="rId272" display="http://pbs.twimg.com/profile_images/1142674008107700224/XwC_bSLi_normal.jpg"/>
    <hyperlink ref="V16" r:id="rId273" display="http://pbs.twimg.com/profile_images/1142674008107700224/XwC_bSLi_normal.jpg"/>
    <hyperlink ref="V17" r:id="rId274" display="http://pbs.twimg.com/profile_images/1142674008107700224/XwC_bSLi_normal.jpg"/>
    <hyperlink ref="V18" r:id="rId275" display="http://pbs.twimg.com/profile_images/1157544842643140608/5dsQHISS_normal.jpg"/>
    <hyperlink ref="V19" r:id="rId276" display="http://pbs.twimg.com/profile_images/1157544842643140608/5dsQHISS_normal.jpg"/>
    <hyperlink ref="V20" r:id="rId277" display="http://pbs.twimg.com/profile_images/1157544842643140608/5dsQHISS_normal.jpg"/>
    <hyperlink ref="V21" r:id="rId278" display="http://pbs.twimg.com/profile_images/1183230247610699776/FfJq0-77_normal.jpg"/>
    <hyperlink ref="V22" r:id="rId279" display="http://pbs.twimg.com/profile_images/1183230247610699776/FfJq0-77_normal.jpg"/>
    <hyperlink ref="V23" r:id="rId280" display="http://pbs.twimg.com/profile_images/1183230247610699776/FfJq0-77_normal.jpg"/>
    <hyperlink ref="V24" r:id="rId281" display="http://pbs.twimg.com/profile_images/1115212482371555328/prO_mMIT_normal.jpg"/>
    <hyperlink ref="V25" r:id="rId282" display="http://pbs.twimg.com/profile_images/1115212482371555328/prO_mMIT_normal.jpg"/>
    <hyperlink ref="V26" r:id="rId283" display="http://pbs.twimg.com/profile_images/1115212482371555328/prO_mMIT_normal.jpg"/>
    <hyperlink ref="V27" r:id="rId284" display="http://pbs.twimg.com/profile_images/1189926711313518594/Z9fTphe7_normal.jpg"/>
    <hyperlink ref="V28" r:id="rId285" display="http://pbs.twimg.com/profile_images/1189926711313518594/Z9fTphe7_normal.jpg"/>
    <hyperlink ref="V29" r:id="rId286" display="http://pbs.twimg.com/profile_images/1189926711313518594/Z9fTphe7_normal.jpg"/>
    <hyperlink ref="V30" r:id="rId287" display="http://pbs.twimg.com/profile_images/486961588352454656/CYMxjyXb_normal.png"/>
    <hyperlink ref="V31" r:id="rId288" display="http://pbs.twimg.com/profile_images/486961588352454656/CYMxjyXb_normal.png"/>
    <hyperlink ref="V32" r:id="rId289" display="http://pbs.twimg.com/profile_images/486961588352454656/CYMxjyXb_normal.png"/>
    <hyperlink ref="V33" r:id="rId290" display="http://pbs.twimg.com/profile_images/1177846682513330177/c5oSxJMc_normal.jpg"/>
    <hyperlink ref="V34" r:id="rId291" display="http://pbs.twimg.com/profile_images/1186010175557095424/rkRUCRCZ_normal.jpg"/>
    <hyperlink ref="V35" r:id="rId292" display="http://pbs.twimg.com/profile_images/1186010175557095424/rkRUCRCZ_normal.jpg"/>
    <hyperlink ref="V36" r:id="rId293" display="http://pbs.twimg.com/profile_images/1186010175557095424/rkRUCRCZ_normal.jpg"/>
    <hyperlink ref="V37" r:id="rId294" display="http://pbs.twimg.com/profile_images/1177209906774126592/TQM0twSS_normal.jpg"/>
    <hyperlink ref="V38" r:id="rId295" display="http://pbs.twimg.com/profile_images/1177209906774126592/TQM0twSS_normal.jpg"/>
    <hyperlink ref="V39" r:id="rId296" display="http://pbs.twimg.com/profile_images/1177209906774126592/TQM0twSS_normal.jpg"/>
    <hyperlink ref="V40" r:id="rId297" display="http://pbs.twimg.com/profile_images/1171163134146408449/Tz4BRDcu_normal.jpg"/>
    <hyperlink ref="V41" r:id="rId298" display="https://pbs.twimg.com/media/EJGntaqUEAAw7Rp.jpg"/>
    <hyperlink ref="V42" r:id="rId299" display="http://pbs.twimg.com/profile_images/698734737423265792/UgczJL9e_normal.jpg"/>
    <hyperlink ref="V43" r:id="rId300" display="https://pbs.twimg.com/media/EI57S1XUwAE8-BC.jpg"/>
    <hyperlink ref="V44" r:id="rId301" display="https://pbs.twimg.com/media/EI57S1XUwAE8-BC.jpg"/>
    <hyperlink ref="V45" r:id="rId302" display="https://pbs.twimg.com/media/EI57S1XUwAE8-BC.jpg"/>
    <hyperlink ref="V46" r:id="rId303" display="http://pbs.twimg.com/profile_images/1113245165135622144/D62QGSeQ_normal.png"/>
    <hyperlink ref="V47" r:id="rId304" display="http://pbs.twimg.com/profile_images/1191890762537033729/fTAu_VhJ_normal.jpg"/>
    <hyperlink ref="V48" r:id="rId305" display="http://pbs.twimg.com/profile_images/1191890762537033729/fTAu_VhJ_normal.jpg"/>
    <hyperlink ref="V49" r:id="rId306" display="http://pbs.twimg.com/profile_images/3125306267/1c79061d2452c7c6e5abd2429c70ca6f_normal.jpeg"/>
    <hyperlink ref="V50" r:id="rId307" display="http://pbs.twimg.com/profile_images/3125306267/1c79061d2452c7c6e5abd2429c70ca6f_normal.jpeg"/>
    <hyperlink ref="V51" r:id="rId308" display="http://pbs.twimg.com/profile_images/1193614845549010944/HuINTAfI_normal.jpg"/>
    <hyperlink ref="V52" r:id="rId309" display="http://pbs.twimg.com/profile_images/1193614845549010944/HuINTAfI_normal.jpg"/>
    <hyperlink ref="V53" r:id="rId310" display="http://pbs.twimg.com/profile_images/1193614845549010944/HuINTAfI_normal.jpg"/>
    <hyperlink ref="V54" r:id="rId311" display="http://pbs.twimg.com/profile_images/1193614845549010944/HuINTAfI_normal.jpg"/>
    <hyperlink ref="V55" r:id="rId312" display="http://pbs.twimg.com/profile_images/1193614845549010944/HuINTAfI_normal.jpg"/>
    <hyperlink ref="V56" r:id="rId313" display="http://pbs.twimg.com/profile_images/1180130302837977088/a4WrKo9d_normal.jpg"/>
    <hyperlink ref="V57" r:id="rId314" display="http://pbs.twimg.com/profile_images/1180130302837977088/a4WrKo9d_normal.jpg"/>
    <hyperlink ref="V58" r:id="rId315" display="http://pbs.twimg.com/profile_images/551155645504684033/fsvUiczA_normal.jpeg"/>
    <hyperlink ref="V59" r:id="rId316" display="http://pbs.twimg.com/profile_images/551155645504684033/fsvUiczA_normal.jpeg"/>
    <hyperlink ref="V60" r:id="rId317" display="http://pbs.twimg.com/profile_images/1006482283061284864/JPuGHHQ3_normal.jpg"/>
    <hyperlink ref="V61" r:id="rId318" display="http://pbs.twimg.com/profile_images/746031867699224577/SShZQ_jW_normal.jpg"/>
    <hyperlink ref="V62" r:id="rId319" display="http://pbs.twimg.com/profile_images/863103400077950976/g8mpopQv_normal.jpg"/>
    <hyperlink ref="V63" r:id="rId320" display="http://pbs.twimg.com/profile_images/863103400077950976/g8mpopQv_normal.jpg"/>
    <hyperlink ref="V64" r:id="rId321" display="http://pbs.twimg.com/profile_images/1179969066007552001/KWjwXBzE_normal.jpg"/>
    <hyperlink ref="V65" r:id="rId322" display="http://pbs.twimg.com/profile_images/1179969066007552001/KWjwXBzE_normal.jpg"/>
    <hyperlink ref="V66" r:id="rId323" display="https://pbs.twimg.com/media/EJM4oPVU8AAzicR.jpg"/>
    <hyperlink ref="V67" r:id="rId324" display="https://pbs.twimg.com/media/EJM4oPVU8AAzicR.jpg"/>
    <hyperlink ref="V68" r:id="rId325" display="http://pbs.twimg.com/profile_images/1191587028921507842/CFMaulBN_normal.jpg"/>
    <hyperlink ref="V69" r:id="rId326" display="http://pbs.twimg.com/profile_images/1191587028921507842/CFMaulBN_normal.jpg"/>
    <hyperlink ref="V70" r:id="rId327" display="https://pbs.twimg.com/media/EJM4oPVU8AAzicR.jpg"/>
    <hyperlink ref="V71" r:id="rId328" display="https://pbs.twimg.com/media/EJM4oPVU8AAzicR.jpg"/>
    <hyperlink ref="V72" r:id="rId329" display="https://pbs.twimg.com/media/EJM4oPVU8AAzicR.jpg"/>
    <hyperlink ref="V73" r:id="rId330" display="https://pbs.twimg.com/media/EJM4oPVU8AAzicR.jpg"/>
    <hyperlink ref="V74" r:id="rId331" display="http://pbs.twimg.com/profile_images/1069710664879370240/QCVqYHa5_normal.jpg"/>
    <hyperlink ref="V75" r:id="rId332" display="https://pbs.twimg.com/media/EJM4oPVU8AAzicR.jpg"/>
    <hyperlink ref="V76" r:id="rId333" display="https://pbs.twimg.com/media/EJM4oPVU8AAzicR.jpg"/>
    <hyperlink ref="V77" r:id="rId334" display="http://pbs.twimg.com/profile_images/1194275105792131072/rr-pL7Je_normal.jpg"/>
    <hyperlink ref="V78" r:id="rId335" display="http://pbs.twimg.com/profile_images/1194275105792131072/rr-pL7Je_normal.jpg"/>
    <hyperlink ref="V79" r:id="rId336" display="https://pbs.twimg.com/media/EJM4oPVU8AAzicR.jpg"/>
    <hyperlink ref="V80" r:id="rId337" display="https://pbs.twimg.com/media/EJM4oPVU8AAzicR.jpg"/>
    <hyperlink ref="V81" r:id="rId338" display="https://pbs.twimg.com/media/EJM4oPVU8AAzicR.jpg"/>
    <hyperlink ref="V82" r:id="rId339" display="https://pbs.twimg.com/media/EJM4oPVU8AAzicR.jpg"/>
    <hyperlink ref="V83" r:id="rId340" display="https://pbs.twimg.com/media/EJM4oPVU8AAzicR.jpg"/>
    <hyperlink ref="V84" r:id="rId341" display="https://pbs.twimg.com/media/EJM4oPVU8AAzicR.jpg"/>
    <hyperlink ref="V85" r:id="rId342" display="https://pbs.twimg.com/media/EIoe3ahWwAAeq2N.jpg"/>
    <hyperlink ref="V86" r:id="rId343" display="http://pbs.twimg.com/profile_images/986506005256142848/dhMRmhum_normal.jpg"/>
    <hyperlink ref="V87" r:id="rId344" display="https://pbs.twimg.com/media/EJRykq_VUAAyyGI.jpg"/>
    <hyperlink ref="V88" r:id="rId345" display="https://pbs.twimg.com/media/EJR_3W3X0AA7r7i.png"/>
    <hyperlink ref="V89" r:id="rId346" display="https://pbs.twimg.com/media/EJSnHtuUcAAx1l9.jpg"/>
    <hyperlink ref="V90" r:id="rId347" display="https://pbs.twimg.com/media/EJSnHtuUcAAx1l9.jpg"/>
    <hyperlink ref="V91" r:id="rId348" display="https://pbs.twimg.com/media/EJSnHtuUcAAx1l9.jpg"/>
    <hyperlink ref="V92" r:id="rId349" display="https://pbs.twimg.com/media/EJSnHtuUcAAx1l9.jpg"/>
    <hyperlink ref="V93" r:id="rId350" display="https://pbs.twimg.com/media/EJSnHtuUcAAx1l9.jpg"/>
    <hyperlink ref="V94" r:id="rId351" display="https://pbs.twimg.com/media/EJSnHtuUcAAx1l9.jpg"/>
    <hyperlink ref="V95" r:id="rId352" display="https://pbs.twimg.com/media/EJSnHtuUcAAx1l9.jpg"/>
    <hyperlink ref="V96" r:id="rId353" display="https://pbs.twimg.com/media/EJSnHtuUcAAx1l9.jpg"/>
    <hyperlink ref="V97" r:id="rId354" display="https://pbs.twimg.com/media/EJSnHtuUcAAx1l9.jpg"/>
    <hyperlink ref="V98" r:id="rId355" display="https://pbs.twimg.com/media/EJSnHtuUcAAx1l9.jpg"/>
    <hyperlink ref="V99" r:id="rId356" display="http://pbs.twimg.com/profile_images/1177740779332100096/qJkCPM1D_normal.jpg"/>
    <hyperlink ref="V100" r:id="rId357" display="https://pbs.twimg.com/media/EJSnHtuUcAAx1l9.jpg"/>
    <hyperlink ref="V101" r:id="rId358" display="https://pbs.twimg.com/media/EJSnHtuUcAAx1l9.jpg"/>
    <hyperlink ref="V102" r:id="rId359" display="https://pbs.twimg.com/media/EJSnHtuUcAAx1l9.jpg"/>
    <hyperlink ref="V103" r:id="rId360" display="https://pbs.twimg.com/media/EJSnHtuUcAAx1l9.jpg"/>
    <hyperlink ref="V104" r:id="rId361" display="https://pbs.twimg.com/media/EJSnHtuUcAAx1l9.jpg"/>
    <hyperlink ref="V105" r:id="rId362" display="https://pbs.twimg.com/media/EJSnHtuUcAAx1l9.jpg"/>
    <hyperlink ref="V106" r:id="rId363" display="https://pbs.twimg.com/media/EJSnHtuUcAAx1l9.jpg"/>
    <hyperlink ref="V107" r:id="rId364" display="https://pbs.twimg.com/media/EJSnHtuUcAAx1l9.jpg"/>
    <hyperlink ref="V108" r:id="rId365" display="https://pbs.twimg.com/media/EJSnHtuUcAAx1l9.jpg"/>
    <hyperlink ref="V109" r:id="rId366" display="https://pbs.twimg.com/media/EJSnHtuUcAAx1l9.jpg"/>
    <hyperlink ref="V110" r:id="rId367" display="https://pbs.twimg.com/media/EJSnHtuUcAAx1l9.jpg"/>
    <hyperlink ref="V111" r:id="rId368" display="https://pbs.twimg.com/media/EJSnHtuUcAAx1l9.jpg"/>
    <hyperlink ref="V112" r:id="rId369" display="https://pbs.twimg.com/media/EJSnHtuUcAAx1l9.jpg"/>
    <hyperlink ref="V113" r:id="rId370" display="https://pbs.twimg.com/media/EJSnHtuUcAAx1l9.jpg"/>
    <hyperlink ref="V114" r:id="rId371" display="https://pbs.twimg.com/media/EJSnHtuUcAAx1l9.jpg"/>
    <hyperlink ref="V115" r:id="rId372" display="https://pbs.twimg.com/media/EJSnHtuUcAAx1l9.jpg"/>
    <hyperlink ref="V116" r:id="rId373" display="https://pbs.twimg.com/media/EJSnHtuUcAAx1l9.jpg"/>
    <hyperlink ref="V117" r:id="rId374" display="https://pbs.twimg.com/media/EJSnHtuUcAAx1l9.jpg"/>
    <hyperlink ref="V118" r:id="rId375" display="https://pbs.twimg.com/media/EJSnHtuUcAAx1l9.jpg"/>
    <hyperlink ref="V119" r:id="rId376" display="https://pbs.twimg.com/media/EJSnHtuUcAAx1l9.jpg"/>
    <hyperlink ref="V120" r:id="rId377" display="https://pbs.twimg.com/media/EJSnHtuUcAAx1l9.jpg"/>
    <hyperlink ref="V121" r:id="rId378" display="https://pbs.twimg.com/media/EJSnHtuUcAAx1l9.jpg"/>
    <hyperlink ref="V122" r:id="rId379" display="https://pbs.twimg.com/media/EJSnHtuUcAAx1l9.jpg"/>
    <hyperlink ref="V123" r:id="rId380" display="https://pbs.twimg.com/media/EJSnHtuUcAAx1l9.jpg"/>
    <hyperlink ref="V124" r:id="rId381" display="https://pbs.twimg.com/media/EJSnHtuUcAAx1l9.jpg"/>
    <hyperlink ref="V125" r:id="rId382" display="https://pbs.twimg.com/media/EJSnHtuUcAAx1l9.jpg"/>
    <hyperlink ref="V126" r:id="rId383" display="https://pbs.twimg.com/media/EJSnHtuUcAAx1l9.jpg"/>
    <hyperlink ref="V127" r:id="rId384" display="http://pbs.twimg.com/profile_images/689554074136477696/xSxd_U8Y_normal.jpg"/>
    <hyperlink ref="V128" r:id="rId385" display="http://pbs.twimg.com/profile_images/689554074136477696/xSxd_U8Y_normal.jpg"/>
    <hyperlink ref="V129" r:id="rId386" display="http://pbs.twimg.com/profile_images/689554074136477696/xSxd_U8Y_normal.jpg"/>
    <hyperlink ref="V130" r:id="rId387" display="https://pbs.twimg.com/media/EJTX3EvU0AAKI2w.jpg"/>
    <hyperlink ref="V131" r:id="rId388" display="https://pbs.twimg.com/media/EJTX3EvU0AAKI2w.jpg"/>
    <hyperlink ref="V132" r:id="rId389" display="https://pbs.twimg.com/media/EJSnHtuUcAAx1l9.jpg"/>
    <hyperlink ref="V133" r:id="rId390" display="https://pbs.twimg.com/media/EJSnHtuUcAAx1l9.jpg"/>
    <hyperlink ref="V134" r:id="rId391" display="https://pbs.twimg.com/media/EJSnHtuUcAAx1l9.jpg"/>
    <hyperlink ref="V135" r:id="rId392" display="https://pbs.twimg.com/media/EJSnHtuUcAAx1l9.jpg"/>
    <hyperlink ref="V136" r:id="rId393" display="https://pbs.twimg.com/media/EJUtbFRWoAAYiFL.jpg"/>
    <hyperlink ref="V137" r:id="rId394" display="https://pbs.twimg.com/media/EJSnHtuUcAAx1l9.jpg"/>
    <hyperlink ref="V138" r:id="rId395" display="https://pbs.twimg.com/media/EJSnHtuUcAAx1l9.jpg"/>
    <hyperlink ref="V139" r:id="rId396" display="http://pbs.twimg.com/profile_images/849132774661308416/pa2Uplq1_normal.jpg"/>
    <hyperlink ref="V140" r:id="rId397" display="http://pbs.twimg.com/profile_images/849132774661308416/pa2Uplq1_normal.jpg"/>
    <hyperlink ref="V141" r:id="rId398" display="http://pbs.twimg.com/profile_images/558650482902573058/h9CkaT2R_normal.jpeg"/>
    <hyperlink ref="V142" r:id="rId399" display="http://pbs.twimg.com/profile_images/558650482902573058/h9CkaT2R_normal.jpeg"/>
    <hyperlink ref="V143" r:id="rId400" display="https://pbs.twimg.com/media/EJSnHtuUcAAx1l9.jpg"/>
    <hyperlink ref="V144" r:id="rId401" display="http://pbs.twimg.com/profile_images/1058449535112867841/JP-rVYlW_normal.jpg"/>
    <hyperlink ref="V145" r:id="rId402" display="http://pbs.twimg.com/profile_images/1058449535112867841/JP-rVYlW_normal.jpg"/>
    <hyperlink ref="V146" r:id="rId403" display="https://pbs.twimg.com/media/EJSnHtuUcAAx1l9.jpg"/>
    <hyperlink ref="V147" r:id="rId404" display="http://pbs.twimg.com/profile_images/849133030237061120/6hUrNP0a_normal.jpg"/>
    <hyperlink ref="V148" r:id="rId405" display="http://pbs.twimg.com/profile_images/849133030237061120/6hUrNP0a_normal.jpg"/>
    <hyperlink ref="V149" r:id="rId406" display="https://pbs.twimg.com/media/EJTX3EvU0AAKI2w.jpg"/>
    <hyperlink ref="V150" r:id="rId407" display="https://pbs.twimg.com/media/EJSnHtuUcAAx1l9.jpg"/>
    <hyperlink ref="V151" r:id="rId408" display="https://pbs.twimg.com/media/EJSnHtuUcAAx1l9.jpg"/>
    <hyperlink ref="V152" r:id="rId409" display="https://pbs.twimg.com/media/EJSnHtuUcAAx1l9.jpg"/>
    <hyperlink ref="V153" r:id="rId410" display="http://pbs.twimg.com/profile_images/1192918467483037701/41brxYe9_normal.jpg"/>
    <hyperlink ref="V154" r:id="rId411" display="https://pbs.twimg.com/media/EJSnHtuUcAAx1l9.jpg"/>
    <hyperlink ref="V155" r:id="rId412" display="https://pbs.twimg.com/media/EJSnHtuUcAAx1l9.jpg"/>
    <hyperlink ref="V156" r:id="rId413" display="https://pbs.twimg.com/media/EJSnHtuUcAAx1l9.jpg"/>
    <hyperlink ref="V157" r:id="rId414" display="https://pbs.twimg.com/media/EJSnHtuUcAAx1l9.jpg"/>
    <hyperlink ref="V158" r:id="rId415" display="https://pbs.twimg.com/media/EJSnHtuUcAAx1l9.jpg"/>
    <hyperlink ref="V159" r:id="rId416" display="http://pbs.twimg.com/profile_images/1194393882135416832/WCSDYbnU_normal.jpg"/>
    <hyperlink ref="V160" r:id="rId417" display="http://pbs.twimg.com/profile_images/1194393882135416832/WCSDYbnU_normal.jpg"/>
    <hyperlink ref="V161" r:id="rId418" display="http://pbs.twimg.com/profile_images/1194393882135416832/WCSDYbnU_normal.jpg"/>
    <hyperlink ref="V162" r:id="rId419" display="http://pbs.twimg.com/profile_images/1194393882135416832/WCSDYbnU_normal.jpg"/>
    <hyperlink ref="V163" r:id="rId420" display="http://pbs.twimg.com/profile_images/1194393882135416832/WCSDYbnU_normal.jpg"/>
    <hyperlink ref="V164" r:id="rId421" display="http://pbs.twimg.com/profile_images/1195602040468062208/TNmWgbdb_normal.png"/>
    <hyperlink ref="V165" r:id="rId422" display="http://pbs.twimg.com/profile_images/1195602040468062208/TNmWgbdb_normal.png"/>
    <hyperlink ref="V166" r:id="rId423" display="https://pbs.twimg.com/media/EJSnHtuUcAAx1l9.jpg"/>
    <hyperlink ref="V167" r:id="rId424" display="http://pbs.twimg.com/profile_images/947225034136813568/92_2N20Z_normal.jpg"/>
    <hyperlink ref="V168" r:id="rId425" display="http://pbs.twimg.com/profile_images/947225034136813568/92_2N20Z_normal.jpg"/>
    <hyperlink ref="V169" r:id="rId426" display="http://pbs.twimg.com/profile_images/947225034136813568/92_2N20Z_normal.jpg"/>
    <hyperlink ref="V170" r:id="rId427" display="http://pbs.twimg.com/profile_images/947225034136813568/92_2N20Z_normal.jpg"/>
    <hyperlink ref="V171" r:id="rId428" display="http://pbs.twimg.com/profile_images/947225034136813568/92_2N20Z_normal.jpg"/>
    <hyperlink ref="V172" r:id="rId429" display="http://pbs.twimg.com/profile_images/947225034136813568/92_2N20Z_normal.jpg"/>
    <hyperlink ref="V173" r:id="rId430" display="http://pbs.twimg.com/profile_images/947225034136813568/92_2N20Z_normal.jpg"/>
    <hyperlink ref="V174" r:id="rId431" display="https://pbs.twimg.com/media/EJSnHtuUcAAx1l9.jpg"/>
    <hyperlink ref="V175" r:id="rId432" display="https://pbs.twimg.com/media/EJSnHtuUcAAx1l9.jpg"/>
    <hyperlink ref="V176" r:id="rId433" display="https://pbs.twimg.com/media/EJSnHtuUcAAx1l9.jpg"/>
    <hyperlink ref="V177" r:id="rId434" display="http://pbs.twimg.com/profile_images/994124555336781824/dYdTbR_p_normal.jpg"/>
    <hyperlink ref="V178" r:id="rId435" display="http://pbs.twimg.com/profile_images/998170866545389568/WioZB36V_normal.jpg"/>
    <hyperlink ref="V179" r:id="rId436" display="https://pbs.twimg.com/tweet_video_thumb/EId9VweU4AAHc4S.jpg"/>
    <hyperlink ref="V180" r:id="rId437" display="http://pbs.twimg.com/profile_images/1159697596903936000/Vw5XTOXY_normal.jpg"/>
    <hyperlink ref="V181" r:id="rId438" display="https://pbs.twimg.com/media/EIeeyJ6U0AERyCM.jpg"/>
    <hyperlink ref="V182" r:id="rId439" display="http://pbs.twimg.com/profile_images/1172352486599843841/kc__G9z7_normal.jpg"/>
    <hyperlink ref="V183" r:id="rId440" display="https://pbs.twimg.com/media/EIeeyJ6U0AERyCM.jpg"/>
    <hyperlink ref="V184" r:id="rId441" display="http://pbs.twimg.com/profile_images/1172352486599843841/kc__G9z7_normal.jpg"/>
    <hyperlink ref="V185" r:id="rId442" display="https://pbs.twimg.com/media/EIeeyJ6U0AERyCM.jpg"/>
    <hyperlink ref="V186" r:id="rId443" display="http://pbs.twimg.com/profile_images/1172352486599843841/kc__G9z7_normal.jpg"/>
    <hyperlink ref="V187" r:id="rId444" display="http://pbs.twimg.com/profile_images/1172352486599843841/kc__G9z7_normal.jpg"/>
    <hyperlink ref="V188" r:id="rId445" display="https://pbs.twimg.com/media/EJc8J9fUcAA_4mi.jpg"/>
    <hyperlink ref="V189" r:id="rId446" display="https://pbs.twimg.com/media/EJSnHtuUcAAx1l9.jpg"/>
    <hyperlink ref="V190" r:id="rId447" display="https://pbs.twimg.com/media/EJSnHtuUcAAx1l9.jpg"/>
    <hyperlink ref="V191" r:id="rId448" display="https://pbs.twimg.com/media/EJCz9EDUUAA3iK4.jpg"/>
    <hyperlink ref="V192" r:id="rId449" display="http://pbs.twimg.com/profile_images/1194008504513650688/aQru6vEu_normal.jpg"/>
    <hyperlink ref="V193" r:id="rId450" display="http://pbs.twimg.com/profile_images/1189034263066267649/4pKNXAjw_normal.jpg"/>
    <hyperlink ref="V194" r:id="rId451" display="http://pbs.twimg.com/profile_images/1114329152507666432/aGuYmfer_normal.png"/>
    <hyperlink ref="V195" r:id="rId452" display="http://pbs.twimg.com/profile_images/1114329152507666432/aGuYmfer_normal.png"/>
    <hyperlink ref="V196" r:id="rId453" display="http://pbs.twimg.com/profile_images/1114329152507666432/aGuYmfer_normal.png"/>
    <hyperlink ref="V197" r:id="rId454" display="http://pbs.twimg.com/profile_images/1114329152507666432/aGuYmfer_normal.png"/>
    <hyperlink ref="V198" r:id="rId455" display="http://pbs.twimg.com/profile_images/1114329152507666432/aGuYmfer_normal.png"/>
    <hyperlink ref="V199" r:id="rId456" display="http://pbs.twimg.com/profile_images/1114329152507666432/aGuYmfer_normal.png"/>
    <hyperlink ref="V200" r:id="rId457" display="http://pbs.twimg.com/profile_images/1190262453487259649/zNf8E7Iz_normal.jpg"/>
    <hyperlink ref="V201" r:id="rId458" display="https://pbs.twimg.com/media/EJdCOrsVUAEYN9Z.jpg"/>
    <hyperlink ref="V202" r:id="rId459" display="https://pbs.twimg.com/media/EJdCOrsVUAEYN9Z.jpg"/>
    <hyperlink ref="V203" r:id="rId460" display="http://pbs.twimg.com/profile_images/953010373266952193/WykTE6_2_normal.jpg"/>
    <hyperlink ref="V204" r:id="rId461" display="http://pbs.twimg.com/profile_images/875680430263070722/8SYqrMIm_normal.jpg"/>
    <hyperlink ref="V205" r:id="rId462" display="http://pbs.twimg.com/profile_images/690218859895373824/JEdDRzpE_normal.jpg"/>
    <hyperlink ref="V206" r:id="rId463" display="http://pbs.twimg.com/profile_images/1184702192336490499/xiuYhert_normal.jpg"/>
    <hyperlink ref="V207" r:id="rId464" display="http://pbs.twimg.com/profile_images/1184702192336490499/xiuYhert_normal.jpg"/>
    <hyperlink ref="V208" r:id="rId465" display="http://pbs.twimg.com/profile_images/1191366673820864512/5TB41SAj_normal.jpg"/>
    <hyperlink ref="V209" r:id="rId466" display="http://pbs.twimg.com/profile_images/1191366673820864512/5TB41SAj_normal.jpg"/>
    <hyperlink ref="V210" r:id="rId467" display="http://pbs.twimg.com/profile_images/1191366673820864512/5TB41SAj_normal.jpg"/>
    <hyperlink ref="V211" r:id="rId468" display="http://pbs.twimg.com/profile_images/1191366673820864512/5TB41SAj_normal.jpg"/>
    <hyperlink ref="V212" r:id="rId469" display="http://pbs.twimg.com/profile_images/1191366673820864512/5TB41SAj_normal.jpg"/>
    <hyperlink ref="V213" r:id="rId470" display="http://pbs.twimg.com/profile_images/1191366673820864512/5TB41SAj_normal.jpg"/>
    <hyperlink ref="V214" r:id="rId471" display="http://pbs.twimg.com/profile_images/1115428794213359617/WUtMJH2-_normal.png"/>
    <hyperlink ref="V215" r:id="rId472" display="http://pbs.twimg.com/profile_images/1184666446955040770/uSvScv2H_normal.jpg"/>
    <hyperlink ref="V216" r:id="rId473" display="http://pbs.twimg.com/profile_images/1184666446955040770/uSvScv2H_normal.jpg"/>
    <hyperlink ref="V217" r:id="rId474" display="http://pbs.twimg.com/profile_images/1184666446955040770/uSvScv2H_normal.jpg"/>
    <hyperlink ref="V218" r:id="rId475" display="http://pbs.twimg.com/profile_images/1184666446955040770/uSvScv2H_normal.jpg"/>
    <hyperlink ref="V219" r:id="rId476" display="http://pbs.twimg.com/profile_images/733133245903032320/JbLlgCpD_normal.jpg"/>
    <hyperlink ref="V220" r:id="rId477" display="http://pbs.twimg.com/profile_images/978668004236967936/yfQzRJUz_normal.jpg"/>
    <hyperlink ref="V221" r:id="rId478" display="http://pbs.twimg.com/profile_images/978668004236967936/yfQzRJUz_normal.jpg"/>
    <hyperlink ref="V222" r:id="rId479" display="http://pbs.twimg.com/profile_images/1190889919234920448/x461UD1k_normal.jpg"/>
    <hyperlink ref="V223" r:id="rId480" display="http://pbs.twimg.com/profile_images/1190889919234920448/x461UD1k_normal.jpg"/>
    <hyperlink ref="V224" r:id="rId481" display="http://pbs.twimg.com/profile_images/906683239334416384/f7x2xOJU_normal.jpg"/>
    <hyperlink ref="V225" r:id="rId482" display="http://pbs.twimg.com/profile_images/906683239334416384/f7x2xOJU_normal.jpg"/>
    <hyperlink ref="V226" r:id="rId483" display="http://pbs.twimg.com/profile_images/1190307425091510272/6GmL-yO__normal.jpg"/>
    <hyperlink ref="V227" r:id="rId484" display="http://pbs.twimg.com/profile_images/1190307425091510272/6GmL-yO__normal.jpg"/>
    <hyperlink ref="V228" r:id="rId485" display="http://pbs.twimg.com/profile_images/929881109365747712/rsTHRRKu_normal.jpg"/>
    <hyperlink ref="V229" r:id="rId486" display="http://pbs.twimg.com/profile_images/929881109365747712/rsTHRRKu_normal.jpg"/>
    <hyperlink ref="V230" r:id="rId487" display="http://pbs.twimg.com/profile_images/1190635522496053250/bmEpF3dA_normal.jpg"/>
    <hyperlink ref="V231" r:id="rId488" display="http://pbs.twimg.com/profile_images/1190635522496053250/bmEpF3dA_normal.jpg"/>
    <hyperlink ref="V232" r:id="rId489" display="http://pbs.twimg.com/profile_images/1193797825869430784/LettFq5q_normal.jpg"/>
    <hyperlink ref="V233" r:id="rId490" display="http://pbs.twimg.com/profile_images/1160428268790722560/SZJY96Hu_normal.jpg"/>
    <hyperlink ref="V234" r:id="rId491" display="https://pbs.twimg.com/media/EJTX3EvU0AAKI2w.jpg"/>
    <hyperlink ref="V235" r:id="rId492" display="http://pbs.twimg.com/profile_images/1194235198713421827/_fSzNNVa_normal.jpg"/>
    <hyperlink ref="V236" r:id="rId493" display="http://pbs.twimg.com/profile_images/1194235198713421827/_fSzNNVa_normal.jpg"/>
    <hyperlink ref="V237" r:id="rId494" display="http://pbs.twimg.com/profile_images/1149551210673758209/ryjTAXyf_normal.png"/>
    <hyperlink ref="V238" r:id="rId495" display="http://pbs.twimg.com/profile_images/1190423432879583233/AqlS58aJ_normal.jpg"/>
    <hyperlink ref="V239" r:id="rId496" display="http://pbs.twimg.com/profile_images/713178093263818752/TozAUYFR_normal.jpg"/>
    <hyperlink ref="V240" r:id="rId497" display="http://pbs.twimg.com/profile_images/713178093263818752/TozAUYFR_normal.jpg"/>
    <hyperlink ref="V241" r:id="rId498" display="https://pbs.twimg.com/media/EJM4oPVU8AAzicR.jpg"/>
    <hyperlink ref="V242" r:id="rId499" display="https://pbs.twimg.com/media/EJM4oPVU8AAzicR.jpg"/>
    <hyperlink ref="V243" r:id="rId500" display="http://pbs.twimg.com/profile_images/746031867699224577/SShZQ_jW_normal.jpg"/>
    <hyperlink ref="V244" r:id="rId501" display="http://pbs.twimg.com/profile_images/1115428794213359617/WUtMJH2-_normal.png"/>
    <hyperlink ref="V245" r:id="rId502" display="https://pbs.twimg.com/media/EJM4oPVU8AAzicR.jpg"/>
    <hyperlink ref="V246" r:id="rId503" display="https://pbs.twimg.com/media/EJhHNlcWoAAoKs3.jpg"/>
    <hyperlink ref="V247" r:id="rId504" display="http://pbs.twimg.com/profile_images/793118303724142593/dGWscqjD_normal.jpg"/>
    <hyperlink ref="V248" r:id="rId505" display="http://pbs.twimg.com/profile_images/793118303724142593/dGWscqjD_normal.jpg"/>
    <hyperlink ref="V249" r:id="rId506" display="http://pbs.twimg.com/profile_images/793118303724142593/dGWscqjD_normal.jpg"/>
    <hyperlink ref="V250" r:id="rId507" display="http://pbs.twimg.com/profile_images/793118303724142593/dGWscqjD_normal.jpg"/>
    <hyperlink ref="V251" r:id="rId508" display="http://pbs.twimg.com/profile_images/793118303724142593/dGWscqjD_normal.jpg"/>
    <hyperlink ref="V252" r:id="rId509" display="http://pbs.twimg.com/profile_images/793118303724142593/dGWscqjD_normal.jpg"/>
    <hyperlink ref="V253" r:id="rId510" display="http://pbs.twimg.com/profile_images/1166749727733342208/MJ4fPxuX_normal.jpg"/>
    <hyperlink ref="V254" r:id="rId511" display="https://pbs.twimg.com/media/EJKGerUWwAEc2D7.jpg"/>
    <hyperlink ref="V255" r:id="rId512" display="https://pbs.twimg.com/media/EJKGerUWwAEc2D7.jpg"/>
    <hyperlink ref="V256" r:id="rId513" display="http://pbs.twimg.com/profile_images/1158605451975626752/Nd5TI8ZU_normal.jpg"/>
    <hyperlink ref="V257" r:id="rId514" display="http://pbs.twimg.com/profile_images/1158605451975626752/Nd5TI8ZU_normal.jpg"/>
    <hyperlink ref="V258" r:id="rId515" display="http://pbs.twimg.com/profile_images/1170153294368530432/0vVhS_Ac_normal.jpg"/>
    <hyperlink ref="V259" r:id="rId516" display="http://pbs.twimg.com/profile_images/1190163310441881601/YS6cYqfJ_normal.jpg"/>
    <hyperlink ref="V260" r:id="rId517" display="http://pbs.twimg.com/profile_images/1190163310441881601/YS6cYqfJ_normal.jpg"/>
    <hyperlink ref="V261" r:id="rId518" display="http://pbs.twimg.com/profile_images/1149719375252873216/ajR93oHT_normal.jpg"/>
    <hyperlink ref="V262" r:id="rId519" display="http://pbs.twimg.com/profile_images/1149719375252873216/ajR93oHT_normal.jpg"/>
    <hyperlink ref="V263" r:id="rId520" display="http://pbs.twimg.com/profile_images/1189033739277332480/yAAnabN9_normal.jpg"/>
    <hyperlink ref="V264" r:id="rId521" display="http://pbs.twimg.com/profile_images/1189033739277332480/yAAnabN9_normal.jpg"/>
    <hyperlink ref="V265" r:id="rId522" display="http://pbs.twimg.com/profile_images/1189033739277332480/yAAnabN9_normal.jpg"/>
    <hyperlink ref="V266" r:id="rId523" display="http://pbs.twimg.com/profile_images/1189033739277332480/yAAnabN9_normal.jpg"/>
    <hyperlink ref="V267" r:id="rId524" display="http://pbs.twimg.com/profile_images/1189033739277332480/yAAnabN9_normal.jpg"/>
    <hyperlink ref="V268" r:id="rId525" display="http://pbs.twimg.com/profile_images/1120554650556665857/fUPGQHj9_normal.jpg"/>
    <hyperlink ref="V269" r:id="rId526" display="http://pbs.twimg.com/profile_images/1177989126731124737/YMVuxWRG_normal.jpg"/>
    <hyperlink ref="V270" r:id="rId527" display="http://pbs.twimg.com/profile_images/1177989126731124737/YMVuxWRG_normal.jpg"/>
    <hyperlink ref="V271" r:id="rId528" display="http://pbs.twimg.com/profile_images/1177989126731124737/YMVuxWRG_normal.jpg"/>
    <hyperlink ref="V272" r:id="rId529" display="http://pbs.twimg.com/profile_images/1177989126731124737/YMVuxWRG_normal.jpg"/>
    <hyperlink ref="V273" r:id="rId530" display="http://pbs.twimg.com/profile_images/1177989126731124737/YMVuxWRG_normal.jpg"/>
    <hyperlink ref="V274" r:id="rId531" display="https://pbs.twimg.com/media/EJpA8QsXsAEXjbY.jpg"/>
    <hyperlink ref="V275" r:id="rId532" display="http://pbs.twimg.com/profile_images/573000010591166464/-GEuAmBe_normal.jpeg"/>
    <hyperlink ref="V276" r:id="rId533" display="http://pbs.twimg.com/profile_images/1179792864722731008/K1mj4MVu_normal.jpg"/>
    <hyperlink ref="V277" r:id="rId534" display="http://pbs.twimg.com/profile_images/1179792864722731008/K1mj4MVu_normal.jpg"/>
    <hyperlink ref="V278" r:id="rId535" display="http://pbs.twimg.com/profile_images/1115428794213359617/WUtMJH2-_normal.png"/>
    <hyperlink ref="V279" r:id="rId536" display="https://pbs.twimg.com/media/EJCLpEvUYAAZDZH.jpg"/>
    <hyperlink ref="V280" r:id="rId537" display="http://pbs.twimg.com/profile_images/1195035417545822210/CWGYAIOp_normal.jpg"/>
    <hyperlink ref="V281" r:id="rId538" display="http://pbs.twimg.com/profile_images/1115428794213359617/WUtMJH2-_normal.png"/>
    <hyperlink ref="V282" r:id="rId539" display="https://pbs.twimg.com/media/EJCLpEvUYAAZDZH.jpg"/>
    <hyperlink ref="V283" r:id="rId540" display="http://pbs.twimg.com/profile_images/1195035417545822210/CWGYAIOp_normal.jpg"/>
    <hyperlink ref="V284" r:id="rId541" display="http://pbs.twimg.com/profile_images/1195035417545822210/CWGYAIOp_normal.jpg"/>
    <hyperlink ref="V285" r:id="rId542" display="https://pbs.twimg.com/media/EJflqh1XYAAfTpS.jpg"/>
    <hyperlink ref="V286" r:id="rId543" display="https://pbs.twimg.com/media/EJg4Ca6WwAE2aBR.jpg"/>
    <hyperlink ref="V287" r:id="rId544" display="https://pbs.twimg.com/media/EJiKcZkWoAEcwha.jpg"/>
    <hyperlink ref="V288" r:id="rId545" display="https://pbs.twimg.com/media/EJjMmeMX0AAK9QI.jpg"/>
    <hyperlink ref="V289" r:id="rId546" display="https://pbs.twimg.com/media/EJoWL1FXUAAmlNj.jpg"/>
    <hyperlink ref="V290" r:id="rId547" display="https://pbs.twimg.com/media/EJp42KpWwAA-csT.jpg"/>
    <hyperlink ref="V291" r:id="rId548" display="http://pbs.twimg.com/profile_images/940902877270290432/3_92FwKS_normal.jpg"/>
    <hyperlink ref="V292" r:id="rId549" display="https://pbs.twimg.com/media/EJp1nSdXUAAWByx.jpg"/>
    <hyperlink ref="V293" r:id="rId550" display="http://pbs.twimg.com/profile_images/986601773858263040/HiBHr-gt_normal.jpg"/>
    <hyperlink ref="V294" r:id="rId551" display="http://pbs.twimg.com/profile_images/986601773858263040/HiBHr-gt_normal.jpg"/>
    <hyperlink ref="V295" r:id="rId552" display="http://pbs.twimg.com/profile_images/1192168625555300352/kH4xYxA8_normal.jpg"/>
    <hyperlink ref="V296" r:id="rId553" display="http://pbs.twimg.com/profile_images/1192168625555300352/kH4xYxA8_normal.jpg"/>
    <hyperlink ref="V297" r:id="rId554" display="https://pbs.twimg.com/media/EJqEA1bXkAALHPj.jpg"/>
    <hyperlink ref="V298" r:id="rId555" display="https://pbs.twimg.com/media/EFIemTNX4AIdQXO.jpg"/>
    <hyperlink ref="V299" r:id="rId556" display="https://pbs.twimg.com/media/EFNoMF1XoAAAIR7.jpg"/>
    <hyperlink ref="V300" r:id="rId557" display="https://pbs.twimg.com/media/EJow2W7W4AAppyf.jpg"/>
    <hyperlink ref="V301" r:id="rId558" display="https://pbs.twimg.com/media/EJo8H6KXYAAFRu7.jpg"/>
    <hyperlink ref="V302" r:id="rId559" display="https://pbs.twimg.com/media/EJqZ-VUWwAAHPQt.jpg"/>
    <hyperlink ref="V303" r:id="rId560" display="http://pbs.twimg.com/profile_images/1186693013143216128/lYsrb42J_normal.jpg"/>
    <hyperlink ref="V304" r:id="rId561" display="http://pbs.twimg.com/profile_images/1186693013143216128/lYsrb42J_normal.jpg"/>
    <hyperlink ref="V305" r:id="rId562" display="http://pbs.twimg.com/profile_images/976069872349253632/Tz3-a31H_normal.jpg"/>
    <hyperlink ref="V306" r:id="rId563" display="http://pbs.twimg.com/profile_images/767290388747018240/8Jas-04J_normal.jpg"/>
    <hyperlink ref="V307" r:id="rId564" display="http://pbs.twimg.com/profile_images/301289318/green_5946_samir_mugshot_normal.JPG"/>
    <hyperlink ref="V308" r:id="rId565" display="https://pbs.twimg.com/media/EJTX3EvU0AAKI2w.jpg"/>
    <hyperlink ref="V309" r:id="rId566" display="http://pbs.twimg.com/profile_images/1023083775025012737/HiSIlhr4_normal.jpg"/>
    <hyperlink ref="V310" r:id="rId567" display="https://pbs.twimg.com/media/EJTX3EvU0AAKI2w.jpg"/>
    <hyperlink ref="V311" r:id="rId568" display="https://pbs.twimg.com/media/EJobzSyUcAA3sF-.jpg"/>
    <hyperlink ref="V312" r:id="rId569" display="http://pbs.twimg.com/profile_images/1083382809446830082/-bq2aFko_normal.jpg"/>
    <hyperlink ref="V313" r:id="rId570" display="http://pbs.twimg.com/profile_images/1083382809446830082/-bq2aFko_normal.jpg"/>
    <hyperlink ref="V314" r:id="rId571" display="http://pbs.twimg.com/profile_images/1082557217398812673/4Nf9OfpG_normal.jpg"/>
    <hyperlink ref="V315" r:id="rId572" display="https://pbs.twimg.com/media/EJGlgiKWoAkboQj.jpg"/>
    <hyperlink ref="V316" r:id="rId573" display="http://pbs.twimg.com/profile_images/1082557217398812673/4Nf9OfpG_normal.jpg"/>
    <hyperlink ref="V317" r:id="rId574" display="http://pbs.twimg.com/profile_images/813751051559968768/Y4nn8q1X_normal.jpg"/>
    <hyperlink ref="V318" r:id="rId575" display="http://pbs.twimg.com/profile_images/813751051559968768/Y4nn8q1X_normal.jpg"/>
    <hyperlink ref="V319" r:id="rId576" display="https://pbs.twimg.com/media/EJrjRSUWwAAnNA2.png"/>
    <hyperlink ref="V320" r:id="rId577" display="http://pbs.twimg.com/profile_images/1164022800232804352/SwM17dFw_normal.jpg"/>
    <hyperlink ref="Z3" r:id="rId578" display="https://twitter.com/superbeat54/status/1193607642066903042"/>
    <hyperlink ref="Z4" r:id="rId579" display="https://twitter.com/superbeat54/status/1193607642066903042"/>
    <hyperlink ref="Z5" r:id="rId580" display="https://twitter.com/superbeat54/status/1193607642066903042"/>
    <hyperlink ref="Z6" r:id="rId581" display="https://twitter.com/flinkbg/status/1193615188794257408"/>
    <hyperlink ref="Z7" r:id="rId582" display="https://twitter.com/flinkbg/status/1193615188794257408"/>
    <hyperlink ref="Z8" r:id="rId583" display="https://twitter.com/flinkbg/status/1193615188794257408"/>
    <hyperlink ref="Z9" r:id="rId584" display="https://twitter.com/neondrakeart/status/1193617364715220992"/>
    <hyperlink ref="Z10" r:id="rId585" display="https://twitter.com/neondrakeart/status/1193617364715220992"/>
    <hyperlink ref="Z11" r:id="rId586" display="https://twitter.com/neondrakeart/status/1193617364715220992"/>
    <hyperlink ref="Z12" r:id="rId587" display="https://twitter.com/zarafagiraffe/status/1193621821687361536"/>
    <hyperlink ref="Z13" r:id="rId588" display="https://twitter.com/zarafagiraffe/status/1193621821687361536"/>
    <hyperlink ref="Z14" r:id="rId589" display="https://twitter.com/zarafagiraffe/status/1193621821687361536"/>
    <hyperlink ref="Z15" r:id="rId590" display="https://twitter.com/nekona/status/1193623154716860416"/>
    <hyperlink ref="Z16" r:id="rId591" display="https://twitter.com/nekona/status/1193623154716860416"/>
    <hyperlink ref="Z17" r:id="rId592" display="https://twitter.com/nekona/status/1193623154716860416"/>
    <hyperlink ref="Z18" r:id="rId593" display="https://twitter.com/neonthewolf_/status/1193638360994107392"/>
    <hyperlink ref="Z19" r:id="rId594" display="https://twitter.com/neonthewolf_/status/1193638360994107392"/>
    <hyperlink ref="Z20" r:id="rId595" display="https://twitter.com/neonthewolf_/status/1193638360994107392"/>
    <hyperlink ref="Z21" r:id="rId596" display="https://twitter.com/forged_in_fur/status/1193639857211334656"/>
    <hyperlink ref="Z22" r:id="rId597" display="https://twitter.com/forged_in_fur/status/1193639857211334656"/>
    <hyperlink ref="Z23" r:id="rId598" display="https://twitter.com/forged_in_fur/status/1193639857211334656"/>
    <hyperlink ref="Z24" r:id="rId599" display="https://twitter.com/fibrekitty/status/1193689965013557248"/>
    <hyperlink ref="Z25" r:id="rId600" display="https://twitter.com/fibrekitty/status/1193689965013557248"/>
    <hyperlink ref="Z26" r:id="rId601" display="https://twitter.com/fibrekitty/status/1193689965013557248"/>
    <hyperlink ref="Z27" r:id="rId602" display="https://twitter.com/andrewdelpilar3/status/1193690851320500224"/>
    <hyperlink ref="Z28" r:id="rId603" display="https://twitter.com/andrewdelpilar3/status/1193690851320500224"/>
    <hyperlink ref="Z29" r:id="rId604" display="https://twitter.com/andrewdelpilar3/status/1193690851320500224"/>
    <hyperlink ref="Z30" r:id="rId605" display="https://twitter.com/rigbybestie/status/1193700294447771648"/>
    <hyperlink ref="Z31" r:id="rId606" display="https://twitter.com/rigbybestie/status/1193700294447771648"/>
    <hyperlink ref="Z32" r:id="rId607" display="https://twitter.com/rigbybestie/status/1193700294447771648"/>
    <hyperlink ref="Z33" r:id="rId608" display="https://twitter.com/bukkaketiger/status/1193719499159027713"/>
    <hyperlink ref="Z34" r:id="rId609" display="https://twitter.com/shiroi_ookami1/status/1193738815174631425"/>
    <hyperlink ref="Z35" r:id="rId610" display="https://twitter.com/shiroi_ookami1/status/1193738815174631425"/>
    <hyperlink ref="Z36" r:id="rId611" display="https://twitter.com/shiroi_ookami1/status/1193738815174631425"/>
    <hyperlink ref="Z37" r:id="rId612" display="https://twitter.com/arrow_fox1/status/1193836345115992066"/>
    <hyperlink ref="Z38" r:id="rId613" display="https://twitter.com/arrow_fox1/status/1193836345115992066"/>
    <hyperlink ref="Z39" r:id="rId614" display="https://twitter.com/arrow_fox1/status/1193836345115992066"/>
    <hyperlink ref="Z40" r:id="rId615" display="https://twitter.com/2manystripes/status/1193911606939287552"/>
    <hyperlink ref="Z41" r:id="rId616" display="https://twitter.com/wolfpawweave/status/1193919779825782784"/>
    <hyperlink ref="Z42" r:id="rId617" display="https://twitter.com/bailey_foxheart/status/1193963882647298048"/>
    <hyperlink ref="Z43" r:id="rId618" display="https://twitter.com/fuwusuits/status/1194033816559423488"/>
    <hyperlink ref="Z44" r:id="rId619" display="https://twitter.com/plushgut/status/1193026569045856256"/>
    <hyperlink ref="Z45" r:id="rId620" display="https://twitter.com/anirecast/status/1194054589680500736"/>
    <hyperlink ref="Z46" r:id="rId621" display="https://twitter.com/nigiriishaymin/status/1194056944698281984"/>
    <hyperlink ref="Z47" r:id="rId622" display="https://twitter.com/chuffleskunk/status/1194135858837778432"/>
    <hyperlink ref="Z48" r:id="rId623" display="https://twitter.com/chuffleskunk/status/1194135858837778432"/>
    <hyperlink ref="Z49" r:id="rId624" display="https://twitter.com/tauswitchblade/status/1194137242798682114"/>
    <hyperlink ref="Z50" r:id="rId625" display="https://twitter.com/tauswitchblade/status/1194137242798682114"/>
    <hyperlink ref="Z51" r:id="rId626" display="https://twitter.com/slushi3/status/1193640027093209088"/>
    <hyperlink ref="Z52" r:id="rId627" display="https://twitter.com/slushi3/status/1193640027093209088"/>
    <hyperlink ref="Z53" r:id="rId628" display="https://twitter.com/slushi3/status/1193640027093209088"/>
    <hyperlink ref="Z54" r:id="rId629" display="https://twitter.com/slushi3/status/1194138764202823681"/>
    <hyperlink ref="Z55" r:id="rId630" display="https://twitter.com/slushi3/status/1194138764202823681"/>
    <hyperlink ref="Z56" r:id="rId631" display="https://twitter.com/triggertonic/status/1194139011415044097"/>
    <hyperlink ref="Z57" r:id="rId632" display="https://twitter.com/triggertonic/status/1194139011415044097"/>
    <hyperlink ref="Z58" r:id="rId633" display="https://twitter.com/rekurencja/status/1194186225386754048"/>
    <hyperlink ref="Z59" r:id="rId634" display="https://twitter.com/rekurencja/status/1194186225386754048"/>
    <hyperlink ref="Z60" r:id="rId635" display="https://twitter.com/sitetuners/status/1194306366392979459"/>
    <hyperlink ref="Z61" r:id="rId636" display="https://twitter.com/orzel/status/1194338405837991936"/>
    <hyperlink ref="Z62" r:id="rId637" display="https://twitter.com/pup_leo/status/1194358953510989824"/>
    <hyperlink ref="Z63" r:id="rId638" display="https://twitter.com/pup_leo/status/1194358953510989824"/>
    <hyperlink ref="Z64" r:id="rId639" display="https://twitter.com/i_hate_furries_/status/1194359399168409600"/>
    <hyperlink ref="Z65" r:id="rId640" display="https://twitter.com/i_hate_furries_/status/1194359399168409600"/>
    <hyperlink ref="Z66" r:id="rId641" display="https://twitter.com/fabulous7350784/status/1194368318381137921"/>
    <hyperlink ref="Z67" r:id="rId642" display="https://twitter.com/fabulous7350784/status/1194368318381137921"/>
    <hyperlink ref="Z68" r:id="rId643" display="https://twitter.com/foryraptor/status/1194386966562799616"/>
    <hyperlink ref="Z69" r:id="rId644" display="https://twitter.com/foryraptor/status/1194386966562799616"/>
    <hyperlink ref="Z70" r:id="rId645" display="https://twitter.com/hoofurs/status/1194392761954258944"/>
    <hyperlink ref="Z71" r:id="rId646" display="https://twitter.com/hoofurs/status/1194392761954258944"/>
    <hyperlink ref="Z72" r:id="rId647" display="https://twitter.com/inorin333/status/1194393487208148995"/>
    <hyperlink ref="Z73" r:id="rId648" display="https://twitter.com/inorin333/status/1194393487208148995"/>
    <hyperlink ref="Z74" r:id="rId649" display="https://twitter.com/noble1777_me/status/1194394392506716162"/>
    <hyperlink ref="Z75" r:id="rId650" display="https://twitter.com/magadeergon/status/1194421798370103296"/>
    <hyperlink ref="Z76" r:id="rId651" display="https://twitter.com/magadeergon/status/1194421798370103296"/>
    <hyperlink ref="Z77" r:id="rId652" display="https://twitter.com/sterlingthelion/status/1194447907111370755"/>
    <hyperlink ref="Z78" r:id="rId653" display="https://twitter.com/sterlingthelion/status/1194447907111370755"/>
    <hyperlink ref="Z79" r:id="rId654" display="https://twitter.com/code_atrandom/status/1194465095587205121"/>
    <hyperlink ref="Z80" r:id="rId655" display="https://twitter.com/code_atrandom/status/1194465095587205121"/>
    <hyperlink ref="Z81" r:id="rId656" display="https://twitter.com/a_oratoria/status/1194517521933557760"/>
    <hyperlink ref="Z82" r:id="rId657" display="https://twitter.com/a_oratoria/status/1194517521933557760"/>
    <hyperlink ref="Z83" r:id="rId658" display="https://twitter.com/hunkuma_fur/status/1194634650976546822"/>
    <hyperlink ref="Z84" r:id="rId659" display="https://twitter.com/hunkuma_fur/status/1194634650976546822"/>
    <hyperlink ref="Z85" r:id="rId660" display="https://twitter.com/_lususnaturae_/status/1191799003735711744"/>
    <hyperlink ref="Z86" r:id="rId661" display="https://twitter.com/random_muffinyt/status/1194693114172071936"/>
    <hyperlink ref="Z87" r:id="rId662" display="https://twitter.com/saberbaberkyra/status/1194705785269280768"/>
    <hyperlink ref="Z88" r:id="rId663" display="https://twitter.com/saumurdarren/status/1194720391429861376"/>
    <hyperlink ref="Z89" r:id="rId664" display="https://twitter.com/horseona/status/1194763745123160064"/>
    <hyperlink ref="Z90" r:id="rId665" display="https://twitter.com/atorwulfu/status/1194763813758877697"/>
    <hyperlink ref="Z91" r:id="rId666" display="https://twitter.com/tazoennlish/status/1194763878950789121"/>
    <hyperlink ref="Z92" r:id="rId667" display="https://twitter.com/cloaytonem2/status/1194763941995515904"/>
    <hyperlink ref="Z93" r:id="rId668" display="https://twitter.com/skunkfritter/status/1194764065308119046"/>
    <hyperlink ref="Z94" r:id="rId669" display="https://twitter.com/draggobottweets/status/1194764181708451840"/>
    <hyperlink ref="Z95" r:id="rId670" display="https://twitter.com/somerandomsatan/status/1194764315464585216"/>
    <hyperlink ref="Z96" r:id="rId671" display="https://twitter.com/thatgreydragon/status/1194764377183965184"/>
    <hyperlink ref="Z97" r:id="rId672" display="https://twitter.com/twofold_fgc/status/1194764393847898118"/>
    <hyperlink ref="Z98" r:id="rId673" display="https://twitter.com/holodrom/status/1194764489788252165"/>
    <hyperlink ref="Z99" r:id="rId674" display="https://twitter.com/nixieknax/status/1194765101162586112"/>
    <hyperlink ref="Z100" r:id="rId675" display="https://twitter.com/sindpearl/status/1194765287746228226"/>
    <hyperlink ref="Z101" r:id="rId676" display="https://twitter.com/renkasaikitsune/status/1194765295610667008"/>
    <hyperlink ref="Z102" r:id="rId677" display="https://twitter.com/cloud9catcher/status/1194765486531104768"/>
    <hyperlink ref="Z103" r:id="rId678" display="https://twitter.com/tourmalinecomet/status/1194765664533307393"/>
    <hyperlink ref="Z104" r:id="rId679" display="https://twitter.com/joshywooful/status/1194765886684585985"/>
    <hyperlink ref="Z105" r:id="rId680" display="https://twitter.com/degenerateyeen/status/1194766008348741633"/>
    <hyperlink ref="Z106" r:id="rId681" display="https://twitter.com/keirosdragon/status/1194766404865495042"/>
    <hyperlink ref="Z107" r:id="rId682" display="https://twitter.com/fiercetactics/status/1194767120799846404"/>
    <hyperlink ref="Z108" r:id="rId683" display="https://twitter.com/kyrodo/status/1194767420746956805"/>
    <hyperlink ref="Z109" r:id="rId684" display="https://twitter.com/conniebarkshark/status/1194767504163450880"/>
    <hyperlink ref="Z110" r:id="rId685" display="https://twitter.com/corezy/status/1194768034591719424"/>
    <hyperlink ref="Z111" r:id="rId686" display="https://twitter.com/doodlegamertj/status/1194768422824902656"/>
    <hyperlink ref="Z112" r:id="rId687" display="https://twitter.com/basilsanguine/status/1194769250898059267"/>
    <hyperlink ref="Z113" r:id="rId688" display="https://twitter.com/bardpedia/status/1194769791397093377"/>
    <hyperlink ref="Z114" r:id="rId689" display="https://twitter.com/frostbite_t/status/1194773374095904769"/>
    <hyperlink ref="Z115" r:id="rId690" display="https://twitter.com/etherplanecat/status/1194773992051290113"/>
    <hyperlink ref="Z116" r:id="rId691" display="https://twitter.com/jontalbain2015/status/1194776212440338435"/>
    <hyperlink ref="Z117" r:id="rId692" display="https://twitter.com/monstergills/status/1194782519763165184"/>
    <hyperlink ref="Z118" r:id="rId693" display="https://twitter.com/tinycatpistol/status/1194784297942704128"/>
    <hyperlink ref="Z119" r:id="rId694" display="https://twitter.com/sqk_durgen/status/1194791855067525120"/>
    <hyperlink ref="Z120" r:id="rId695" display="https://twitter.com/bespectacledrex/status/1194792829186379776"/>
    <hyperlink ref="Z121" r:id="rId696" display="https://twitter.com/zig314/status/1194794558401515520"/>
    <hyperlink ref="Z122" r:id="rId697" display="https://twitter.com/ryuushikon/status/1194803453530427392"/>
    <hyperlink ref="Z123" r:id="rId698" display="https://twitter.com/xxshakorxx/status/1194808561110528006"/>
    <hyperlink ref="Z124" r:id="rId699" display="https://twitter.com/rhyset_/status/1194814098036461570"/>
    <hyperlink ref="Z125" r:id="rId700" display="https://twitter.com/astrovernox/status/1194816267456110593"/>
    <hyperlink ref="Z126" r:id="rId701" display="https://twitter.com/unsyde/status/1194816517872898048"/>
    <hyperlink ref="Z127" r:id="rId702" display="https://twitter.com/spectrumfox/status/1193641641053057025"/>
    <hyperlink ref="Z128" r:id="rId703" display="https://twitter.com/spectrumfox/status/1193641641053057025"/>
    <hyperlink ref="Z129" r:id="rId704" display="https://twitter.com/spectrumfox/status/1193641641053057025"/>
    <hyperlink ref="Z130" r:id="rId705" display="https://twitter.com/spectrumfox/status/1194818632544473093"/>
    <hyperlink ref="Z131" r:id="rId706" display="https://twitter.com/highestwinds/status/1194820326183452673"/>
    <hyperlink ref="Z132" r:id="rId707" display="https://twitter.com/bailey_thewolf/status/1194820406198194176"/>
    <hyperlink ref="Z133" r:id="rId708" display="https://twitter.com/groenskov/status/1194855542398865408"/>
    <hyperlink ref="Z134" r:id="rId709" display="https://twitter.com/speedyigee/status/1194880883200688130"/>
    <hyperlink ref="Z135" r:id="rId710" display="https://twitter.com/surger_y/status/1194909328542584832"/>
    <hyperlink ref="Z136" r:id="rId711" display="https://twitter.com/pawind40/status/1194911220823973889"/>
    <hyperlink ref="Z137" r:id="rId712" display="https://twitter.com/eldram_ad/status/1194940877933809665"/>
    <hyperlink ref="Z138" r:id="rId713" display="https://twitter.com/naomih_origins/status/1194955285787533312"/>
    <hyperlink ref="Z139" r:id="rId714" display="https://twitter.com/nodexl/status/1194957647151345665"/>
    <hyperlink ref="Z140" r:id="rId715" display="https://twitter.com/nodexl/status/1194957647151345665"/>
    <hyperlink ref="Z141" r:id="rId716" display="https://twitter.com/metoscm/status/1194958730917502979"/>
    <hyperlink ref="Z142" r:id="rId717" display="https://twitter.com/metoscm/status/1194958730917502979"/>
    <hyperlink ref="Z143" r:id="rId718" display="https://twitter.com/fwdrift/status/1194961216332058624"/>
    <hyperlink ref="Z144" r:id="rId719" display="https://twitter.com/connectedaction/status/1194984594854023168"/>
    <hyperlink ref="Z145" r:id="rId720" display="https://twitter.com/connectedaction/status/1194984594854023168"/>
    <hyperlink ref="Z146" r:id="rId721" display="https://twitter.com/aussiedragon0/status/1194986415940984834"/>
    <hyperlink ref="Z147" r:id="rId722" display="https://twitter.com/smr_foundation/status/1194999996418052097"/>
    <hyperlink ref="Z148" r:id="rId723" display="https://twitter.com/smr_foundation/status/1194999996418052097"/>
    <hyperlink ref="Z149" r:id="rId724" display="https://twitter.com/komahux/status/1195017070288621568"/>
    <hyperlink ref="Z150" r:id="rId725" display="https://twitter.com/jasminethederg/status/1195019884293500929"/>
    <hyperlink ref="Z151" r:id="rId726" display="https://twitter.com/susbestous/status/1195021261270921222"/>
    <hyperlink ref="Z152" r:id="rId727" display="https://twitter.com/gbaer64/status/1195039056117190658"/>
    <hyperlink ref="Z153" r:id="rId728" display="https://twitter.com/xenonotter/status/1195039090728521728"/>
    <hyperlink ref="Z154" r:id="rId729" display="https://twitter.com/shiny_rawrsor/status/1195040028444872704"/>
    <hyperlink ref="Z155" r:id="rId730" display="https://twitter.com/sixthdragoness/status/1195040480377135104"/>
    <hyperlink ref="Z156" r:id="rId731" display="https://twitter.com/typeabadragon/status/1195040843633221632"/>
    <hyperlink ref="Z157" r:id="rId732" display="https://twitter.com/gluon_gun/status/1195044578430214145"/>
    <hyperlink ref="Z158" r:id="rId733" display="https://twitter.com/_hotdog_wolf/status/1195077752291909632"/>
    <hyperlink ref="Z159" r:id="rId734" display="https://twitter.com/lionel_toy/status/1193635825587589120"/>
    <hyperlink ref="Z160" r:id="rId735" display="https://twitter.com/lionel_toy/status/1193635825587589120"/>
    <hyperlink ref="Z161" r:id="rId736" display="https://twitter.com/lionel_toy/status/1193635825587589120"/>
    <hyperlink ref="Z162" r:id="rId737" display="https://twitter.com/lionel_toy/status/1195082439871225856"/>
    <hyperlink ref="Z163" r:id="rId738" display="https://twitter.com/lionel_toy/status/1195082439871225856"/>
    <hyperlink ref="Z164" r:id="rId739" display="https://twitter.com/quinnton117/status/1195090372835233792"/>
    <hyperlink ref="Z165" r:id="rId740" display="https://twitter.com/quinnton117/status/1195090372835233792"/>
    <hyperlink ref="Z166" r:id="rId741" display="https://twitter.com/jaina_manabeast/status/1195095562657370113"/>
    <hyperlink ref="Z167" r:id="rId742" display="https://twitter.com/buaya255/status/1193650493324591105"/>
    <hyperlink ref="Z168" r:id="rId743" display="https://twitter.com/buaya255/status/1193650493324591105"/>
    <hyperlink ref="Z169" r:id="rId744" display="https://twitter.com/buaya255/status/1193650493324591105"/>
    <hyperlink ref="Z170" r:id="rId745" display="https://twitter.com/buaya255/status/1194117765096865792"/>
    <hyperlink ref="Z171" r:id="rId746" display="https://twitter.com/buaya255/status/1194117765096865792"/>
    <hyperlink ref="Z172" r:id="rId747" display="https://twitter.com/buaya255/status/1195137676783095808"/>
    <hyperlink ref="Z173" r:id="rId748" display="https://twitter.com/buaya255/status/1195137676783095808"/>
    <hyperlink ref="Z174" r:id="rId749" display="https://twitter.com/raikandragon/status/1195158886430527491"/>
    <hyperlink ref="Z175" r:id="rId750" display="https://twitter.com/svondir/status/1195180139568611328"/>
    <hyperlink ref="Z176" r:id="rId751" display="https://twitter.com/kohaicomplex/status/1195181938316853248"/>
    <hyperlink ref="Z177" r:id="rId752" display="https://twitter.com/elesinolalekan/status/1195211057188487169"/>
    <hyperlink ref="Z178" r:id="rId753" display="https://twitter.com/coachifedolapo/status/1195351167812931591"/>
    <hyperlink ref="Z179" r:id="rId754" display="https://twitter.com/recurrentart/status/1191058475209478144"/>
    <hyperlink ref="Z180" r:id="rId755" display="https://twitter.com/recurrentart/status/1195475297103073280"/>
    <hyperlink ref="Z181" r:id="rId756" display="https://twitter.com/flurrabell/status/1191095216851210240"/>
    <hyperlink ref="Z182" r:id="rId757" display="https://twitter.com/flurrabell/status/1193579287443410944"/>
    <hyperlink ref="Z183" r:id="rId758" display="https://twitter.com/flurrabell/status/1191095216851210240"/>
    <hyperlink ref="Z184" r:id="rId759" display="https://twitter.com/flurrabell/status/1193579287443410944"/>
    <hyperlink ref="Z185" r:id="rId760" display="https://twitter.com/flurrabell/status/1191095216851210240"/>
    <hyperlink ref="Z186" r:id="rId761" display="https://twitter.com/flurrabell/status/1193579287443410944"/>
    <hyperlink ref="Z187" r:id="rId762" display="https://twitter.com/flurrabell/status/1193579287443410944"/>
    <hyperlink ref="Z188" r:id="rId763" display="https://twitter.com/flurrabell/status/1195490384941502465"/>
    <hyperlink ref="Z189" r:id="rId764" display="https://twitter.com/uncommoncritter/status/1194763560418598912"/>
    <hyperlink ref="Z190" r:id="rId765" display="https://twitter.com/soli_k/status/1195520255386255361"/>
    <hyperlink ref="Z191" r:id="rId766" display="https://twitter.com/myrtlesmonsters/status/1193651769856782336"/>
    <hyperlink ref="Z192" r:id="rId767" display="https://twitter.com/myrtlesmonsters/status/1195538225093152773"/>
    <hyperlink ref="Z193" r:id="rId768" display="https://twitter.com/morrowuff/status/1195554777276354560"/>
    <hyperlink ref="Z194" r:id="rId769" display="https://twitter.com/lostwolf321/status/1193633103169781760"/>
    <hyperlink ref="Z195" r:id="rId770" display="https://twitter.com/lostwolf321/status/1193633103169781760"/>
    <hyperlink ref="Z196" r:id="rId771" display="https://twitter.com/lostwolf321/status/1193633103169781760"/>
    <hyperlink ref="Z197" r:id="rId772" display="https://twitter.com/lostwolf321/status/1194109663882690562"/>
    <hyperlink ref="Z198" r:id="rId773" display="https://twitter.com/lostwolf321/status/1194109663882690562"/>
    <hyperlink ref="Z199" r:id="rId774" display="https://twitter.com/lostwolf321/status/1195557421512454149"/>
    <hyperlink ref="Z200" r:id="rId775" display="https://twitter.com/negative_fox/status/1195558391919337473"/>
    <hyperlink ref="Z201" r:id="rId776" display="https://twitter.com/bramble_wolf/status/1195497063984717824"/>
    <hyperlink ref="Z202" r:id="rId777" display="https://twitter.com/mazrogal89/status/1195618967697711104"/>
    <hyperlink ref="Z203" r:id="rId778" display="https://twitter.com/thejuliabutter/status/1194990883906760705"/>
    <hyperlink ref="Z204" r:id="rId779" display="https://twitter.com/scout24/status/1195680573987213312"/>
    <hyperlink ref="Z205" r:id="rId780" display="https://twitter.com/digitalspacelab/status/1194954492502069248"/>
    <hyperlink ref="Z206" r:id="rId781" display="https://twitter.com/vivianfrancos/status/1195683266990395392"/>
    <hyperlink ref="Z207" r:id="rId782" display="https://twitter.com/vivianfrancos/status/1195683266990395392"/>
    <hyperlink ref="Z208" r:id="rId783" display="https://twitter.com/banditraccoon1/status/1193627767230779392"/>
    <hyperlink ref="Z209" r:id="rId784" display="https://twitter.com/banditraccoon1/status/1193627767230779392"/>
    <hyperlink ref="Z210" r:id="rId785" display="https://twitter.com/banditraccoon1/status/1193627767230779392"/>
    <hyperlink ref="Z211" r:id="rId786" display="https://twitter.com/banditraccoon1/status/1195359004907589633"/>
    <hyperlink ref="Z212" r:id="rId787" display="https://twitter.com/banditraccoon1/status/1195359004907589633"/>
    <hyperlink ref="Z213" r:id="rId788" display="https://twitter.com/banditraccoon1/status/1195721427040653317"/>
    <hyperlink ref="Z214" r:id="rId789" display="https://twitter.com/pacanthro/status/1195080445001494528"/>
    <hyperlink ref="Z215" r:id="rId790" display="https://twitter.com/tav_fox/status/1195047132668915713"/>
    <hyperlink ref="Z216" r:id="rId791" display="https://twitter.com/tav_fox/status/1195080316689346560"/>
    <hyperlink ref="Z217" r:id="rId792" display="https://twitter.com/tav_fox/status/1195555843715952640"/>
    <hyperlink ref="Z218" r:id="rId793" display="https://twitter.com/tav_fox/status/1195556209392115712"/>
    <hyperlink ref="Z219" r:id="rId794" display="https://twitter.com/doubleofoxx/status/1195756132444209152"/>
    <hyperlink ref="Z220" r:id="rId795" display="https://twitter.com/growlcoon/status/1195784533729136640"/>
    <hyperlink ref="Z221" r:id="rId796" display="https://twitter.com/growlcoon/status/1195784533729136640"/>
    <hyperlink ref="Z222" r:id="rId797" display="https://twitter.com/zukiakula/status/1195809415129128966"/>
    <hyperlink ref="Z223" r:id="rId798" display="https://twitter.com/zukiakula/status/1195809415129128966"/>
    <hyperlink ref="Z224" r:id="rId799" display="https://twitter.com/baphigoat/status/1195826313338077184"/>
    <hyperlink ref="Z225" r:id="rId800" display="https://twitter.com/baphigoat/status/1195826313338077184"/>
    <hyperlink ref="Z226" r:id="rId801" display="https://twitter.com/trinshutup/status/1195827354578276352"/>
    <hyperlink ref="Z227" r:id="rId802" display="https://twitter.com/trinshutup/status/1195827354578276352"/>
    <hyperlink ref="Z228" r:id="rId803" display="https://twitter.com/nemesisinflux/status/1195873099834699776"/>
    <hyperlink ref="Z229" r:id="rId804" display="https://twitter.com/nemesisinflux/status/1195873099834699776"/>
    <hyperlink ref="Z230" r:id="rId805" display="https://twitter.com/oragon_lv99/status/1195681780772163584"/>
    <hyperlink ref="Z231" r:id="rId806" display="https://twitter.com/oragon_lv99/status/1195936408881360896"/>
    <hyperlink ref="Z232" r:id="rId807" display="https://twitter.com/ufotekkie/status/1195950664469270528"/>
    <hyperlink ref="Z233" r:id="rId808" display="https://twitter.com/michaelskurski1/status/1195965553443311616"/>
    <hyperlink ref="Z234" r:id="rId809" display="https://twitter.com/wxkiel/status/1194908246496014336"/>
    <hyperlink ref="Z235" r:id="rId810" display="https://twitter.com/wxkiel/status/1195965559113863168"/>
    <hyperlink ref="Z236" r:id="rId811" display="https://twitter.com/wxkiel/status/1195965718228897792"/>
    <hyperlink ref="Z237" r:id="rId812" display="https://twitter.com/lets_turn_on/status/1195969126650433536"/>
    <hyperlink ref="Z238" r:id="rId813" display="https://twitter.com/librewulf/status/1195969698212368385"/>
    <hyperlink ref="Z239" r:id="rId814" display="https://twitter.com/bengal0/status/1194356691241824258"/>
    <hyperlink ref="Z240" r:id="rId815" display="https://twitter.com/bengal0/status/1194356691241824258"/>
    <hyperlink ref="Z241" r:id="rId816" display="https://twitter.com/bengal0/status/1194360606981124096"/>
    <hyperlink ref="Z242" r:id="rId817" display="https://twitter.com/felixkruemel/status/1194498183323410432"/>
    <hyperlink ref="Z243" r:id="rId818" display="https://twitter.com/orzel/status/1194100011283431426"/>
    <hyperlink ref="Z244" r:id="rId819" display="https://twitter.com/pacanthro/status/1194101397807140864"/>
    <hyperlink ref="Z245" r:id="rId820" display="https://twitter.com/felixkruemel/status/1194498183323410432"/>
    <hyperlink ref="Z246" r:id="rId821" display="https://twitter.com/mightypazuzu/status/1195784076365565959"/>
    <hyperlink ref="Z247" r:id="rId822" display="https://twitter.com/felixkruemel/status/1195785874153316354"/>
    <hyperlink ref="Z248" r:id="rId823" display="https://twitter.com/felixkruemel/status/1195785874153316354"/>
    <hyperlink ref="Z249" r:id="rId824" display="https://twitter.com/felixkruemel/status/1193608292569899008"/>
    <hyperlink ref="Z250" r:id="rId825" display="https://twitter.com/felixkruemel/status/1193608292569899008"/>
    <hyperlink ref="Z251" r:id="rId826" display="https://twitter.com/felixkruemel/status/1193608292569899008"/>
    <hyperlink ref="Z252" r:id="rId827" display="https://twitter.com/felixkruemel/status/1196006582582173696"/>
    <hyperlink ref="Z253" r:id="rId828" display="https://twitter.com/klusekferret/status/1196009112871399425"/>
    <hyperlink ref="Z254" r:id="rId829" display="https://twitter.com/btelligent/status/1194164714818940929"/>
    <hyperlink ref="Z255" r:id="rId830" display="https://twitter.com/btelligent/status/1194164714818940929"/>
    <hyperlink ref="Z256" r:id="rId831" display="https://twitter.com/timobohm/status/1196015814564098048"/>
    <hyperlink ref="Z257" r:id="rId832" display="https://twitter.com/timobohm/status/1196015814564098048"/>
    <hyperlink ref="Z258" r:id="rId833" display="https://twitter.com/thatsfurredup/status/1196095116232011781"/>
    <hyperlink ref="Z259" r:id="rId834" display="https://twitter.com/romanotter/status/1196301222170378241"/>
    <hyperlink ref="Z260" r:id="rId835" display="https://twitter.com/romanotter/status/1196301222170378241"/>
    <hyperlink ref="Z261" r:id="rId836" display="https://twitter.com/ottydu/status/1196303507512422400"/>
    <hyperlink ref="Z262" r:id="rId837" display="https://twitter.com/ottydu/status/1196303507512422400"/>
    <hyperlink ref="Z263" r:id="rId838" display="https://twitter.com/varekwolf/status/1194450362821828608"/>
    <hyperlink ref="Z264" r:id="rId839" display="https://twitter.com/varekwolf/status/1195554596464156674"/>
    <hyperlink ref="Z265" r:id="rId840" display="https://twitter.com/varekwolf/status/1195770201330962433"/>
    <hyperlink ref="Z266" r:id="rId841" display="https://twitter.com/varekwolf/status/1196304345572069376"/>
    <hyperlink ref="Z267" r:id="rId842" display="https://twitter.com/varekwolf/status/1196304345572069376"/>
    <hyperlink ref="Z268" r:id="rId843" display="https://twitter.com/americanwolf76/status/1196304511649898496"/>
    <hyperlink ref="Z269" r:id="rId844" display="https://twitter.com/crosswhitekiba/status/1193694069953712128"/>
    <hyperlink ref="Z270" r:id="rId845" display="https://twitter.com/crosswhitekiba/status/1193694069953712128"/>
    <hyperlink ref="Z271" r:id="rId846" display="https://twitter.com/crosswhitekiba/status/1193694069953712128"/>
    <hyperlink ref="Z272" r:id="rId847" display="https://twitter.com/crosswhitekiba/status/1196336438595342336"/>
    <hyperlink ref="Z273" r:id="rId848" display="https://twitter.com/crosswhitekiba/status/1196336438595342336"/>
    <hyperlink ref="Z274" r:id="rId849" display="https://twitter.com/nandy_andy/status/1196340078563463168"/>
    <hyperlink ref="Z275" r:id="rId850" display="https://twitter.com/deanabb/status/1196373637172850691"/>
    <hyperlink ref="Z276" r:id="rId851" display="https://twitter.com/marquies/status/1196363755359260673"/>
    <hyperlink ref="Z277" r:id="rId852" display="https://twitter.com/marquies/status/1196379758696783872"/>
    <hyperlink ref="Z278" r:id="rId853" display="https://twitter.com/pacanthro/status/1193641581682671617"/>
    <hyperlink ref="Z279" r:id="rId854" display="https://twitter.com/bluehasia/status/1193607462277926913"/>
    <hyperlink ref="Z280" r:id="rId855" display="https://twitter.com/bluehasia/status/1194286806956527616"/>
    <hyperlink ref="Z281" r:id="rId856" display="https://twitter.com/pacanthro/status/1193641581682671617"/>
    <hyperlink ref="Z282" r:id="rId857" display="https://twitter.com/bluehasia/status/1193607462277926913"/>
    <hyperlink ref="Z283" r:id="rId858" display="https://twitter.com/bluehasia/status/1194286806956527616"/>
    <hyperlink ref="Z284" r:id="rId859" display="https://twitter.com/bluehasia/status/1194286806956527616"/>
    <hyperlink ref="Z285" r:id="rId860" display="https://twitter.com/bluehasia/status/1195676750556123137"/>
    <hyperlink ref="Z286" r:id="rId861" display="https://twitter.com/bluehasia/status/1195767323157770241"/>
    <hyperlink ref="Z287" r:id="rId862" display="https://twitter.com/bluehasia/status/1195857927195770881"/>
    <hyperlink ref="Z288" r:id="rId863" display="https://twitter.com/bluehasia/status/1195930669186256897"/>
    <hyperlink ref="Z289" r:id="rId864" display="https://twitter.com/bluehasia/status/1196293049875386368"/>
    <hyperlink ref="Z290" r:id="rId865" display="https://twitter.com/bluehasia/status/1196401529579823105"/>
    <hyperlink ref="Z291" r:id="rId866" display="https://twitter.com/knime/status/1196396656889073666"/>
    <hyperlink ref="Z292" r:id="rId867" display="https://twitter.com/knime/status/1196397975452422145"/>
    <hyperlink ref="Z293" r:id="rId868" display="https://twitter.com/dreznik/status/1196406393663823872"/>
    <hyperlink ref="Z294" r:id="rId869" display="https://twitter.com/dreznik/status/1196406393663823872"/>
    <hyperlink ref="Z295" r:id="rId870" display="https://twitter.com/dethbox/status/1196413288290168835"/>
    <hyperlink ref="Z296" r:id="rId871" display="https://twitter.com/dethbox/status/1196413288290168835"/>
    <hyperlink ref="Z297" r:id="rId872" display="https://twitter.com/jimsterne/status/1196413806907449345"/>
    <hyperlink ref="Z298" r:id="rId873" display="https://twitter.com/pawdeutschland/status/1176036097270435840"/>
    <hyperlink ref="Z299" r:id="rId874" display="https://twitter.com/pawdeutschland/status/1176398486180442112"/>
    <hyperlink ref="Z300" r:id="rId875" display="https://twitter.com/pawdeutschland/status/1196322363358490625"/>
    <hyperlink ref="Z301" r:id="rId876" display="https://twitter.com/pawdeutschland/status/1196334759628161024"/>
    <hyperlink ref="Z302" r:id="rId877" display="https://twitter.com/pawdeutschland/status/1196437949585526784"/>
    <hyperlink ref="Z303" r:id="rId878" display="https://twitter.com/homphs/status/1196444657523265537"/>
    <hyperlink ref="Z304" r:id="rId879" display="https://twitter.com/homphs/status/1196444657523265537"/>
    <hyperlink ref="Z305" r:id="rId880" display="https://twitter.com/deepset_ai/status/1196453764863078403"/>
    <hyperlink ref="Z306" r:id="rId881" display="https://twitter.com/malte_pietsch/status/1196453701520674816"/>
    <hyperlink ref="Z307" r:id="rId882" display="https://twitter.com/raiyani/status/1196455891576459264"/>
    <hyperlink ref="Z308" r:id="rId883" display="https://twitter.com/pacanthro/status/1194818444471881733"/>
    <hyperlink ref="Z309" r:id="rId884" display="https://twitter.com/loboloc0/status/1194533990667079680"/>
    <hyperlink ref="Z310" r:id="rId885" display="https://twitter.com/loboloc0/status/1194817159983034368"/>
    <hyperlink ref="Z311" r:id="rId886" display="https://twitter.com/loboloc0/status/1196299239040569344"/>
    <hyperlink ref="Z312" r:id="rId887" display="https://twitter.com/rotfellfox/status/1196458328303505409"/>
    <hyperlink ref="Z313" r:id="rId888" display="https://twitter.com/rotfellfox/status/1196458328303505409"/>
    <hyperlink ref="Z314" r:id="rId889" display="https://twitter.com/pawcon/status/1193903118821384204"/>
    <hyperlink ref="Z315" r:id="rId890" display="https://twitter.com/pawcon/status/1193917356680138752"/>
    <hyperlink ref="Z316" r:id="rId891" display="https://twitter.com/pawcon/status/1196504927318601728"/>
    <hyperlink ref="Z317" r:id="rId892" display="https://twitter.com/predictanalytic/status/1193903191726755840"/>
    <hyperlink ref="Z318" r:id="rId893" display="https://twitter.com/predictanalytic/status/1196505031266070528"/>
    <hyperlink ref="Z319" r:id="rId894" display="https://twitter.com/furguideweb/status/1196518541148794880"/>
    <hyperlink ref="Z320" r:id="rId895" display="https://twitter.com/roshi_ad/status/1196541617454252032"/>
    <hyperlink ref="BB246" r:id="rId896" display="https://api.twitter.com/1.1/geo/id/f0af1239cbebb474.json"/>
    <hyperlink ref="BB256" r:id="rId897" display="https://api.twitter.com/1.1/geo/id/8abc99434d4f5d28.json"/>
    <hyperlink ref="BB257" r:id="rId898" display="https://api.twitter.com/1.1/geo/id/8abc99434d4f5d28.json"/>
  </hyperlinks>
  <printOptions/>
  <pageMargins left="0.7" right="0.7" top="0.75" bottom="0.75" header="0.3" footer="0.3"/>
  <pageSetup horizontalDpi="600" verticalDpi="600" orientation="portrait" r:id="rId902"/>
  <legacyDrawing r:id="rId900"/>
  <tableParts>
    <tablePart r:id="rId9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3466</v>
      </c>
      <c r="B1" s="13" t="s">
        <v>3467</v>
      </c>
      <c r="C1" s="13" t="s">
        <v>3460</v>
      </c>
      <c r="D1" s="13" t="s">
        <v>3461</v>
      </c>
      <c r="E1" s="13" t="s">
        <v>3468</v>
      </c>
      <c r="F1" s="13" t="s">
        <v>144</v>
      </c>
      <c r="G1" s="13" t="s">
        <v>3469</v>
      </c>
      <c r="H1" s="13" t="s">
        <v>3470</v>
      </c>
      <c r="I1" s="13" t="s">
        <v>3471</v>
      </c>
      <c r="J1" s="13" t="s">
        <v>3472</v>
      </c>
      <c r="K1" s="13" t="s">
        <v>3473</v>
      </c>
      <c r="L1" s="13" t="s">
        <v>3474</v>
      </c>
    </row>
    <row r="2" spans="1:12" ht="15">
      <c r="A2" s="86" t="s">
        <v>2817</v>
      </c>
      <c r="B2" s="86" t="s">
        <v>2818</v>
      </c>
      <c r="C2" s="86">
        <v>59</v>
      </c>
      <c r="D2" s="121">
        <v>0.01229211233183355</v>
      </c>
      <c r="E2" s="121">
        <v>1.6153390385280815</v>
      </c>
      <c r="F2" s="86" t="s">
        <v>3462</v>
      </c>
      <c r="G2" s="86" t="b">
        <v>0</v>
      </c>
      <c r="H2" s="86" t="b">
        <v>0</v>
      </c>
      <c r="I2" s="86" t="b">
        <v>0</v>
      </c>
      <c r="J2" s="86" t="b">
        <v>0</v>
      </c>
      <c r="K2" s="86" t="b">
        <v>0</v>
      </c>
      <c r="L2" s="86" t="b">
        <v>0</v>
      </c>
    </row>
    <row r="3" spans="1:12" ht="15">
      <c r="A3" s="86" t="s">
        <v>2818</v>
      </c>
      <c r="B3" s="86" t="s">
        <v>385</v>
      </c>
      <c r="C3" s="86">
        <v>59</v>
      </c>
      <c r="D3" s="121">
        <v>0.01229211233183355</v>
      </c>
      <c r="E3" s="121">
        <v>1.3818696763875833</v>
      </c>
      <c r="F3" s="86" t="s">
        <v>3462</v>
      </c>
      <c r="G3" s="86" t="b">
        <v>0</v>
      </c>
      <c r="H3" s="86" t="b">
        <v>0</v>
      </c>
      <c r="I3" s="86" t="b">
        <v>0</v>
      </c>
      <c r="J3" s="86" t="b">
        <v>0</v>
      </c>
      <c r="K3" s="86" t="b">
        <v>0</v>
      </c>
      <c r="L3" s="86" t="b">
        <v>0</v>
      </c>
    </row>
    <row r="4" spans="1:12" ht="15">
      <c r="A4" s="86" t="s">
        <v>2813</v>
      </c>
      <c r="B4" s="86" t="s">
        <v>2820</v>
      </c>
      <c r="C4" s="86">
        <v>43</v>
      </c>
      <c r="D4" s="121">
        <v>0.011082891477327142</v>
      </c>
      <c r="E4" s="121">
        <v>1.4534882185870106</v>
      </c>
      <c r="F4" s="86" t="s">
        <v>3462</v>
      </c>
      <c r="G4" s="86" t="b">
        <v>0</v>
      </c>
      <c r="H4" s="86" t="b">
        <v>0</v>
      </c>
      <c r="I4" s="86" t="b">
        <v>0</v>
      </c>
      <c r="J4" s="86" t="b">
        <v>0</v>
      </c>
      <c r="K4" s="86" t="b">
        <v>0</v>
      </c>
      <c r="L4" s="86" t="b">
        <v>0</v>
      </c>
    </row>
    <row r="5" spans="1:12" ht="15">
      <c r="A5" s="86" t="s">
        <v>2813</v>
      </c>
      <c r="B5" s="86" t="s">
        <v>2821</v>
      </c>
      <c r="C5" s="86">
        <v>43</v>
      </c>
      <c r="D5" s="121">
        <v>0.011082891477327142</v>
      </c>
      <c r="E5" s="121">
        <v>1.4732322767827677</v>
      </c>
      <c r="F5" s="86" t="s">
        <v>3462</v>
      </c>
      <c r="G5" s="86" t="b">
        <v>0</v>
      </c>
      <c r="H5" s="86" t="b">
        <v>0</v>
      </c>
      <c r="I5" s="86" t="b">
        <v>0</v>
      </c>
      <c r="J5" s="86" t="b">
        <v>0</v>
      </c>
      <c r="K5" s="86" t="b">
        <v>0</v>
      </c>
      <c r="L5" s="86" t="b">
        <v>0</v>
      </c>
    </row>
    <row r="6" spans="1:12" ht="15">
      <c r="A6" s="86" t="s">
        <v>2821</v>
      </c>
      <c r="B6" s="86" t="s">
        <v>2822</v>
      </c>
      <c r="C6" s="86">
        <v>43</v>
      </c>
      <c r="D6" s="121">
        <v>0.011082891477327142</v>
      </c>
      <c r="E6" s="121">
        <v>1.675336968203367</v>
      </c>
      <c r="F6" s="86" t="s">
        <v>3462</v>
      </c>
      <c r="G6" s="86" t="b">
        <v>0</v>
      </c>
      <c r="H6" s="86" t="b">
        <v>0</v>
      </c>
      <c r="I6" s="86" t="b">
        <v>0</v>
      </c>
      <c r="J6" s="86" t="b">
        <v>0</v>
      </c>
      <c r="K6" s="86" t="b">
        <v>0</v>
      </c>
      <c r="L6" s="86" t="b">
        <v>0</v>
      </c>
    </row>
    <row r="7" spans="1:12" ht="15">
      <c r="A7" s="86" t="s">
        <v>2822</v>
      </c>
      <c r="B7" s="86" t="s">
        <v>2823</v>
      </c>
      <c r="C7" s="86">
        <v>43</v>
      </c>
      <c r="D7" s="121">
        <v>0.011082891477327142</v>
      </c>
      <c r="E7" s="121">
        <v>1.675336968203367</v>
      </c>
      <c r="F7" s="86" t="s">
        <v>3462</v>
      </c>
      <c r="G7" s="86" t="b">
        <v>0</v>
      </c>
      <c r="H7" s="86" t="b">
        <v>0</v>
      </c>
      <c r="I7" s="86" t="b">
        <v>0</v>
      </c>
      <c r="J7" s="86" t="b">
        <v>0</v>
      </c>
      <c r="K7" s="86" t="b">
        <v>0</v>
      </c>
      <c r="L7" s="86" t="b">
        <v>0</v>
      </c>
    </row>
    <row r="8" spans="1:12" ht="15">
      <c r="A8" s="86" t="s">
        <v>2824</v>
      </c>
      <c r="B8" s="86" t="s">
        <v>2840</v>
      </c>
      <c r="C8" s="86">
        <v>26</v>
      </c>
      <c r="D8" s="121">
        <v>0.008744027842303834</v>
      </c>
      <c r="E8" s="121">
        <v>1.557886252987617</v>
      </c>
      <c r="F8" s="86" t="s">
        <v>3462</v>
      </c>
      <c r="G8" s="86" t="b">
        <v>0</v>
      </c>
      <c r="H8" s="86" t="b">
        <v>0</v>
      </c>
      <c r="I8" s="86" t="b">
        <v>0</v>
      </c>
      <c r="J8" s="86" t="b">
        <v>0</v>
      </c>
      <c r="K8" s="86" t="b">
        <v>0</v>
      </c>
      <c r="L8" s="86" t="b">
        <v>0</v>
      </c>
    </row>
    <row r="9" spans="1:12" ht="15">
      <c r="A9" s="86" t="s">
        <v>344</v>
      </c>
      <c r="B9" s="86" t="s">
        <v>2813</v>
      </c>
      <c r="C9" s="86">
        <v>23</v>
      </c>
      <c r="D9" s="121">
        <v>0.008175463571837866</v>
      </c>
      <c r="E9" s="121">
        <v>1.1273899367024243</v>
      </c>
      <c r="F9" s="86" t="s">
        <v>3462</v>
      </c>
      <c r="G9" s="86" t="b">
        <v>0</v>
      </c>
      <c r="H9" s="86" t="b">
        <v>0</v>
      </c>
      <c r="I9" s="86" t="b">
        <v>0</v>
      </c>
      <c r="J9" s="86" t="b">
        <v>0</v>
      </c>
      <c r="K9" s="86" t="b">
        <v>0</v>
      </c>
      <c r="L9" s="86" t="b">
        <v>0</v>
      </c>
    </row>
    <row r="10" spans="1:12" ht="15">
      <c r="A10" s="86" t="s">
        <v>2820</v>
      </c>
      <c r="B10" s="86" t="s">
        <v>2814</v>
      </c>
      <c r="C10" s="86">
        <v>23</v>
      </c>
      <c r="D10" s="121">
        <v>0.008175463571837866</v>
      </c>
      <c r="E10" s="121">
        <v>1.2711480102543278</v>
      </c>
      <c r="F10" s="86" t="s">
        <v>3462</v>
      </c>
      <c r="G10" s="86" t="b">
        <v>0</v>
      </c>
      <c r="H10" s="86" t="b">
        <v>0</v>
      </c>
      <c r="I10" s="86" t="b">
        <v>0</v>
      </c>
      <c r="J10" s="86" t="b">
        <v>0</v>
      </c>
      <c r="K10" s="86" t="b">
        <v>0</v>
      </c>
      <c r="L10" s="86" t="b">
        <v>0</v>
      </c>
    </row>
    <row r="11" spans="1:12" ht="15">
      <c r="A11" s="86" t="s">
        <v>2814</v>
      </c>
      <c r="B11" s="86" t="s">
        <v>2824</v>
      </c>
      <c r="C11" s="86">
        <v>23</v>
      </c>
      <c r="D11" s="121">
        <v>0.008175463571837866</v>
      </c>
      <c r="E11" s="121">
        <v>1.2616026923480974</v>
      </c>
      <c r="F11" s="86" t="s">
        <v>3462</v>
      </c>
      <c r="G11" s="86" t="b">
        <v>0</v>
      </c>
      <c r="H11" s="86" t="b">
        <v>0</v>
      </c>
      <c r="I11" s="86" t="b">
        <v>0</v>
      </c>
      <c r="J11" s="86" t="b">
        <v>0</v>
      </c>
      <c r="K11" s="86" t="b">
        <v>0</v>
      </c>
      <c r="L11" s="86" t="b">
        <v>0</v>
      </c>
    </row>
    <row r="12" spans="1:12" ht="15">
      <c r="A12" s="86" t="s">
        <v>2840</v>
      </c>
      <c r="B12" s="86" t="s">
        <v>3248</v>
      </c>
      <c r="C12" s="86">
        <v>23</v>
      </c>
      <c r="D12" s="121">
        <v>0.008175463571837866</v>
      </c>
      <c r="E12" s="121">
        <v>1.7470301928584417</v>
      </c>
      <c r="F12" s="86" t="s">
        <v>3462</v>
      </c>
      <c r="G12" s="86" t="b">
        <v>0</v>
      </c>
      <c r="H12" s="86" t="b">
        <v>0</v>
      </c>
      <c r="I12" s="86" t="b">
        <v>0</v>
      </c>
      <c r="J12" s="86" t="b">
        <v>0</v>
      </c>
      <c r="K12" s="86" t="b">
        <v>0</v>
      </c>
      <c r="L12" s="86" t="b">
        <v>0</v>
      </c>
    </row>
    <row r="13" spans="1:12" ht="15">
      <c r="A13" s="86" t="s">
        <v>3248</v>
      </c>
      <c r="B13" s="86" t="s">
        <v>3247</v>
      </c>
      <c r="C13" s="86">
        <v>23</v>
      </c>
      <c r="D13" s="121">
        <v>0.008175463571837866</v>
      </c>
      <c r="E13" s="121">
        <v>1.9067310357259537</v>
      </c>
      <c r="F13" s="86" t="s">
        <v>3462</v>
      </c>
      <c r="G13" s="86" t="b">
        <v>0</v>
      </c>
      <c r="H13" s="86" t="b">
        <v>0</v>
      </c>
      <c r="I13" s="86" t="b">
        <v>0</v>
      </c>
      <c r="J13" s="86" t="b">
        <v>0</v>
      </c>
      <c r="K13" s="86" t="b">
        <v>0</v>
      </c>
      <c r="L13" s="86" t="b">
        <v>0</v>
      </c>
    </row>
    <row r="14" spans="1:12" ht="15">
      <c r="A14" s="86" t="s">
        <v>3247</v>
      </c>
      <c r="B14" s="86" t="s">
        <v>3251</v>
      </c>
      <c r="C14" s="86">
        <v>23</v>
      </c>
      <c r="D14" s="121">
        <v>0.008175463571837866</v>
      </c>
      <c r="E14" s="121">
        <v>1.976366963867348</v>
      </c>
      <c r="F14" s="86" t="s">
        <v>3462</v>
      </c>
      <c r="G14" s="86" t="b">
        <v>0</v>
      </c>
      <c r="H14" s="86" t="b">
        <v>0</v>
      </c>
      <c r="I14" s="86" t="b">
        <v>0</v>
      </c>
      <c r="J14" s="86" t="b">
        <v>0</v>
      </c>
      <c r="K14" s="86" t="b">
        <v>0</v>
      </c>
      <c r="L14" s="86" t="b">
        <v>0</v>
      </c>
    </row>
    <row r="15" spans="1:12" ht="15">
      <c r="A15" s="86" t="s">
        <v>3251</v>
      </c>
      <c r="B15" s="86" t="s">
        <v>3252</v>
      </c>
      <c r="C15" s="86">
        <v>23</v>
      </c>
      <c r="D15" s="121">
        <v>0.008175463571837866</v>
      </c>
      <c r="E15" s="121">
        <v>2.0460028920087425</v>
      </c>
      <c r="F15" s="86" t="s">
        <v>3462</v>
      </c>
      <c r="G15" s="86" t="b">
        <v>0</v>
      </c>
      <c r="H15" s="86" t="b">
        <v>0</v>
      </c>
      <c r="I15" s="86" t="b">
        <v>0</v>
      </c>
      <c r="J15" s="86" t="b">
        <v>0</v>
      </c>
      <c r="K15" s="86" t="b">
        <v>0</v>
      </c>
      <c r="L15" s="86" t="b">
        <v>0</v>
      </c>
    </row>
    <row r="16" spans="1:12" ht="15">
      <c r="A16" s="86" t="s">
        <v>3252</v>
      </c>
      <c r="B16" s="86" t="s">
        <v>3253</v>
      </c>
      <c r="C16" s="86">
        <v>23</v>
      </c>
      <c r="D16" s="121">
        <v>0.008175463571837866</v>
      </c>
      <c r="E16" s="121">
        <v>2.0460028920087425</v>
      </c>
      <c r="F16" s="86" t="s">
        <v>3462</v>
      </c>
      <c r="G16" s="86" t="b">
        <v>0</v>
      </c>
      <c r="H16" s="86" t="b">
        <v>0</v>
      </c>
      <c r="I16" s="86" t="b">
        <v>0</v>
      </c>
      <c r="J16" s="86" t="b">
        <v>0</v>
      </c>
      <c r="K16" s="86" t="b">
        <v>0</v>
      </c>
      <c r="L16" s="86" t="b">
        <v>0</v>
      </c>
    </row>
    <row r="17" spans="1:12" ht="15">
      <c r="A17" s="86" t="s">
        <v>3253</v>
      </c>
      <c r="B17" s="86" t="s">
        <v>2815</v>
      </c>
      <c r="C17" s="86">
        <v>23</v>
      </c>
      <c r="D17" s="121">
        <v>0.008175463571837866</v>
      </c>
      <c r="E17" s="121">
        <v>1.5881867924844668</v>
      </c>
      <c r="F17" s="86" t="s">
        <v>3462</v>
      </c>
      <c r="G17" s="86" t="b">
        <v>0</v>
      </c>
      <c r="H17" s="86" t="b">
        <v>0</v>
      </c>
      <c r="I17" s="86" t="b">
        <v>0</v>
      </c>
      <c r="J17" s="86" t="b">
        <v>0</v>
      </c>
      <c r="K17" s="86" t="b">
        <v>0</v>
      </c>
      <c r="L17" s="86" t="b">
        <v>0</v>
      </c>
    </row>
    <row r="18" spans="1:12" ht="15">
      <c r="A18" s="86" t="s">
        <v>2815</v>
      </c>
      <c r="B18" s="86" t="s">
        <v>389</v>
      </c>
      <c r="C18" s="86">
        <v>23</v>
      </c>
      <c r="D18" s="121">
        <v>0.008175463571837866</v>
      </c>
      <c r="E18" s="121">
        <v>1.6083901785727537</v>
      </c>
      <c r="F18" s="86" t="s">
        <v>3462</v>
      </c>
      <c r="G18" s="86" t="b">
        <v>0</v>
      </c>
      <c r="H18" s="86" t="b">
        <v>0</v>
      </c>
      <c r="I18" s="86" t="b">
        <v>0</v>
      </c>
      <c r="J18" s="86" t="b">
        <v>0</v>
      </c>
      <c r="K18" s="86" t="b">
        <v>0</v>
      </c>
      <c r="L18" s="86" t="b">
        <v>0</v>
      </c>
    </row>
    <row r="19" spans="1:12" ht="15">
      <c r="A19" s="86" t="s">
        <v>389</v>
      </c>
      <c r="B19" s="86" t="s">
        <v>3250</v>
      </c>
      <c r="C19" s="86">
        <v>23</v>
      </c>
      <c r="D19" s="121">
        <v>0.008175463571837866</v>
      </c>
      <c r="E19" s="121">
        <v>2.0097907193542977</v>
      </c>
      <c r="F19" s="86" t="s">
        <v>3462</v>
      </c>
      <c r="G19" s="86" t="b">
        <v>0</v>
      </c>
      <c r="H19" s="86" t="b">
        <v>0</v>
      </c>
      <c r="I19" s="86" t="b">
        <v>0</v>
      </c>
      <c r="J19" s="86" t="b">
        <v>0</v>
      </c>
      <c r="K19" s="86" t="b">
        <v>0</v>
      </c>
      <c r="L19" s="86" t="b">
        <v>0</v>
      </c>
    </row>
    <row r="20" spans="1:12" ht="15">
      <c r="A20" s="86" t="s">
        <v>3250</v>
      </c>
      <c r="B20" s="86" t="s">
        <v>3254</v>
      </c>
      <c r="C20" s="86">
        <v>23</v>
      </c>
      <c r="D20" s="121">
        <v>0.008175463571837866</v>
      </c>
      <c r="E20" s="121">
        <v>2.0097907193542977</v>
      </c>
      <c r="F20" s="86" t="s">
        <v>3462</v>
      </c>
      <c r="G20" s="86" t="b">
        <v>0</v>
      </c>
      <c r="H20" s="86" t="b">
        <v>0</v>
      </c>
      <c r="I20" s="86" t="b">
        <v>0</v>
      </c>
      <c r="J20" s="86" t="b">
        <v>0</v>
      </c>
      <c r="K20" s="86" t="b">
        <v>0</v>
      </c>
      <c r="L20" s="86" t="b">
        <v>0</v>
      </c>
    </row>
    <row r="21" spans="1:12" ht="15">
      <c r="A21" s="86" t="s">
        <v>3254</v>
      </c>
      <c r="B21" s="86" t="s">
        <v>3255</v>
      </c>
      <c r="C21" s="86">
        <v>23</v>
      </c>
      <c r="D21" s="121">
        <v>0.008175463571837866</v>
      </c>
      <c r="E21" s="121">
        <v>2.0460028920087425</v>
      </c>
      <c r="F21" s="86" t="s">
        <v>3462</v>
      </c>
      <c r="G21" s="86" t="b">
        <v>0</v>
      </c>
      <c r="H21" s="86" t="b">
        <v>0</v>
      </c>
      <c r="I21" s="86" t="b">
        <v>0</v>
      </c>
      <c r="J21" s="86" t="b">
        <v>0</v>
      </c>
      <c r="K21" s="86" t="b">
        <v>0</v>
      </c>
      <c r="L21" s="86" t="b">
        <v>0</v>
      </c>
    </row>
    <row r="22" spans="1:12" ht="15">
      <c r="A22" s="86" t="s">
        <v>3255</v>
      </c>
      <c r="B22" s="86" t="s">
        <v>2814</v>
      </c>
      <c r="C22" s="86">
        <v>23</v>
      </c>
      <c r="D22" s="121">
        <v>0.008175463571837866</v>
      </c>
      <c r="E22" s="121">
        <v>1.5626326880120787</v>
      </c>
      <c r="F22" s="86" t="s">
        <v>3462</v>
      </c>
      <c r="G22" s="86" t="b">
        <v>0</v>
      </c>
      <c r="H22" s="86" t="b">
        <v>0</v>
      </c>
      <c r="I22" s="86" t="b">
        <v>0</v>
      </c>
      <c r="J22" s="86" t="b">
        <v>0</v>
      </c>
      <c r="K22" s="86" t="b">
        <v>0</v>
      </c>
      <c r="L22" s="86" t="b">
        <v>0</v>
      </c>
    </row>
    <row r="23" spans="1:12" ht="15">
      <c r="A23" s="86" t="s">
        <v>2814</v>
      </c>
      <c r="B23" s="86" t="s">
        <v>2813</v>
      </c>
      <c r="C23" s="86">
        <v>23</v>
      </c>
      <c r="D23" s="121">
        <v>0.008175463571837866</v>
      </c>
      <c r="E23" s="121">
        <v>0.9898620727861038</v>
      </c>
      <c r="F23" s="86" t="s">
        <v>3462</v>
      </c>
      <c r="G23" s="86" t="b">
        <v>0</v>
      </c>
      <c r="H23" s="86" t="b">
        <v>0</v>
      </c>
      <c r="I23" s="86" t="b">
        <v>0</v>
      </c>
      <c r="J23" s="86" t="b">
        <v>0</v>
      </c>
      <c r="K23" s="86" t="b">
        <v>0</v>
      </c>
      <c r="L23" s="86" t="b">
        <v>0</v>
      </c>
    </row>
    <row r="24" spans="1:12" ht="15">
      <c r="A24" s="86" t="s">
        <v>2812</v>
      </c>
      <c r="B24" s="86" t="s">
        <v>2879</v>
      </c>
      <c r="C24" s="86">
        <v>20</v>
      </c>
      <c r="D24" s="121">
        <v>0.0075456168476819956</v>
      </c>
      <c r="E24" s="121">
        <v>1.3139589465276056</v>
      </c>
      <c r="F24" s="86" t="s">
        <v>3462</v>
      </c>
      <c r="G24" s="86" t="b">
        <v>0</v>
      </c>
      <c r="H24" s="86" t="b">
        <v>0</v>
      </c>
      <c r="I24" s="86" t="b">
        <v>0</v>
      </c>
      <c r="J24" s="86" t="b">
        <v>0</v>
      </c>
      <c r="K24" s="86" t="b">
        <v>0</v>
      </c>
      <c r="L24" s="86" t="b">
        <v>0</v>
      </c>
    </row>
    <row r="25" spans="1:12" ht="15">
      <c r="A25" s="86" t="s">
        <v>2879</v>
      </c>
      <c r="B25" s="86" t="s">
        <v>3249</v>
      </c>
      <c r="C25" s="86">
        <v>20</v>
      </c>
      <c r="D25" s="121">
        <v>0.0075456168476819956</v>
      </c>
      <c r="E25" s="121">
        <v>1.7623084586772435</v>
      </c>
      <c r="F25" s="86" t="s">
        <v>3462</v>
      </c>
      <c r="G25" s="86" t="b">
        <v>0</v>
      </c>
      <c r="H25" s="86" t="b">
        <v>0</v>
      </c>
      <c r="I25" s="86" t="b">
        <v>0</v>
      </c>
      <c r="J25" s="86" t="b">
        <v>0</v>
      </c>
      <c r="K25" s="86" t="b">
        <v>0</v>
      </c>
      <c r="L25" s="86" t="b">
        <v>0</v>
      </c>
    </row>
    <row r="26" spans="1:12" ht="15">
      <c r="A26" s="86" t="s">
        <v>3249</v>
      </c>
      <c r="B26" s="86" t="s">
        <v>3256</v>
      </c>
      <c r="C26" s="86">
        <v>20</v>
      </c>
      <c r="D26" s="121">
        <v>0.0075456168476819956</v>
      </c>
      <c r="E26" s="121">
        <v>1.9513646948972925</v>
      </c>
      <c r="F26" s="86" t="s">
        <v>3462</v>
      </c>
      <c r="G26" s="86" t="b">
        <v>0</v>
      </c>
      <c r="H26" s="86" t="b">
        <v>0</v>
      </c>
      <c r="I26" s="86" t="b">
        <v>0</v>
      </c>
      <c r="J26" s="86" t="b">
        <v>0</v>
      </c>
      <c r="K26" s="86" t="b">
        <v>0</v>
      </c>
      <c r="L26" s="86" t="b">
        <v>0</v>
      </c>
    </row>
    <row r="27" spans="1:12" ht="15">
      <c r="A27" s="86" t="s">
        <v>3256</v>
      </c>
      <c r="B27" s="86" t="s">
        <v>3258</v>
      </c>
      <c r="C27" s="86">
        <v>20</v>
      </c>
      <c r="D27" s="121">
        <v>0.0075456168476819956</v>
      </c>
      <c r="E27" s="121">
        <v>2.0653080472041294</v>
      </c>
      <c r="F27" s="86" t="s">
        <v>3462</v>
      </c>
      <c r="G27" s="86" t="b">
        <v>0</v>
      </c>
      <c r="H27" s="86" t="b">
        <v>0</v>
      </c>
      <c r="I27" s="86" t="b">
        <v>0</v>
      </c>
      <c r="J27" s="86" t="b">
        <v>0</v>
      </c>
      <c r="K27" s="86" t="b">
        <v>0</v>
      </c>
      <c r="L27" s="86" t="b">
        <v>0</v>
      </c>
    </row>
    <row r="28" spans="1:12" ht="15">
      <c r="A28" s="86" t="s">
        <v>3258</v>
      </c>
      <c r="B28" s="86" t="s">
        <v>2813</v>
      </c>
      <c r="C28" s="86">
        <v>20</v>
      </c>
      <c r="D28" s="121">
        <v>0.0075456168476819956</v>
      </c>
      <c r="E28" s="121">
        <v>1.4732322767827677</v>
      </c>
      <c r="F28" s="86" t="s">
        <v>3462</v>
      </c>
      <c r="G28" s="86" t="b">
        <v>0</v>
      </c>
      <c r="H28" s="86" t="b">
        <v>0</v>
      </c>
      <c r="I28" s="86" t="b">
        <v>0</v>
      </c>
      <c r="J28" s="86" t="b">
        <v>0</v>
      </c>
      <c r="K28" s="86" t="b">
        <v>0</v>
      </c>
      <c r="L28" s="86" t="b">
        <v>0</v>
      </c>
    </row>
    <row r="29" spans="1:12" ht="15">
      <c r="A29" s="86" t="s">
        <v>3259</v>
      </c>
      <c r="B29" s="86" t="s">
        <v>3257</v>
      </c>
      <c r="C29" s="86">
        <v>20</v>
      </c>
      <c r="D29" s="121">
        <v>0.0075456168476819956</v>
      </c>
      <c r="E29" s="121">
        <v>2.085511433292416</v>
      </c>
      <c r="F29" s="86" t="s">
        <v>3462</v>
      </c>
      <c r="G29" s="86" t="b">
        <v>0</v>
      </c>
      <c r="H29" s="86" t="b">
        <v>0</v>
      </c>
      <c r="I29" s="86" t="b">
        <v>0</v>
      </c>
      <c r="J29" s="86" t="b">
        <v>0</v>
      </c>
      <c r="K29" s="86" t="b">
        <v>0</v>
      </c>
      <c r="L29" s="86" t="b">
        <v>0</v>
      </c>
    </row>
    <row r="30" spans="1:12" ht="15">
      <c r="A30" s="86" t="s">
        <v>3257</v>
      </c>
      <c r="B30" s="86" t="s">
        <v>2825</v>
      </c>
      <c r="C30" s="86">
        <v>20</v>
      </c>
      <c r="D30" s="121">
        <v>0.0075456168476819956</v>
      </c>
      <c r="E30" s="121">
        <v>1.8951797351221247</v>
      </c>
      <c r="F30" s="86" t="s">
        <v>3462</v>
      </c>
      <c r="G30" s="86" t="b">
        <v>0</v>
      </c>
      <c r="H30" s="86" t="b">
        <v>0</v>
      </c>
      <c r="I30" s="86" t="b">
        <v>0</v>
      </c>
      <c r="J30" s="86" t="b">
        <v>0</v>
      </c>
      <c r="K30" s="86" t="b">
        <v>0</v>
      </c>
      <c r="L30" s="86" t="b">
        <v>0</v>
      </c>
    </row>
    <row r="31" spans="1:12" ht="15">
      <c r="A31" s="86" t="s">
        <v>2825</v>
      </c>
      <c r="B31" s="86" t="s">
        <v>2815</v>
      </c>
      <c r="C31" s="86">
        <v>20</v>
      </c>
      <c r="D31" s="121">
        <v>0.0075456168476819956</v>
      </c>
      <c r="E31" s="121">
        <v>1.3978550943141752</v>
      </c>
      <c r="F31" s="86" t="s">
        <v>3462</v>
      </c>
      <c r="G31" s="86" t="b">
        <v>0</v>
      </c>
      <c r="H31" s="86" t="b">
        <v>0</v>
      </c>
      <c r="I31" s="86" t="b">
        <v>0</v>
      </c>
      <c r="J31" s="86" t="b">
        <v>0</v>
      </c>
      <c r="K31" s="86" t="b">
        <v>0</v>
      </c>
      <c r="L31" s="86" t="b">
        <v>0</v>
      </c>
    </row>
    <row r="32" spans="1:12" ht="15">
      <c r="A32" s="86" t="s">
        <v>2815</v>
      </c>
      <c r="B32" s="86" t="s">
        <v>2813</v>
      </c>
      <c r="C32" s="86">
        <v>20</v>
      </c>
      <c r="D32" s="121">
        <v>0.0075456168476819956</v>
      </c>
      <c r="E32" s="121">
        <v>0.9749217229931673</v>
      </c>
      <c r="F32" s="86" t="s">
        <v>3462</v>
      </c>
      <c r="G32" s="86" t="b">
        <v>0</v>
      </c>
      <c r="H32" s="86" t="b">
        <v>0</v>
      </c>
      <c r="I32" s="86" t="b">
        <v>0</v>
      </c>
      <c r="J32" s="86" t="b">
        <v>0</v>
      </c>
      <c r="K32" s="86" t="b">
        <v>0</v>
      </c>
      <c r="L32" s="86" t="b">
        <v>0</v>
      </c>
    </row>
    <row r="33" spans="1:12" ht="15">
      <c r="A33" s="86" t="s">
        <v>2812</v>
      </c>
      <c r="B33" s="86" t="s">
        <v>2791</v>
      </c>
      <c r="C33" s="86">
        <v>14</v>
      </c>
      <c r="D33" s="121">
        <v>0.006061733102187323</v>
      </c>
      <c r="E33" s="121">
        <v>1.3895059079201364</v>
      </c>
      <c r="F33" s="86" t="s">
        <v>3462</v>
      </c>
      <c r="G33" s="86" t="b">
        <v>0</v>
      </c>
      <c r="H33" s="86" t="b">
        <v>0</v>
      </c>
      <c r="I33" s="86" t="b">
        <v>0</v>
      </c>
      <c r="J33" s="86" t="b">
        <v>0</v>
      </c>
      <c r="K33" s="86" t="b">
        <v>0</v>
      </c>
      <c r="L33" s="86" t="b">
        <v>0</v>
      </c>
    </row>
    <row r="34" spans="1:12" ht="15">
      <c r="A34" s="86" t="s">
        <v>2827</v>
      </c>
      <c r="B34" s="86" t="s">
        <v>2828</v>
      </c>
      <c r="C34" s="86">
        <v>12</v>
      </c>
      <c r="D34" s="121">
        <v>0.005484646266608578</v>
      </c>
      <c r="E34" s="121">
        <v>2.3285494819787105</v>
      </c>
      <c r="F34" s="86" t="s">
        <v>3462</v>
      </c>
      <c r="G34" s="86" t="b">
        <v>0</v>
      </c>
      <c r="H34" s="86" t="b">
        <v>0</v>
      </c>
      <c r="I34" s="86" t="b">
        <v>0</v>
      </c>
      <c r="J34" s="86" t="b">
        <v>0</v>
      </c>
      <c r="K34" s="86" t="b">
        <v>0</v>
      </c>
      <c r="L34" s="86" t="b">
        <v>0</v>
      </c>
    </row>
    <row r="35" spans="1:12" ht="15">
      <c r="A35" s="86" t="s">
        <v>2828</v>
      </c>
      <c r="B35" s="86" t="s">
        <v>2815</v>
      </c>
      <c r="C35" s="86">
        <v>12</v>
      </c>
      <c r="D35" s="121">
        <v>0.005484646266608578</v>
      </c>
      <c r="E35" s="121">
        <v>1.5881867924844668</v>
      </c>
      <c r="F35" s="86" t="s">
        <v>3462</v>
      </c>
      <c r="G35" s="86" t="b">
        <v>0</v>
      </c>
      <c r="H35" s="86" t="b">
        <v>0</v>
      </c>
      <c r="I35" s="86" t="b">
        <v>0</v>
      </c>
      <c r="J35" s="86" t="b">
        <v>0</v>
      </c>
      <c r="K35" s="86" t="b">
        <v>0</v>
      </c>
      <c r="L35" s="86" t="b">
        <v>0</v>
      </c>
    </row>
    <row r="36" spans="1:12" ht="15">
      <c r="A36" s="86" t="s">
        <v>2815</v>
      </c>
      <c r="B36" s="86" t="s">
        <v>2814</v>
      </c>
      <c r="C36" s="86">
        <v>12</v>
      </c>
      <c r="D36" s="121">
        <v>0.005484646266608578</v>
      </c>
      <c r="E36" s="121">
        <v>0.8424733846061218</v>
      </c>
      <c r="F36" s="86" t="s">
        <v>3462</v>
      </c>
      <c r="G36" s="86" t="b">
        <v>0</v>
      </c>
      <c r="H36" s="86" t="b">
        <v>0</v>
      </c>
      <c r="I36" s="86" t="b">
        <v>0</v>
      </c>
      <c r="J36" s="86" t="b">
        <v>0</v>
      </c>
      <c r="K36" s="86" t="b">
        <v>0</v>
      </c>
      <c r="L36" s="86" t="b">
        <v>0</v>
      </c>
    </row>
    <row r="37" spans="1:12" ht="15">
      <c r="A37" s="86" t="s">
        <v>2814</v>
      </c>
      <c r="B37" s="86" t="s">
        <v>2829</v>
      </c>
      <c r="C37" s="86">
        <v>12</v>
      </c>
      <c r="D37" s="121">
        <v>0.005484646266608578</v>
      </c>
      <c r="E37" s="121">
        <v>1.210450169900716</v>
      </c>
      <c r="F37" s="86" t="s">
        <v>3462</v>
      </c>
      <c r="G37" s="86" t="b">
        <v>0</v>
      </c>
      <c r="H37" s="86" t="b">
        <v>0</v>
      </c>
      <c r="I37" s="86" t="b">
        <v>0</v>
      </c>
      <c r="J37" s="86" t="b">
        <v>0</v>
      </c>
      <c r="K37" s="86" t="b">
        <v>0</v>
      </c>
      <c r="L37" s="86" t="b">
        <v>0</v>
      </c>
    </row>
    <row r="38" spans="1:12" ht="15">
      <c r="A38" s="86" t="s">
        <v>2829</v>
      </c>
      <c r="B38" s="86" t="s">
        <v>344</v>
      </c>
      <c r="C38" s="86">
        <v>12</v>
      </c>
      <c r="D38" s="121">
        <v>0.005484646266608578</v>
      </c>
      <c r="E38" s="121">
        <v>1.678026106714148</v>
      </c>
      <c r="F38" s="86" t="s">
        <v>3462</v>
      </c>
      <c r="G38" s="86" t="b">
        <v>0</v>
      </c>
      <c r="H38" s="86" t="b">
        <v>0</v>
      </c>
      <c r="I38" s="86" t="b">
        <v>0</v>
      </c>
      <c r="J38" s="86" t="b">
        <v>0</v>
      </c>
      <c r="K38" s="86" t="b">
        <v>0</v>
      </c>
      <c r="L38" s="86" t="b">
        <v>0</v>
      </c>
    </row>
    <row r="39" spans="1:12" ht="15">
      <c r="A39" s="86" t="s">
        <v>344</v>
      </c>
      <c r="B39" s="86" t="s">
        <v>2830</v>
      </c>
      <c r="C39" s="86">
        <v>12</v>
      </c>
      <c r="D39" s="121">
        <v>0.005484646266608578</v>
      </c>
      <c r="E39" s="121">
        <v>1.700160551928399</v>
      </c>
      <c r="F39" s="86" t="s">
        <v>3462</v>
      </c>
      <c r="G39" s="86" t="b">
        <v>0</v>
      </c>
      <c r="H39" s="86" t="b">
        <v>0</v>
      </c>
      <c r="I39" s="86" t="b">
        <v>0</v>
      </c>
      <c r="J39" s="86" t="b">
        <v>0</v>
      </c>
      <c r="K39" s="86" t="b">
        <v>0</v>
      </c>
      <c r="L39" s="86" t="b">
        <v>0</v>
      </c>
    </row>
    <row r="40" spans="1:12" ht="15">
      <c r="A40" s="86" t="s">
        <v>2830</v>
      </c>
      <c r="B40" s="86" t="s">
        <v>2814</v>
      </c>
      <c r="C40" s="86">
        <v>12</v>
      </c>
      <c r="D40" s="121">
        <v>0.005484646266608578</v>
      </c>
      <c r="E40" s="121">
        <v>1.5626326880120787</v>
      </c>
      <c r="F40" s="86" t="s">
        <v>3462</v>
      </c>
      <c r="G40" s="86" t="b">
        <v>0</v>
      </c>
      <c r="H40" s="86" t="b">
        <v>0</v>
      </c>
      <c r="I40" s="86" t="b">
        <v>0</v>
      </c>
      <c r="J40" s="86" t="b">
        <v>0</v>
      </c>
      <c r="K40" s="86" t="b">
        <v>0</v>
      </c>
      <c r="L40" s="86" t="b">
        <v>0</v>
      </c>
    </row>
    <row r="41" spans="1:12" ht="15">
      <c r="A41" s="86" t="s">
        <v>2814</v>
      </c>
      <c r="B41" s="86" t="s">
        <v>385</v>
      </c>
      <c r="C41" s="86">
        <v>12</v>
      </c>
      <c r="D41" s="121">
        <v>0.005484646266608578</v>
      </c>
      <c r="E41" s="121">
        <v>0.6374925602770608</v>
      </c>
      <c r="F41" s="86" t="s">
        <v>3462</v>
      </c>
      <c r="G41" s="86" t="b">
        <v>0</v>
      </c>
      <c r="H41" s="86" t="b">
        <v>0</v>
      </c>
      <c r="I41" s="86" t="b">
        <v>0</v>
      </c>
      <c r="J41" s="86" t="b">
        <v>0</v>
      </c>
      <c r="K41" s="86" t="b">
        <v>0</v>
      </c>
      <c r="L41" s="86" t="b">
        <v>0</v>
      </c>
    </row>
    <row r="42" spans="1:12" ht="15">
      <c r="A42" s="86" t="s">
        <v>385</v>
      </c>
      <c r="B42" s="86" t="s">
        <v>2831</v>
      </c>
      <c r="C42" s="86">
        <v>12</v>
      </c>
      <c r="D42" s="121">
        <v>0.005484646266608578</v>
      </c>
      <c r="E42" s="121">
        <v>1.749719331369223</v>
      </c>
      <c r="F42" s="86" t="s">
        <v>3462</v>
      </c>
      <c r="G42" s="86" t="b">
        <v>0</v>
      </c>
      <c r="H42" s="86" t="b">
        <v>0</v>
      </c>
      <c r="I42" s="86" t="b">
        <v>0</v>
      </c>
      <c r="J42" s="86" t="b">
        <v>0</v>
      </c>
      <c r="K42" s="86" t="b">
        <v>0</v>
      </c>
      <c r="L42" s="86" t="b">
        <v>0</v>
      </c>
    </row>
    <row r="43" spans="1:12" ht="15">
      <c r="A43" s="86" t="s">
        <v>2831</v>
      </c>
      <c r="B43" s="86" t="s">
        <v>2832</v>
      </c>
      <c r="C43" s="86">
        <v>12</v>
      </c>
      <c r="D43" s="121">
        <v>0.005484646266608578</v>
      </c>
      <c r="E43" s="121">
        <v>2.2616026923480974</v>
      </c>
      <c r="F43" s="86" t="s">
        <v>3462</v>
      </c>
      <c r="G43" s="86" t="b">
        <v>0</v>
      </c>
      <c r="H43" s="86" t="b">
        <v>0</v>
      </c>
      <c r="I43" s="86" t="b">
        <v>0</v>
      </c>
      <c r="J43" s="86" t="b">
        <v>0</v>
      </c>
      <c r="K43" s="86" t="b">
        <v>0</v>
      </c>
      <c r="L43" s="86" t="b">
        <v>0</v>
      </c>
    </row>
    <row r="44" spans="1:12" ht="15">
      <c r="A44" s="86" t="s">
        <v>2832</v>
      </c>
      <c r="B44" s="86" t="s">
        <v>3262</v>
      </c>
      <c r="C44" s="86">
        <v>12</v>
      </c>
      <c r="D44" s="121">
        <v>0.005484646266608578</v>
      </c>
      <c r="E44" s="121">
        <v>2.3285494819787105</v>
      </c>
      <c r="F44" s="86" t="s">
        <v>3462</v>
      </c>
      <c r="G44" s="86" t="b">
        <v>0</v>
      </c>
      <c r="H44" s="86" t="b">
        <v>0</v>
      </c>
      <c r="I44" s="86" t="b">
        <v>0</v>
      </c>
      <c r="J44" s="86" t="b">
        <v>0</v>
      </c>
      <c r="K44" s="86" t="b">
        <v>0</v>
      </c>
      <c r="L44" s="86" t="b">
        <v>0</v>
      </c>
    </row>
    <row r="45" spans="1:12" ht="15">
      <c r="A45" s="86" t="s">
        <v>2855</v>
      </c>
      <c r="B45" s="86" t="s">
        <v>2856</v>
      </c>
      <c r="C45" s="86">
        <v>10</v>
      </c>
      <c r="D45" s="121">
        <v>0.004855260763517306</v>
      </c>
      <c r="E45" s="121">
        <v>2.085511433292416</v>
      </c>
      <c r="F45" s="86" t="s">
        <v>3462</v>
      </c>
      <c r="G45" s="86" t="b">
        <v>0</v>
      </c>
      <c r="H45" s="86" t="b">
        <v>0</v>
      </c>
      <c r="I45" s="86" t="b">
        <v>0</v>
      </c>
      <c r="J45" s="86" t="b">
        <v>0</v>
      </c>
      <c r="K45" s="86" t="b">
        <v>0</v>
      </c>
      <c r="L45" s="86" t="b">
        <v>0</v>
      </c>
    </row>
    <row r="46" spans="1:12" ht="15">
      <c r="A46" s="86" t="s">
        <v>2791</v>
      </c>
      <c r="B46" s="86" t="s">
        <v>2879</v>
      </c>
      <c r="C46" s="86">
        <v>9</v>
      </c>
      <c r="D46" s="121">
        <v>0.0045178171808894435</v>
      </c>
      <c r="E46" s="121">
        <v>1.529464324759424</v>
      </c>
      <c r="F46" s="86" t="s">
        <v>3462</v>
      </c>
      <c r="G46" s="86" t="b">
        <v>0</v>
      </c>
      <c r="H46" s="86" t="b">
        <v>0</v>
      </c>
      <c r="I46" s="86" t="b">
        <v>0</v>
      </c>
      <c r="J46" s="86" t="b">
        <v>0</v>
      </c>
      <c r="K46" s="86" t="b">
        <v>0</v>
      </c>
      <c r="L46" s="86" t="b">
        <v>0</v>
      </c>
    </row>
    <row r="47" spans="1:12" ht="15">
      <c r="A47" s="86" t="s">
        <v>2820</v>
      </c>
      <c r="B47" s="86" t="s">
        <v>3266</v>
      </c>
      <c r="C47" s="86">
        <v>9</v>
      </c>
      <c r="D47" s="121">
        <v>0.0045178171808894435</v>
      </c>
      <c r="E47" s="121">
        <v>1.7087607236903166</v>
      </c>
      <c r="F47" s="86" t="s">
        <v>3462</v>
      </c>
      <c r="G47" s="86" t="b">
        <v>0</v>
      </c>
      <c r="H47" s="86" t="b">
        <v>0</v>
      </c>
      <c r="I47" s="86" t="b">
        <v>0</v>
      </c>
      <c r="J47" s="86" t="b">
        <v>0</v>
      </c>
      <c r="K47" s="86" t="b">
        <v>0</v>
      </c>
      <c r="L47" s="86" t="b">
        <v>0</v>
      </c>
    </row>
    <row r="48" spans="1:12" ht="15">
      <c r="A48" s="86" t="s">
        <v>3266</v>
      </c>
      <c r="B48" s="86" t="s">
        <v>3259</v>
      </c>
      <c r="C48" s="86">
        <v>9</v>
      </c>
      <c r="D48" s="121">
        <v>0.0045178171808894435</v>
      </c>
      <c r="E48" s="121">
        <v>2.060943241801679</v>
      </c>
      <c r="F48" s="86" t="s">
        <v>3462</v>
      </c>
      <c r="G48" s="86" t="b">
        <v>0</v>
      </c>
      <c r="H48" s="86" t="b">
        <v>0</v>
      </c>
      <c r="I48" s="86" t="b">
        <v>0</v>
      </c>
      <c r="J48" s="86" t="b">
        <v>0</v>
      </c>
      <c r="K48" s="86" t="b">
        <v>0</v>
      </c>
      <c r="L48" s="86" t="b">
        <v>0</v>
      </c>
    </row>
    <row r="49" spans="1:12" ht="15">
      <c r="A49" s="86" t="s">
        <v>3261</v>
      </c>
      <c r="B49" s="86" t="s">
        <v>3267</v>
      </c>
      <c r="C49" s="86">
        <v>9</v>
      </c>
      <c r="D49" s="121">
        <v>0.0045178171808894435</v>
      </c>
      <c r="E49" s="121">
        <v>2.3285494819787105</v>
      </c>
      <c r="F49" s="86" t="s">
        <v>3462</v>
      </c>
      <c r="G49" s="86" t="b">
        <v>0</v>
      </c>
      <c r="H49" s="86" t="b">
        <v>0</v>
      </c>
      <c r="I49" s="86" t="b">
        <v>0</v>
      </c>
      <c r="J49" s="86" t="b">
        <v>0</v>
      </c>
      <c r="K49" s="86" t="b">
        <v>0</v>
      </c>
      <c r="L49" s="86" t="b">
        <v>0</v>
      </c>
    </row>
    <row r="50" spans="1:12" ht="15">
      <c r="A50" s="86" t="s">
        <v>3267</v>
      </c>
      <c r="B50" s="86" t="s">
        <v>3268</v>
      </c>
      <c r="C50" s="86">
        <v>9</v>
      </c>
      <c r="D50" s="121">
        <v>0.0045178171808894435</v>
      </c>
      <c r="E50" s="121">
        <v>2.4534882185870104</v>
      </c>
      <c r="F50" s="86" t="s">
        <v>3462</v>
      </c>
      <c r="G50" s="86" t="b">
        <v>0</v>
      </c>
      <c r="H50" s="86" t="b">
        <v>0</v>
      </c>
      <c r="I50" s="86" t="b">
        <v>0</v>
      </c>
      <c r="J50" s="86" t="b">
        <v>0</v>
      </c>
      <c r="K50" s="86" t="b">
        <v>0</v>
      </c>
      <c r="L50" s="86" t="b">
        <v>0</v>
      </c>
    </row>
    <row r="51" spans="1:12" ht="15">
      <c r="A51" s="86" t="s">
        <v>3268</v>
      </c>
      <c r="B51" s="86" t="s">
        <v>2812</v>
      </c>
      <c r="C51" s="86">
        <v>9</v>
      </c>
      <c r="D51" s="121">
        <v>0.0045178171808894435</v>
      </c>
      <c r="E51" s="121">
        <v>1.5881867924844668</v>
      </c>
      <c r="F51" s="86" t="s">
        <v>3462</v>
      </c>
      <c r="G51" s="86" t="b">
        <v>0</v>
      </c>
      <c r="H51" s="86" t="b">
        <v>0</v>
      </c>
      <c r="I51" s="86" t="b">
        <v>0</v>
      </c>
      <c r="J51" s="86" t="b">
        <v>0</v>
      </c>
      <c r="K51" s="86" t="b">
        <v>0</v>
      </c>
      <c r="L51" s="86" t="b">
        <v>0</v>
      </c>
    </row>
    <row r="52" spans="1:12" ht="15">
      <c r="A52" s="86" t="s">
        <v>2812</v>
      </c>
      <c r="B52" s="86" t="s">
        <v>2822</v>
      </c>
      <c r="C52" s="86">
        <v>9</v>
      </c>
      <c r="D52" s="121">
        <v>0.0045178171808894435</v>
      </c>
      <c r="E52" s="121">
        <v>0.7662566175222358</v>
      </c>
      <c r="F52" s="86" t="s">
        <v>3462</v>
      </c>
      <c r="G52" s="86" t="b">
        <v>0</v>
      </c>
      <c r="H52" s="86" t="b">
        <v>0</v>
      </c>
      <c r="I52" s="86" t="b">
        <v>0</v>
      </c>
      <c r="J52" s="86" t="b">
        <v>0</v>
      </c>
      <c r="K52" s="86" t="b">
        <v>0</v>
      </c>
      <c r="L52" s="86" t="b">
        <v>0</v>
      </c>
    </row>
    <row r="53" spans="1:12" ht="15">
      <c r="A53" s="86" t="s">
        <v>2822</v>
      </c>
      <c r="B53" s="86" t="s">
        <v>3269</v>
      </c>
      <c r="C53" s="86">
        <v>9</v>
      </c>
      <c r="D53" s="121">
        <v>0.0045178171808894435</v>
      </c>
      <c r="E53" s="121">
        <v>1.675336968203367</v>
      </c>
      <c r="F53" s="86" t="s">
        <v>3462</v>
      </c>
      <c r="G53" s="86" t="b">
        <v>0</v>
      </c>
      <c r="H53" s="86" t="b">
        <v>0</v>
      </c>
      <c r="I53" s="86" t="b">
        <v>0</v>
      </c>
      <c r="J53" s="86" t="b">
        <v>0</v>
      </c>
      <c r="K53" s="86" t="b">
        <v>0</v>
      </c>
      <c r="L53" s="86" t="b">
        <v>0</v>
      </c>
    </row>
    <row r="54" spans="1:12" ht="15">
      <c r="A54" s="86" t="s">
        <v>3269</v>
      </c>
      <c r="B54" s="86" t="s">
        <v>3270</v>
      </c>
      <c r="C54" s="86">
        <v>9</v>
      </c>
      <c r="D54" s="121">
        <v>0.0045178171808894435</v>
      </c>
      <c r="E54" s="121">
        <v>2.4534882185870104</v>
      </c>
      <c r="F54" s="86" t="s">
        <v>3462</v>
      </c>
      <c r="G54" s="86" t="b">
        <v>0</v>
      </c>
      <c r="H54" s="86" t="b">
        <v>0</v>
      </c>
      <c r="I54" s="86" t="b">
        <v>0</v>
      </c>
      <c r="J54" s="86" t="b">
        <v>0</v>
      </c>
      <c r="K54" s="86" t="b">
        <v>0</v>
      </c>
      <c r="L54" s="86" t="b">
        <v>0</v>
      </c>
    </row>
    <row r="55" spans="1:12" ht="15">
      <c r="A55" s="86" t="s">
        <v>3270</v>
      </c>
      <c r="B55" s="86" t="s">
        <v>240</v>
      </c>
      <c r="C55" s="86">
        <v>9</v>
      </c>
      <c r="D55" s="121">
        <v>0.0045178171808894435</v>
      </c>
      <c r="E55" s="121">
        <v>2.4534882185870104</v>
      </c>
      <c r="F55" s="86" t="s">
        <v>3462</v>
      </c>
      <c r="G55" s="86" t="b">
        <v>0</v>
      </c>
      <c r="H55" s="86" t="b">
        <v>0</v>
      </c>
      <c r="I55" s="86" t="b">
        <v>0</v>
      </c>
      <c r="J55" s="86" t="b">
        <v>0</v>
      </c>
      <c r="K55" s="86" t="b">
        <v>0</v>
      </c>
      <c r="L55" s="86" t="b">
        <v>0</v>
      </c>
    </row>
    <row r="56" spans="1:12" ht="15">
      <c r="A56" s="86" t="s">
        <v>2845</v>
      </c>
      <c r="B56" s="86" t="s">
        <v>344</v>
      </c>
      <c r="C56" s="86">
        <v>8</v>
      </c>
      <c r="D56" s="121">
        <v>0.004162986066428534</v>
      </c>
      <c r="E56" s="121">
        <v>1.9605726966841162</v>
      </c>
      <c r="F56" s="86" t="s">
        <v>3462</v>
      </c>
      <c r="G56" s="86" t="b">
        <v>0</v>
      </c>
      <c r="H56" s="86" t="b">
        <v>0</v>
      </c>
      <c r="I56" s="86" t="b">
        <v>0</v>
      </c>
      <c r="J56" s="86" t="b">
        <v>0</v>
      </c>
      <c r="K56" s="86" t="b">
        <v>0</v>
      </c>
      <c r="L56" s="86" t="b">
        <v>0</v>
      </c>
    </row>
    <row r="57" spans="1:12" ht="15">
      <c r="A57" s="86" t="s">
        <v>344</v>
      </c>
      <c r="B57" s="86" t="s">
        <v>2846</v>
      </c>
      <c r="C57" s="86">
        <v>8</v>
      </c>
      <c r="D57" s="121">
        <v>0.004162986066428534</v>
      </c>
      <c r="E57" s="121">
        <v>1.700160551928399</v>
      </c>
      <c r="F57" s="86" t="s">
        <v>3462</v>
      </c>
      <c r="G57" s="86" t="b">
        <v>0</v>
      </c>
      <c r="H57" s="86" t="b">
        <v>0</v>
      </c>
      <c r="I57" s="86" t="b">
        <v>0</v>
      </c>
      <c r="J57" s="86" t="b">
        <v>0</v>
      </c>
      <c r="K57" s="86" t="b">
        <v>0</v>
      </c>
      <c r="L57" s="86" t="b">
        <v>0</v>
      </c>
    </row>
    <row r="58" spans="1:12" ht="15">
      <c r="A58" s="86" t="s">
        <v>2846</v>
      </c>
      <c r="B58" s="86" t="s">
        <v>2847</v>
      </c>
      <c r="C58" s="86">
        <v>8</v>
      </c>
      <c r="D58" s="121">
        <v>0.004162986066428534</v>
      </c>
      <c r="E58" s="121">
        <v>2.504640741034392</v>
      </c>
      <c r="F58" s="86" t="s">
        <v>3462</v>
      </c>
      <c r="G58" s="86" t="b">
        <v>0</v>
      </c>
      <c r="H58" s="86" t="b">
        <v>0</v>
      </c>
      <c r="I58" s="86" t="b">
        <v>0</v>
      </c>
      <c r="J58" s="86" t="b">
        <v>0</v>
      </c>
      <c r="K58" s="86" t="b">
        <v>0</v>
      </c>
      <c r="L58" s="86" t="b">
        <v>0</v>
      </c>
    </row>
    <row r="59" spans="1:12" ht="15">
      <c r="A59" s="86" t="s">
        <v>2847</v>
      </c>
      <c r="B59" s="86" t="s">
        <v>2840</v>
      </c>
      <c r="C59" s="86">
        <v>8</v>
      </c>
      <c r="D59" s="121">
        <v>0.004162986066428534</v>
      </c>
      <c r="E59" s="121">
        <v>1.805670736698373</v>
      </c>
      <c r="F59" s="86" t="s">
        <v>3462</v>
      </c>
      <c r="G59" s="86" t="b">
        <v>0</v>
      </c>
      <c r="H59" s="86" t="b">
        <v>0</v>
      </c>
      <c r="I59" s="86" t="b">
        <v>0</v>
      </c>
      <c r="J59" s="86" t="b">
        <v>0</v>
      </c>
      <c r="K59" s="86" t="b">
        <v>0</v>
      </c>
      <c r="L59" s="86" t="b">
        <v>0</v>
      </c>
    </row>
    <row r="60" spans="1:12" ht="15">
      <c r="A60" s="86" t="s">
        <v>2840</v>
      </c>
      <c r="B60" s="86" t="s">
        <v>2824</v>
      </c>
      <c r="C60" s="86">
        <v>8</v>
      </c>
      <c r="D60" s="121">
        <v>0.004162986066428534</v>
      </c>
      <c r="E60" s="121">
        <v>1.0569982763102057</v>
      </c>
      <c r="F60" s="86" t="s">
        <v>3462</v>
      </c>
      <c r="G60" s="86" t="b">
        <v>0</v>
      </c>
      <c r="H60" s="86" t="b">
        <v>0</v>
      </c>
      <c r="I60" s="86" t="b">
        <v>0</v>
      </c>
      <c r="J60" s="86" t="b">
        <v>0</v>
      </c>
      <c r="K60" s="86" t="b">
        <v>0</v>
      </c>
      <c r="L60" s="86" t="b">
        <v>0</v>
      </c>
    </row>
    <row r="61" spans="1:12" ht="15">
      <c r="A61" s="86" t="s">
        <v>2824</v>
      </c>
      <c r="B61" s="86" t="s">
        <v>2843</v>
      </c>
      <c r="C61" s="86">
        <v>8</v>
      </c>
      <c r="D61" s="121">
        <v>0.004162986066428534</v>
      </c>
      <c r="E61" s="121">
        <v>1.534119531029868</v>
      </c>
      <c r="F61" s="86" t="s">
        <v>3462</v>
      </c>
      <c r="G61" s="86" t="b">
        <v>0</v>
      </c>
      <c r="H61" s="86" t="b">
        <v>0</v>
      </c>
      <c r="I61" s="86" t="b">
        <v>0</v>
      </c>
      <c r="J61" s="86" t="b">
        <v>0</v>
      </c>
      <c r="K61" s="86" t="b">
        <v>0</v>
      </c>
      <c r="L61" s="86" t="b">
        <v>0</v>
      </c>
    </row>
    <row r="62" spans="1:12" ht="15">
      <c r="A62" s="86" t="s">
        <v>2843</v>
      </c>
      <c r="B62" s="86" t="s">
        <v>2844</v>
      </c>
      <c r="C62" s="86">
        <v>8</v>
      </c>
      <c r="D62" s="121">
        <v>0.004162986066428534</v>
      </c>
      <c r="E62" s="121">
        <v>2.0829340104046055</v>
      </c>
      <c r="F62" s="86" t="s">
        <v>3462</v>
      </c>
      <c r="G62" s="86" t="b">
        <v>0</v>
      </c>
      <c r="H62" s="86" t="b">
        <v>0</v>
      </c>
      <c r="I62" s="86" t="b">
        <v>0</v>
      </c>
      <c r="J62" s="86" t="b">
        <v>0</v>
      </c>
      <c r="K62" s="86" t="b">
        <v>0</v>
      </c>
      <c r="L62" s="86" t="b">
        <v>0</v>
      </c>
    </row>
    <row r="63" spans="1:12" ht="15">
      <c r="A63" s="86" t="s">
        <v>2844</v>
      </c>
      <c r="B63" s="86" t="s">
        <v>3260</v>
      </c>
      <c r="C63" s="86">
        <v>8</v>
      </c>
      <c r="D63" s="121">
        <v>0.004162986066428534</v>
      </c>
      <c r="E63" s="121">
        <v>2.0507493270332042</v>
      </c>
      <c r="F63" s="86" t="s">
        <v>3462</v>
      </c>
      <c r="G63" s="86" t="b">
        <v>0</v>
      </c>
      <c r="H63" s="86" t="b">
        <v>0</v>
      </c>
      <c r="I63" s="86" t="b">
        <v>0</v>
      </c>
      <c r="J63" s="86" t="b">
        <v>1</v>
      </c>
      <c r="K63" s="86" t="b">
        <v>0</v>
      </c>
      <c r="L63" s="86" t="b">
        <v>0</v>
      </c>
    </row>
    <row r="64" spans="1:12" ht="15">
      <c r="A64" s="86" t="s">
        <v>3260</v>
      </c>
      <c r="B64" s="86" t="s">
        <v>3273</v>
      </c>
      <c r="C64" s="86">
        <v>8</v>
      </c>
      <c r="D64" s="121">
        <v>0.004162986066428534</v>
      </c>
      <c r="E64" s="121">
        <v>2.504640741034392</v>
      </c>
      <c r="F64" s="86" t="s">
        <v>3462</v>
      </c>
      <c r="G64" s="86" t="b">
        <v>1</v>
      </c>
      <c r="H64" s="86" t="b">
        <v>0</v>
      </c>
      <c r="I64" s="86" t="b">
        <v>0</v>
      </c>
      <c r="J64" s="86" t="b">
        <v>0</v>
      </c>
      <c r="K64" s="86" t="b">
        <v>0</v>
      </c>
      <c r="L64" s="86" t="b">
        <v>0</v>
      </c>
    </row>
    <row r="65" spans="1:12" ht="15">
      <c r="A65" s="86" t="s">
        <v>3273</v>
      </c>
      <c r="B65" s="86" t="s">
        <v>3274</v>
      </c>
      <c r="C65" s="86">
        <v>8</v>
      </c>
      <c r="D65" s="121">
        <v>0.004162986066428534</v>
      </c>
      <c r="E65" s="121">
        <v>2.504640741034392</v>
      </c>
      <c r="F65" s="86" t="s">
        <v>3462</v>
      </c>
      <c r="G65" s="86" t="b">
        <v>0</v>
      </c>
      <c r="H65" s="86" t="b">
        <v>0</v>
      </c>
      <c r="I65" s="86" t="b">
        <v>0</v>
      </c>
      <c r="J65" s="86" t="b">
        <v>0</v>
      </c>
      <c r="K65" s="86" t="b">
        <v>0</v>
      </c>
      <c r="L65" s="86" t="b">
        <v>0</v>
      </c>
    </row>
    <row r="66" spans="1:12" ht="15">
      <c r="A66" s="86" t="s">
        <v>3274</v>
      </c>
      <c r="B66" s="86" t="s">
        <v>3275</v>
      </c>
      <c r="C66" s="86">
        <v>8</v>
      </c>
      <c r="D66" s="121">
        <v>0.004162986066428534</v>
      </c>
      <c r="E66" s="121">
        <v>2.504640741034392</v>
      </c>
      <c r="F66" s="86" t="s">
        <v>3462</v>
      </c>
      <c r="G66" s="86" t="b">
        <v>0</v>
      </c>
      <c r="H66" s="86" t="b">
        <v>0</v>
      </c>
      <c r="I66" s="86" t="b">
        <v>0</v>
      </c>
      <c r="J66" s="86" t="b">
        <v>0</v>
      </c>
      <c r="K66" s="86" t="b">
        <v>0</v>
      </c>
      <c r="L66" s="86" t="b">
        <v>0</v>
      </c>
    </row>
    <row r="67" spans="1:12" ht="15">
      <c r="A67" s="86" t="s">
        <v>3275</v>
      </c>
      <c r="B67" s="86" t="s">
        <v>2812</v>
      </c>
      <c r="C67" s="86">
        <v>8</v>
      </c>
      <c r="D67" s="121">
        <v>0.004162986066428534</v>
      </c>
      <c r="E67" s="121">
        <v>1.5881867924844668</v>
      </c>
      <c r="F67" s="86" t="s">
        <v>3462</v>
      </c>
      <c r="G67" s="86" t="b">
        <v>0</v>
      </c>
      <c r="H67" s="86" t="b">
        <v>0</v>
      </c>
      <c r="I67" s="86" t="b">
        <v>0</v>
      </c>
      <c r="J67" s="86" t="b">
        <v>0</v>
      </c>
      <c r="K67" s="86" t="b">
        <v>0</v>
      </c>
      <c r="L67" s="86" t="b">
        <v>0</v>
      </c>
    </row>
    <row r="68" spans="1:12" ht="15">
      <c r="A68" s="86" t="s">
        <v>2812</v>
      </c>
      <c r="B68" s="86" t="s">
        <v>2829</v>
      </c>
      <c r="C68" s="86">
        <v>8</v>
      </c>
      <c r="D68" s="121">
        <v>0.004162986066428534</v>
      </c>
      <c r="E68" s="121">
        <v>1.0161340907388356</v>
      </c>
      <c r="F68" s="86" t="s">
        <v>3462</v>
      </c>
      <c r="G68" s="86" t="b">
        <v>0</v>
      </c>
      <c r="H68" s="86" t="b">
        <v>0</v>
      </c>
      <c r="I68" s="86" t="b">
        <v>0</v>
      </c>
      <c r="J68" s="86" t="b">
        <v>0</v>
      </c>
      <c r="K68" s="86" t="b">
        <v>0</v>
      </c>
      <c r="L68" s="86" t="b">
        <v>0</v>
      </c>
    </row>
    <row r="69" spans="1:12" ht="15">
      <c r="A69" s="86" t="s">
        <v>2849</v>
      </c>
      <c r="B69" s="86" t="s">
        <v>2850</v>
      </c>
      <c r="C69" s="86">
        <v>7</v>
      </c>
      <c r="D69" s="121">
        <v>0.0037885831888670777</v>
      </c>
      <c r="E69" s="121">
        <v>2.5626326880120787</v>
      </c>
      <c r="F69" s="86" t="s">
        <v>3462</v>
      </c>
      <c r="G69" s="86" t="b">
        <v>0</v>
      </c>
      <c r="H69" s="86" t="b">
        <v>0</v>
      </c>
      <c r="I69" s="86" t="b">
        <v>0</v>
      </c>
      <c r="J69" s="86" t="b">
        <v>1</v>
      </c>
      <c r="K69" s="86" t="b">
        <v>0</v>
      </c>
      <c r="L69" s="86" t="b">
        <v>0</v>
      </c>
    </row>
    <row r="70" spans="1:12" ht="15">
      <c r="A70" s="86" t="s">
        <v>2850</v>
      </c>
      <c r="B70" s="86" t="s">
        <v>2851</v>
      </c>
      <c r="C70" s="86">
        <v>7</v>
      </c>
      <c r="D70" s="121">
        <v>0.0037885831888670777</v>
      </c>
      <c r="E70" s="121">
        <v>2.5626326880120787</v>
      </c>
      <c r="F70" s="86" t="s">
        <v>3462</v>
      </c>
      <c r="G70" s="86" t="b">
        <v>1</v>
      </c>
      <c r="H70" s="86" t="b">
        <v>0</v>
      </c>
      <c r="I70" s="86" t="b">
        <v>0</v>
      </c>
      <c r="J70" s="86" t="b">
        <v>0</v>
      </c>
      <c r="K70" s="86" t="b">
        <v>0</v>
      </c>
      <c r="L70" s="86" t="b">
        <v>0</v>
      </c>
    </row>
    <row r="71" spans="1:12" ht="15">
      <c r="A71" s="86" t="s">
        <v>2851</v>
      </c>
      <c r="B71" s="86" t="s">
        <v>2852</v>
      </c>
      <c r="C71" s="86">
        <v>7</v>
      </c>
      <c r="D71" s="121">
        <v>0.0037885831888670777</v>
      </c>
      <c r="E71" s="121">
        <v>2.5626326880120787</v>
      </c>
      <c r="F71" s="86" t="s">
        <v>3462</v>
      </c>
      <c r="G71" s="86" t="b">
        <v>0</v>
      </c>
      <c r="H71" s="86" t="b">
        <v>0</v>
      </c>
      <c r="I71" s="86" t="b">
        <v>0</v>
      </c>
      <c r="J71" s="86" t="b">
        <v>0</v>
      </c>
      <c r="K71" s="86" t="b">
        <v>0</v>
      </c>
      <c r="L71" s="86" t="b">
        <v>0</v>
      </c>
    </row>
    <row r="72" spans="1:12" ht="15">
      <c r="A72" s="86" t="s">
        <v>2852</v>
      </c>
      <c r="B72" s="86" t="s">
        <v>2853</v>
      </c>
      <c r="C72" s="86">
        <v>7</v>
      </c>
      <c r="D72" s="121">
        <v>0.0037885831888670777</v>
      </c>
      <c r="E72" s="121">
        <v>2.5626326880120787</v>
      </c>
      <c r="F72" s="86" t="s">
        <v>3462</v>
      </c>
      <c r="G72" s="86" t="b">
        <v>0</v>
      </c>
      <c r="H72" s="86" t="b">
        <v>0</v>
      </c>
      <c r="I72" s="86" t="b">
        <v>0</v>
      </c>
      <c r="J72" s="86" t="b">
        <v>0</v>
      </c>
      <c r="K72" s="86" t="b">
        <v>0</v>
      </c>
      <c r="L72" s="86" t="b">
        <v>0</v>
      </c>
    </row>
    <row r="73" spans="1:12" ht="15">
      <c r="A73" s="86" t="s">
        <v>2853</v>
      </c>
      <c r="B73" s="86" t="s">
        <v>2854</v>
      </c>
      <c r="C73" s="86">
        <v>7</v>
      </c>
      <c r="D73" s="121">
        <v>0.0037885831888670777</v>
      </c>
      <c r="E73" s="121">
        <v>2.5626326880120787</v>
      </c>
      <c r="F73" s="86" t="s">
        <v>3462</v>
      </c>
      <c r="G73" s="86" t="b">
        <v>0</v>
      </c>
      <c r="H73" s="86" t="b">
        <v>0</v>
      </c>
      <c r="I73" s="86" t="b">
        <v>0</v>
      </c>
      <c r="J73" s="86" t="b">
        <v>0</v>
      </c>
      <c r="K73" s="86" t="b">
        <v>0</v>
      </c>
      <c r="L73" s="86" t="b">
        <v>0</v>
      </c>
    </row>
    <row r="74" spans="1:12" ht="15">
      <c r="A74" s="86" t="s">
        <v>2854</v>
      </c>
      <c r="B74" s="86" t="s">
        <v>2812</v>
      </c>
      <c r="C74" s="86">
        <v>7</v>
      </c>
      <c r="D74" s="121">
        <v>0.0037885831888670777</v>
      </c>
      <c r="E74" s="121">
        <v>1.5881867924844668</v>
      </c>
      <c r="F74" s="86" t="s">
        <v>3462</v>
      </c>
      <c r="G74" s="86" t="b">
        <v>0</v>
      </c>
      <c r="H74" s="86" t="b">
        <v>0</v>
      </c>
      <c r="I74" s="86" t="b">
        <v>0</v>
      </c>
      <c r="J74" s="86" t="b">
        <v>0</v>
      </c>
      <c r="K74" s="86" t="b">
        <v>0</v>
      </c>
      <c r="L74" s="86" t="b">
        <v>0</v>
      </c>
    </row>
    <row r="75" spans="1:12" ht="15">
      <c r="A75" s="86" t="s">
        <v>2812</v>
      </c>
      <c r="B75" s="86" t="s">
        <v>2855</v>
      </c>
      <c r="C75" s="86">
        <v>7</v>
      </c>
      <c r="D75" s="121">
        <v>0.0037885831888670777</v>
      </c>
      <c r="E75" s="121">
        <v>1.0092946662085303</v>
      </c>
      <c r="F75" s="86" t="s">
        <v>3462</v>
      </c>
      <c r="G75" s="86" t="b">
        <v>0</v>
      </c>
      <c r="H75" s="86" t="b">
        <v>0</v>
      </c>
      <c r="I75" s="86" t="b">
        <v>0</v>
      </c>
      <c r="J75" s="86" t="b">
        <v>0</v>
      </c>
      <c r="K75" s="86" t="b">
        <v>0</v>
      </c>
      <c r="L75" s="86" t="b">
        <v>0</v>
      </c>
    </row>
    <row r="76" spans="1:12" ht="15">
      <c r="A76" s="86" t="s">
        <v>2856</v>
      </c>
      <c r="B76" s="86" t="s">
        <v>398</v>
      </c>
      <c r="C76" s="86">
        <v>7</v>
      </c>
      <c r="D76" s="121">
        <v>0.0037885831888670777</v>
      </c>
      <c r="E76" s="121">
        <v>2.4077307280263356</v>
      </c>
      <c r="F76" s="86" t="s">
        <v>3462</v>
      </c>
      <c r="G76" s="86" t="b">
        <v>0</v>
      </c>
      <c r="H76" s="86" t="b">
        <v>0</v>
      </c>
      <c r="I76" s="86" t="b">
        <v>0</v>
      </c>
      <c r="J76" s="86" t="b">
        <v>0</v>
      </c>
      <c r="K76" s="86" t="b">
        <v>0</v>
      </c>
      <c r="L76" s="86" t="b">
        <v>0</v>
      </c>
    </row>
    <row r="77" spans="1:12" ht="15">
      <c r="A77" s="86" t="s">
        <v>2883</v>
      </c>
      <c r="B77" s="86" t="s">
        <v>2878</v>
      </c>
      <c r="C77" s="86">
        <v>6</v>
      </c>
      <c r="D77" s="121">
        <v>0.0033917945371100735</v>
      </c>
      <c r="E77" s="121">
        <v>2.504640741034392</v>
      </c>
      <c r="F77" s="86" t="s">
        <v>3462</v>
      </c>
      <c r="G77" s="86" t="b">
        <v>0</v>
      </c>
      <c r="H77" s="86" t="b">
        <v>0</v>
      </c>
      <c r="I77" s="86" t="b">
        <v>0</v>
      </c>
      <c r="J77" s="86" t="b">
        <v>0</v>
      </c>
      <c r="K77" s="86" t="b">
        <v>0</v>
      </c>
      <c r="L77" s="86" t="b">
        <v>0</v>
      </c>
    </row>
    <row r="78" spans="1:12" ht="15">
      <c r="A78" s="86" t="s">
        <v>2812</v>
      </c>
      <c r="B78" s="86" t="s">
        <v>3271</v>
      </c>
      <c r="C78" s="86">
        <v>6</v>
      </c>
      <c r="D78" s="121">
        <v>0.0033917945371100735</v>
      </c>
      <c r="E78" s="121">
        <v>1.3683166088501981</v>
      </c>
      <c r="F78" s="86" t="s">
        <v>3462</v>
      </c>
      <c r="G78" s="86" t="b">
        <v>0</v>
      </c>
      <c r="H78" s="86" t="b">
        <v>0</v>
      </c>
      <c r="I78" s="86" t="b">
        <v>0</v>
      </c>
      <c r="J78" s="86" t="b">
        <v>0</v>
      </c>
      <c r="K78" s="86" t="b">
        <v>0</v>
      </c>
      <c r="L78" s="86" t="b">
        <v>0</v>
      </c>
    </row>
    <row r="79" spans="1:12" ht="15">
      <c r="A79" s="86" t="s">
        <v>3271</v>
      </c>
      <c r="B79" s="86" t="s">
        <v>3285</v>
      </c>
      <c r="C79" s="86">
        <v>6</v>
      </c>
      <c r="D79" s="121">
        <v>0.0033917945371100735</v>
      </c>
      <c r="E79" s="121">
        <v>2.504640741034392</v>
      </c>
      <c r="F79" s="86" t="s">
        <v>3462</v>
      </c>
      <c r="G79" s="86" t="b">
        <v>0</v>
      </c>
      <c r="H79" s="86" t="b">
        <v>0</v>
      </c>
      <c r="I79" s="86" t="b">
        <v>0</v>
      </c>
      <c r="J79" s="86" t="b">
        <v>0</v>
      </c>
      <c r="K79" s="86" t="b">
        <v>0</v>
      </c>
      <c r="L79" s="86" t="b">
        <v>0</v>
      </c>
    </row>
    <row r="80" spans="1:12" ht="15">
      <c r="A80" s="86" t="s">
        <v>3285</v>
      </c>
      <c r="B80" s="86" t="s">
        <v>3263</v>
      </c>
      <c r="C80" s="86">
        <v>6</v>
      </c>
      <c r="D80" s="121">
        <v>0.0033917945371100735</v>
      </c>
      <c r="E80" s="121">
        <v>2.3663380428681102</v>
      </c>
      <c r="F80" s="86" t="s">
        <v>3462</v>
      </c>
      <c r="G80" s="86" t="b">
        <v>0</v>
      </c>
      <c r="H80" s="86" t="b">
        <v>0</v>
      </c>
      <c r="I80" s="86" t="b">
        <v>0</v>
      </c>
      <c r="J80" s="86" t="b">
        <v>0</v>
      </c>
      <c r="K80" s="86" t="b">
        <v>0</v>
      </c>
      <c r="L80" s="86" t="b">
        <v>0</v>
      </c>
    </row>
    <row r="81" spans="1:12" ht="15">
      <c r="A81" s="86" t="s">
        <v>3263</v>
      </c>
      <c r="B81" s="86" t="s">
        <v>3286</v>
      </c>
      <c r="C81" s="86">
        <v>6</v>
      </c>
      <c r="D81" s="121">
        <v>0.0033917945371100735</v>
      </c>
      <c r="E81" s="121">
        <v>2.3663380428681102</v>
      </c>
      <c r="F81" s="86" t="s">
        <v>3462</v>
      </c>
      <c r="G81" s="86" t="b">
        <v>0</v>
      </c>
      <c r="H81" s="86" t="b">
        <v>0</v>
      </c>
      <c r="I81" s="86" t="b">
        <v>0</v>
      </c>
      <c r="J81" s="86" t="b">
        <v>0</v>
      </c>
      <c r="K81" s="86" t="b">
        <v>0</v>
      </c>
      <c r="L81" s="86" t="b">
        <v>0</v>
      </c>
    </row>
    <row r="82" spans="1:12" ht="15">
      <c r="A82" s="86" t="s">
        <v>2859</v>
      </c>
      <c r="B82" s="86" t="s">
        <v>2791</v>
      </c>
      <c r="C82" s="86">
        <v>6</v>
      </c>
      <c r="D82" s="121">
        <v>0.0033917945371100735</v>
      </c>
      <c r="E82" s="121">
        <v>2.1067007323623543</v>
      </c>
      <c r="F82" s="86" t="s">
        <v>3462</v>
      </c>
      <c r="G82" s="86" t="b">
        <v>0</v>
      </c>
      <c r="H82" s="86" t="b">
        <v>0</v>
      </c>
      <c r="I82" s="86" t="b">
        <v>0</v>
      </c>
      <c r="J82" s="86" t="b">
        <v>0</v>
      </c>
      <c r="K82" s="86" t="b">
        <v>0</v>
      </c>
      <c r="L82" s="86" t="b">
        <v>0</v>
      </c>
    </row>
    <row r="83" spans="1:12" ht="15">
      <c r="A83" s="86" t="s">
        <v>2791</v>
      </c>
      <c r="B83" s="86" t="s">
        <v>2860</v>
      </c>
      <c r="C83" s="86">
        <v>6</v>
      </c>
      <c r="D83" s="121">
        <v>0.0033917945371100735</v>
      </c>
      <c r="E83" s="121">
        <v>2.1067007323623543</v>
      </c>
      <c r="F83" s="86" t="s">
        <v>3462</v>
      </c>
      <c r="G83" s="86" t="b">
        <v>0</v>
      </c>
      <c r="H83" s="86" t="b">
        <v>0</v>
      </c>
      <c r="I83" s="86" t="b">
        <v>0</v>
      </c>
      <c r="J83" s="86" t="b">
        <v>0</v>
      </c>
      <c r="K83" s="86" t="b">
        <v>0</v>
      </c>
      <c r="L83" s="86" t="b">
        <v>0</v>
      </c>
    </row>
    <row r="84" spans="1:12" ht="15">
      <c r="A84" s="86" t="s">
        <v>2860</v>
      </c>
      <c r="B84" s="86" t="s">
        <v>2861</v>
      </c>
      <c r="C84" s="86">
        <v>6</v>
      </c>
      <c r="D84" s="121">
        <v>0.0033917945371100735</v>
      </c>
      <c r="E84" s="121">
        <v>2.6295794776426917</v>
      </c>
      <c r="F84" s="86" t="s">
        <v>3462</v>
      </c>
      <c r="G84" s="86" t="b">
        <v>0</v>
      </c>
      <c r="H84" s="86" t="b">
        <v>0</v>
      </c>
      <c r="I84" s="86" t="b">
        <v>0</v>
      </c>
      <c r="J84" s="86" t="b">
        <v>0</v>
      </c>
      <c r="K84" s="86" t="b">
        <v>0</v>
      </c>
      <c r="L84" s="86" t="b">
        <v>0</v>
      </c>
    </row>
    <row r="85" spans="1:12" ht="15">
      <c r="A85" s="86" t="s">
        <v>2861</v>
      </c>
      <c r="B85" s="86" t="s">
        <v>2862</v>
      </c>
      <c r="C85" s="86">
        <v>6</v>
      </c>
      <c r="D85" s="121">
        <v>0.0033917945371100735</v>
      </c>
      <c r="E85" s="121">
        <v>2.6295794776426917</v>
      </c>
      <c r="F85" s="86" t="s">
        <v>3462</v>
      </c>
      <c r="G85" s="86" t="b">
        <v>0</v>
      </c>
      <c r="H85" s="86" t="b">
        <v>0</v>
      </c>
      <c r="I85" s="86" t="b">
        <v>0</v>
      </c>
      <c r="J85" s="86" t="b">
        <v>0</v>
      </c>
      <c r="K85" s="86" t="b">
        <v>0</v>
      </c>
      <c r="L85" s="86" t="b">
        <v>0</v>
      </c>
    </row>
    <row r="86" spans="1:12" ht="15">
      <c r="A86" s="86" t="s">
        <v>2862</v>
      </c>
      <c r="B86" s="86" t="s">
        <v>2863</v>
      </c>
      <c r="C86" s="86">
        <v>6</v>
      </c>
      <c r="D86" s="121">
        <v>0.0033917945371100735</v>
      </c>
      <c r="E86" s="121">
        <v>2.6295794776426917</v>
      </c>
      <c r="F86" s="86" t="s">
        <v>3462</v>
      </c>
      <c r="G86" s="86" t="b">
        <v>0</v>
      </c>
      <c r="H86" s="86" t="b">
        <v>0</v>
      </c>
      <c r="I86" s="86" t="b">
        <v>0</v>
      </c>
      <c r="J86" s="86" t="b">
        <v>0</v>
      </c>
      <c r="K86" s="86" t="b">
        <v>0</v>
      </c>
      <c r="L86" s="86" t="b">
        <v>0</v>
      </c>
    </row>
    <row r="87" spans="1:12" ht="15">
      <c r="A87" s="86" t="s">
        <v>2863</v>
      </c>
      <c r="B87" s="86" t="s">
        <v>2864</v>
      </c>
      <c r="C87" s="86">
        <v>6</v>
      </c>
      <c r="D87" s="121">
        <v>0.0033917945371100735</v>
      </c>
      <c r="E87" s="121">
        <v>2.6295794776426917</v>
      </c>
      <c r="F87" s="86" t="s">
        <v>3462</v>
      </c>
      <c r="G87" s="86" t="b">
        <v>0</v>
      </c>
      <c r="H87" s="86" t="b">
        <v>0</v>
      </c>
      <c r="I87" s="86" t="b">
        <v>0</v>
      </c>
      <c r="J87" s="86" t="b">
        <v>0</v>
      </c>
      <c r="K87" s="86" t="b">
        <v>0</v>
      </c>
      <c r="L87" s="86" t="b">
        <v>0</v>
      </c>
    </row>
    <row r="88" spans="1:12" ht="15">
      <c r="A88" s="86" t="s">
        <v>2864</v>
      </c>
      <c r="B88" s="86" t="s">
        <v>2865</v>
      </c>
      <c r="C88" s="86">
        <v>6</v>
      </c>
      <c r="D88" s="121">
        <v>0.0033917945371100735</v>
      </c>
      <c r="E88" s="121">
        <v>2.5626326880120787</v>
      </c>
      <c r="F88" s="86" t="s">
        <v>3462</v>
      </c>
      <c r="G88" s="86" t="b">
        <v>0</v>
      </c>
      <c r="H88" s="86" t="b">
        <v>0</v>
      </c>
      <c r="I88" s="86" t="b">
        <v>0</v>
      </c>
      <c r="J88" s="86" t="b">
        <v>0</v>
      </c>
      <c r="K88" s="86" t="b">
        <v>0</v>
      </c>
      <c r="L88" s="86" t="b">
        <v>0</v>
      </c>
    </row>
    <row r="89" spans="1:12" ht="15">
      <c r="A89" s="86" t="s">
        <v>2865</v>
      </c>
      <c r="B89" s="86" t="s">
        <v>2858</v>
      </c>
      <c r="C89" s="86">
        <v>6</v>
      </c>
      <c r="D89" s="121">
        <v>0.0033917945371100735</v>
      </c>
      <c r="E89" s="121">
        <v>2.164692679340041</v>
      </c>
      <c r="F89" s="86" t="s">
        <v>3462</v>
      </c>
      <c r="G89" s="86" t="b">
        <v>0</v>
      </c>
      <c r="H89" s="86" t="b">
        <v>0</v>
      </c>
      <c r="I89" s="86" t="b">
        <v>0</v>
      </c>
      <c r="J89" s="86" t="b">
        <v>0</v>
      </c>
      <c r="K89" s="86" t="b">
        <v>0</v>
      </c>
      <c r="L89" s="86" t="b">
        <v>0</v>
      </c>
    </row>
    <row r="90" spans="1:12" ht="15">
      <c r="A90" s="86" t="s">
        <v>2858</v>
      </c>
      <c r="B90" s="86" t="s">
        <v>2866</v>
      </c>
      <c r="C90" s="86">
        <v>6</v>
      </c>
      <c r="D90" s="121">
        <v>0.0033917945371100735</v>
      </c>
      <c r="E90" s="121">
        <v>2.2316394689706542</v>
      </c>
      <c r="F90" s="86" t="s">
        <v>3462</v>
      </c>
      <c r="G90" s="86" t="b">
        <v>0</v>
      </c>
      <c r="H90" s="86" t="b">
        <v>0</v>
      </c>
      <c r="I90" s="86" t="b">
        <v>0</v>
      </c>
      <c r="J90" s="86" t="b">
        <v>0</v>
      </c>
      <c r="K90" s="86" t="b">
        <v>0</v>
      </c>
      <c r="L90" s="86" t="b">
        <v>0</v>
      </c>
    </row>
    <row r="91" spans="1:12" ht="15">
      <c r="A91" s="86" t="s">
        <v>2866</v>
      </c>
      <c r="B91" s="86" t="s">
        <v>3287</v>
      </c>
      <c r="C91" s="86">
        <v>6</v>
      </c>
      <c r="D91" s="121">
        <v>0.0033917945371100735</v>
      </c>
      <c r="E91" s="121">
        <v>2.6295794776426917</v>
      </c>
      <c r="F91" s="86" t="s">
        <v>3462</v>
      </c>
      <c r="G91" s="86" t="b">
        <v>0</v>
      </c>
      <c r="H91" s="86" t="b">
        <v>0</v>
      </c>
      <c r="I91" s="86" t="b">
        <v>0</v>
      </c>
      <c r="J91" s="86" t="b">
        <v>0</v>
      </c>
      <c r="K91" s="86" t="b">
        <v>0</v>
      </c>
      <c r="L91" s="86" t="b">
        <v>0</v>
      </c>
    </row>
    <row r="92" spans="1:12" ht="15">
      <c r="A92" s="86" t="s">
        <v>3287</v>
      </c>
      <c r="B92" s="86" t="s">
        <v>395</v>
      </c>
      <c r="C92" s="86">
        <v>6</v>
      </c>
      <c r="D92" s="121">
        <v>0.0033917945371100735</v>
      </c>
      <c r="E92" s="121">
        <v>2.6295794776426917</v>
      </c>
      <c r="F92" s="86" t="s">
        <v>3462</v>
      </c>
      <c r="G92" s="86" t="b">
        <v>0</v>
      </c>
      <c r="H92" s="86" t="b">
        <v>0</v>
      </c>
      <c r="I92" s="86" t="b">
        <v>0</v>
      </c>
      <c r="J92" s="86" t="b">
        <v>0</v>
      </c>
      <c r="K92" s="86" t="b">
        <v>0</v>
      </c>
      <c r="L92" s="86" t="b">
        <v>0</v>
      </c>
    </row>
    <row r="93" spans="1:12" ht="15">
      <c r="A93" s="86" t="s">
        <v>395</v>
      </c>
      <c r="B93" s="86" t="s">
        <v>3288</v>
      </c>
      <c r="C93" s="86">
        <v>6</v>
      </c>
      <c r="D93" s="121">
        <v>0.0033917945371100735</v>
      </c>
      <c r="E93" s="121">
        <v>2.6295794776426917</v>
      </c>
      <c r="F93" s="86" t="s">
        <v>3462</v>
      </c>
      <c r="G93" s="86" t="b">
        <v>0</v>
      </c>
      <c r="H93" s="86" t="b">
        <v>0</v>
      </c>
      <c r="I93" s="86" t="b">
        <v>0</v>
      </c>
      <c r="J93" s="86" t="b">
        <v>0</v>
      </c>
      <c r="K93" s="86" t="b">
        <v>0</v>
      </c>
      <c r="L93" s="86" t="b">
        <v>0</v>
      </c>
    </row>
    <row r="94" spans="1:12" ht="15">
      <c r="A94" s="86" t="s">
        <v>3288</v>
      </c>
      <c r="B94" s="86" t="s">
        <v>3278</v>
      </c>
      <c r="C94" s="86">
        <v>6</v>
      </c>
      <c r="D94" s="121">
        <v>0.0033917945371100735</v>
      </c>
      <c r="E94" s="121">
        <v>2.5626326880120787</v>
      </c>
      <c r="F94" s="86" t="s">
        <v>3462</v>
      </c>
      <c r="G94" s="86" t="b">
        <v>0</v>
      </c>
      <c r="H94" s="86" t="b">
        <v>0</v>
      </c>
      <c r="I94" s="86" t="b">
        <v>0</v>
      </c>
      <c r="J94" s="86" t="b">
        <v>0</v>
      </c>
      <c r="K94" s="86" t="b">
        <v>0</v>
      </c>
      <c r="L94" s="86" t="b">
        <v>0</v>
      </c>
    </row>
    <row r="95" spans="1:12" ht="15">
      <c r="A95" s="86" t="s">
        <v>3278</v>
      </c>
      <c r="B95" s="86" t="s">
        <v>2858</v>
      </c>
      <c r="C95" s="86">
        <v>6</v>
      </c>
      <c r="D95" s="121">
        <v>0.0033917945371100735</v>
      </c>
      <c r="E95" s="121">
        <v>2.164692679340041</v>
      </c>
      <c r="F95" s="86" t="s">
        <v>3462</v>
      </c>
      <c r="G95" s="86" t="b">
        <v>0</v>
      </c>
      <c r="H95" s="86" t="b">
        <v>0</v>
      </c>
      <c r="I95" s="86" t="b">
        <v>0</v>
      </c>
      <c r="J95" s="86" t="b">
        <v>0</v>
      </c>
      <c r="K95" s="86" t="b">
        <v>0</v>
      </c>
      <c r="L95" s="86" t="b">
        <v>0</v>
      </c>
    </row>
    <row r="96" spans="1:12" ht="15">
      <c r="A96" s="86" t="s">
        <v>2858</v>
      </c>
      <c r="B96" s="86" t="s">
        <v>3289</v>
      </c>
      <c r="C96" s="86">
        <v>6</v>
      </c>
      <c r="D96" s="121">
        <v>0.0033917945371100735</v>
      </c>
      <c r="E96" s="121">
        <v>2.2316394689706542</v>
      </c>
      <c r="F96" s="86" t="s">
        <v>3462</v>
      </c>
      <c r="G96" s="86" t="b">
        <v>0</v>
      </c>
      <c r="H96" s="86" t="b">
        <v>0</v>
      </c>
      <c r="I96" s="86" t="b">
        <v>0</v>
      </c>
      <c r="J96" s="86" t="b">
        <v>0</v>
      </c>
      <c r="K96" s="86" t="b">
        <v>0</v>
      </c>
      <c r="L96" s="86" t="b">
        <v>0</v>
      </c>
    </row>
    <row r="97" spans="1:12" ht="15">
      <c r="A97" s="86" t="s">
        <v>3289</v>
      </c>
      <c r="B97" s="86" t="s">
        <v>3279</v>
      </c>
      <c r="C97" s="86">
        <v>6</v>
      </c>
      <c r="D97" s="121">
        <v>0.0033917945371100735</v>
      </c>
      <c r="E97" s="121">
        <v>2.5626326880120787</v>
      </c>
      <c r="F97" s="86" t="s">
        <v>3462</v>
      </c>
      <c r="G97" s="86" t="b">
        <v>0</v>
      </c>
      <c r="H97" s="86" t="b">
        <v>0</v>
      </c>
      <c r="I97" s="86" t="b">
        <v>0</v>
      </c>
      <c r="J97" s="86" t="b">
        <v>0</v>
      </c>
      <c r="K97" s="86" t="b">
        <v>0</v>
      </c>
      <c r="L97" s="86" t="b">
        <v>0</v>
      </c>
    </row>
    <row r="98" spans="1:12" ht="15">
      <c r="A98" s="86" t="s">
        <v>3279</v>
      </c>
      <c r="B98" s="86" t="s">
        <v>3280</v>
      </c>
      <c r="C98" s="86">
        <v>6</v>
      </c>
      <c r="D98" s="121">
        <v>0.0033917945371100735</v>
      </c>
      <c r="E98" s="121">
        <v>2.5626326880120787</v>
      </c>
      <c r="F98" s="86" t="s">
        <v>3462</v>
      </c>
      <c r="G98" s="86" t="b">
        <v>0</v>
      </c>
      <c r="H98" s="86" t="b">
        <v>0</v>
      </c>
      <c r="I98" s="86" t="b">
        <v>0</v>
      </c>
      <c r="J98" s="86" t="b">
        <v>0</v>
      </c>
      <c r="K98" s="86" t="b">
        <v>0</v>
      </c>
      <c r="L98" s="86" t="b">
        <v>0</v>
      </c>
    </row>
    <row r="99" spans="1:12" ht="15">
      <c r="A99" s="86" t="s">
        <v>3280</v>
      </c>
      <c r="B99" s="86" t="s">
        <v>2812</v>
      </c>
      <c r="C99" s="86">
        <v>6</v>
      </c>
      <c r="D99" s="121">
        <v>0.0033917945371100735</v>
      </c>
      <c r="E99" s="121">
        <v>1.5212400028538535</v>
      </c>
      <c r="F99" s="86" t="s">
        <v>3462</v>
      </c>
      <c r="G99" s="86" t="b">
        <v>0</v>
      </c>
      <c r="H99" s="86" t="b">
        <v>0</v>
      </c>
      <c r="I99" s="86" t="b">
        <v>0</v>
      </c>
      <c r="J99" s="86" t="b">
        <v>0</v>
      </c>
      <c r="K99" s="86" t="b">
        <v>0</v>
      </c>
      <c r="L99" s="86" t="b">
        <v>0</v>
      </c>
    </row>
    <row r="100" spans="1:12" ht="15">
      <c r="A100" s="86" t="s">
        <v>3290</v>
      </c>
      <c r="B100" s="86" t="s">
        <v>3281</v>
      </c>
      <c r="C100" s="86">
        <v>6</v>
      </c>
      <c r="D100" s="121">
        <v>0.0033917945371100735</v>
      </c>
      <c r="E100" s="121">
        <v>2.5626326880120787</v>
      </c>
      <c r="F100" s="86" t="s">
        <v>3462</v>
      </c>
      <c r="G100" s="86" t="b">
        <v>0</v>
      </c>
      <c r="H100" s="86" t="b">
        <v>0</v>
      </c>
      <c r="I100" s="86" t="b">
        <v>0</v>
      </c>
      <c r="J100" s="86" t="b">
        <v>0</v>
      </c>
      <c r="K100" s="86" t="b">
        <v>0</v>
      </c>
      <c r="L100" s="86" t="b">
        <v>0</v>
      </c>
    </row>
    <row r="101" spans="1:12" ht="15">
      <c r="A101" s="86" t="s">
        <v>3281</v>
      </c>
      <c r="B101" s="86" t="s">
        <v>3291</v>
      </c>
      <c r="C101" s="86">
        <v>6</v>
      </c>
      <c r="D101" s="121">
        <v>0.0033917945371100735</v>
      </c>
      <c r="E101" s="121">
        <v>2.5626326880120787</v>
      </c>
      <c r="F101" s="86" t="s">
        <v>3462</v>
      </c>
      <c r="G101" s="86" t="b">
        <v>0</v>
      </c>
      <c r="H101" s="86" t="b">
        <v>0</v>
      </c>
      <c r="I101" s="86" t="b">
        <v>0</v>
      </c>
      <c r="J101" s="86" t="b">
        <v>0</v>
      </c>
      <c r="K101" s="86" t="b">
        <v>0</v>
      </c>
      <c r="L101" s="86" t="b">
        <v>0</v>
      </c>
    </row>
    <row r="102" spans="1:12" ht="15">
      <c r="A102" s="86" t="s">
        <v>3291</v>
      </c>
      <c r="B102" s="86" t="s">
        <v>3292</v>
      </c>
      <c r="C102" s="86">
        <v>6</v>
      </c>
      <c r="D102" s="121">
        <v>0.0033917945371100735</v>
      </c>
      <c r="E102" s="121">
        <v>2.6295794776426917</v>
      </c>
      <c r="F102" s="86" t="s">
        <v>3462</v>
      </c>
      <c r="G102" s="86" t="b">
        <v>0</v>
      </c>
      <c r="H102" s="86" t="b">
        <v>0</v>
      </c>
      <c r="I102" s="86" t="b">
        <v>0</v>
      </c>
      <c r="J102" s="86" t="b">
        <v>0</v>
      </c>
      <c r="K102" s="86" t="b">
        <v>0</v>
      </c>
      <c r="L102" s="86" t="b">
        <v>0</v>
      </c>
    </row>
    <row r="103" spans="1:12" ht="15">
      <c r="A103" s="86" t="s">
        <v>3292</v>
      </c>
      <c r="B103" s="86" t="s">
        <v>344</v>
      </c>
      <c r="C103" s="86">
        <v>6</v>
      </c>
      <c r="D103" s="121">
        <v>0.0033917945371100735</v>
      </c>
      <c r="E103" s="121">
        <v>1.9605726966841162</v>
      </c>
      <c r="F103" s="86" t="s">
        <v>3462</v>
      </c>
      <c r="G103" s="86" t="b">
        <v>0</v>
      </c>
      <c r="H103" s="86" t="b">
        <v>0</v>
      </c>
      <c r="I103" s="86" t="b">
        <v>0</v>
      </c>
      <c r="J103" s="86" t="b">
        <v>0</v>
      </c>
      <c r="K103" s="86" t="b">
        <v>0</v>
      </c>
      <c r="L103" s="86" t="b">
        <v>0</v>
      </c>
    </row>
    <row r="104" spans="1:12" ht="15">
      <c r="A104" s="86" t="s">
        <v>344</v>
      </c>
      <c r="B104" s="86" t="s">
        <v>2825</v>
      </c>
      <c r="C104" s="86">
        <v>6</v>
      </c>
      <c r="D104" s="121">
        <v>0.0033917945371100735</v>
      </c>
      <c r="E104" s="121">
        <v>0.98695010847777</v>
      </c>
      <c r="F104" s="86" t="s">
        <v>3462</v>
      </c>
      <c r="G104" s="86" t="b">
        <v>0</v>
      </c>
      <c r="H104" s="86" t="b">
        <v>0</v>
      </c>
      <c r="I104" s="86" t="b">
        <v>0</v>
      </c>
      <c r="J104" s="86" t="b">
        <v>0</v>
      </c>
      <c r="K104" s="86" t="b">
        <v>0</v>
      </c>
      <c r="L104" s="86" t="b">
        <v>0</v>
      </c>
    </row>
    <row r="105" spans="1:12" ht="15">
      <c r="A105" s="86" t="s">
        <v>2825</v>
      </c>
      <c r="B105" s="86" t="s">
        <v>3293</v>
      </c>
      <c r="C105" s="86">
        <v>6</v>
      </c>
      <c r="D105" s="121">
        <v>0.0033917945371100735</v>
      </c>
      <c r="E105" s="121">
        <v>1.9163690341920627</v>
      </c>
      <c r="F105" s="86" t="s">
        <v>3462</v>
      </c>
      <c r="G105" s="86" t="b">
        <v>0</v>
      </c>
      <c r="H105" s="86" t="b">
        <v>0</v>
      </c>
      <c r="I105" s="86" t="b">
        <v>0</v>
      </c>
      <c r="J105" s="86" t="b">
        <v>0</v>
      </c>
      <c r="K105" s="86" t="b">
        <v>0</v>
      </c>
      <c r="L105" s="86" t="b">
        <v>0</v>
      </c>
    </row>
    <row r="106" spans="1:12" ht="15">
      <c r="A106" s="86" t="s">
        <v>3293</v>
      </c>
      <c r="B106" s="86" t="s">
        <v>3294</v>
      </c>
      <c r="C106" s="86">
        <v>6</v>
      </c>
      <c r="D106" s="121">
        <v>0.0033917945371100735</v>
      </c>
      <c r="E106" s="121">
        <v>2.6295794776426917</v>
      </c>
      <c r="F106" s="86" t="s">
        <v>3462</v>
      </c>
      <c r="G106" s="86" t="b">
        <v>0</v>
      </c>
      <c r="H106" s="86" t="b">
        <v>0</v>
      </c>
      <c r="I106" s="86" t="b">
        <v>0</v>
      </c>
      <c r="J106" s="86" t="b">
        <v>0</v>
      </c>
      <c r="K106" s="86" t="b">
        <v>0</v>
      </c>
      <c r="L106" s="86" t="b">
        <v>0</v>
      </c>
    </row>
    <row r="107" spans="1:12" ht="15">
      <c r="A107" s="86" t="s">
        <v>3294</v>
      </c>
      <c r="B107" s="86" t="s">
        <v>2855</v>
      </c>
      <c r="C107" s="86">
        <v>6</v>
      </c>
      <c r="D107" s="121">
        <v>0.0033917945371100735</v>
      </c>
      <c r="E107" s="121">
        <v>2.0275194863147297</v>
      </c>
      <c r="F107" s="86" t="s">
        <v>3462</v>
      </c>
      <c r="G107" s="86" t="b">
        <v>0</v>
      </c>
      <c r="H107" s="86" t="b">
        <v>0</v>
      </c>
      <c r="I107" s="86" t="b">
        <v>0</v>
      </c>
      <c r="J107" s="86" t="b">
        <v>0</v>
      </c>
      <c r="K107" s="86" t="b">
        <v>0</v>
      </c>
      <c r="L107" s="86" t="b">
        <v>0</v>
      </c>
    </row>
    <row r="108" spans="1:12" ht="15">
      <c r="A108" s="86" t="s">
        <v>2855</v>
      </c>
      <c r="B108" s="86" t="s">
        <v>3272</v>
      </c>
      <c r="C108" s="86">
        <v>6</v>
      </c>
      <c r="D108" s="121">
        <v>0.0033917945371100735</v>
      </c>
      <c r="E108" s="121">
        <v>1.9605726966841162</v>
      </c>
      <c r="F108" s="86" t="s">
        <v>3462</v>
      </c>
      <c r="G108" s="86" t="b">
        <v>0</v>
      </c>
      <c r="H108" s="86" t="b">
        <v>0</v>
      </c>
      <c r="I108" s="86" t="b">
        <v>0</v>
      </c>
      <c r="J108" s="86" t="b">
        <v>0</v>
      </c>
      <c r="K108" s="86" t="b">
        <v>0</v>
      </c>
      <c r="L108" s="86" t="b">
        <v>0</v>
      </c>
    </row>
    <row r="109" spans="1:12" ht="15">
      <c r="A109" s="86" t="s">
        <v>3272</v>
      </c>
      <c r="B109" s="86" t="s">
        <v>2824</v>
      </c>
      <c r="C109" s="86">
        <v>6</v>
      </c>
      <c r="D109" s="121">
        <v>0.0033917945371100735</v>
      </c>
      <c r="E109" s="121">
        <v>1.6200341597364614</v>
      </c>
      <c r="F109" s="86" t="s">
        <v>3462</v>
      </c>
      <c r="G109" s="86" t="b">
        <v>0</v>
      </c>
      <c r="H109" s="86" t="b">
        <v>0</v>
      </c>
      <c r="I109" s="86" t="b">
        <v>0</v>
      </c>
      <c r="J109" s="86" t="b">
        <v>0</v>
      </c>
      <c r="K109" s="86" t="b">
        <v>0</v>
      </c>
      <c r="L109" s="86" t="b">
        <v>0</v>
      </c>
    </row>
    <row r="110" spans="1:12" ht="15">
      <c r="A110" s="86" t="s">
        <v>2824</v>
      </c>
      <c r="B110" s="86" t="s">
        <v>3295</v>
      </c>
      <c r="C110" s="86">
        <v>6</v>
      </c>
      <c r="D110" s="121">
        <v>0.0033917945371100735</v>
      </c>
      <c r="E110" s="121">
        <v>1.7449728963447615</v>
      </c>
      <c r="F110" s="86" t="s">
        <v>3462</v>
      </c>
      <c r="G110" s="86" t="b">
        <v>0</v>
      </c>
      <c r="H110" s="86" t="b">
        <v>0</v>
      </c>
      <c r="I110" s="86" t="b">
        <v>0</v>
      </c>
      <c r="J110" s="86" t="b">
        <v>0</v>
      </c>
      <c r="K110" s="86" t="b">
        <v>0</v>
      </c>
      <c r="L110" s="86" t="b">
        <v>0</v>
      </c>
    </row>
    <row r="111" spans="1:12" ht="15">
      <c r="A111" s="86" t="s">
        <v>3295</v>
      </c>
      <c r="B111" s="86" t="s">
        <v>3260</v>
      </c>
      <c r="C111" s="86">
        <v>6</v>
      </c>
      <c r="D111" s="121">
        <v>0.0033917945371100735</v>
      </c>
      <c r="E111" s="121">
        <v>2.2616026923480974</v>
      </c>
      <c r="F111" s="86" t="s">
        <v>3462</v>
      </c>
      <c r="G111" s="86" t="b">
        <v>0</v>
      </c>
      <c r="H111" s="86" t="b">
        <v>0</v>
      </c>
      <c r="I111" s="86" t="b">
        <v>0</v>
      </c>
      <c r="J111" s="86" t="b">
        <v>1</v>
      </c>
      <c r="K111" s="86" t="b">
        <v>0</v>
      </c>
      <c r="L111" s="86" t="b">
        <v>0</v>
      </c>
    </row>
    <row r="112" spans="1:12" ht="15">
      <c r="A112" s="86" t="s">
        <v>2812</v>
      </c>
      <c r="B112" s="86" t="s">
        <v>2882</v>
      </c>
      <c r="C112" s="86">
        <v>5</v>
      </c>
      <c r="D112" s="121">
        <v>0.002968856551596807</v>
      </c>
      <c r="E112" s="121">
        <v>1.3982798322276415</v>
      </c>
      <c r="F112" s="86" t="s">
        <v>3462</v>
      </c>
      <c r="G112" s="86" t="b">
        <v>0</v>
      </c>
      <c r="H112" s="86" t="b">
        <v>0</v>
      </c>
      <c r="I112" s="86" t="b">
        <v>0</v>
      </c>
      <c r="J112" s="86" t="b">
        <v>0</v>
      </c>
      <c r="K112" s="86" t="b">
        <v>0</v>
      </c>
      <c r="L112" s="86" t="b">
        <v>0</v>
      </c>
    </row>
    <row r="113" spans="1:12" ht="15">
      <c r="A113" s="86" t="s">
        <v>2882</v>
      </c>
      <c r="B113" s="86" t="s">
        <v>2883</v>
      </c>
      <c r="C113" s="86">
        <v>5</v>
      </c>
      <c r="D113" s="121">
        <v>0.002968856551596807</v>
      </c>
      <c r="E113" s="121">
        <v>2.483451441964454</v>
      </c>
      <c r="F113" s="86" t="s">
        <v>3462</v>
      </c>
      <c r="G113" s="86" t="b">
        <v>0</v>
      </c>
      <c r="H113" s="86" t="b">
        <v>0</v>
      </c>
      <c r="I113" s="86" t="b">
        <v>0</v>
      </c>
      <c r="J113" s="86" t="b">
        <v>0</v>
      </c>
      <c r="K113" s="86" t="b">
        <v>0</v>
      </c>
      <c r="L113" s="86" t="b">
        <v>0</v>
      </c>
    </row>
    <row r="114" spans="1:12" ht="15">
      <c r="A114" s="86" t="s">
        <v>2820</v>
      </c>
      <c r="B114" s="86" t="s">
        <v>3299</v>
      </c>
      <c r="C114" s="86">
        <v>5</v>
      </c>
      <c r="D114" s="121">
        <v>0.002968856551596807</v>
      </c>
      <c r="E114" s="121">
        <v>1.7545182142509919</v>
      </c>
      <c r="F114" s="86" t="s">
        <v>3462</v>
      </c>
      <c r="G114" s="86" t="b">
        <v>0</v>
      </c>
      <c r="H114" s="86" t="b">
        <v>0</v>
      </c>
      <c r="I114" s="86" t="b">
        <v>0</v>
      </c>
      <c r="J114" s="86" t="b">
        <v>0</v>
      </c>
      <c r="K114" s="86" t="b">
        <v>0</v>
      </c>
      <c r="L114" s="86" t="b">
        <v>0</v>
      </c>
    </row>
    <row r="115" spans="1:12" ht="15">
      <c r="A115" s="86" t="s">
        <v>3299</v>
      </c>
      <c r="B115" s="86" t="s">
        <v>3259</v>
      </c>
      <c r="C115" s="86">
        <v>5</v>
      </c>
      <c r="D115" s="121">
        <v>0.002968856551596807</v>
      </c>
      <c r="E115" s="121">
        <v>2.1067007323623543</v>
      </c>
      <c r="F115" s="86" t="s">
        <v>3462</v>
      </c>
      <c r="G115" s="86" t="b">
        <v>0</v>
      </c>
      <c r="H115" s="86" t="b">
        <v>0</v>
      </c>
      <c r="I115" s="86" t="b">
        <v>0</v>
      </c>
      <c r="J115" s="86" t="b">
        <v>0</v>
      </c>
      <c r="K115" s="86" t="b">
        <v>0</v>
      </c>
      <c r="L115" s="86" t="b">
        <v>0</v>
      </c>
    </row>
    <row r="116" spans="1:12" ht="15">
      <c r="A116" s="86" t="s">
        <v>506</v>
      </c>
      <c r="B116" s="86" t="s">
        <v>3300</v>
      </c>
      <c r="C116" s="86">
        <v>5</v>
      </c>
      <c r="D116" s="121">
        <v>0.002968856551596807</v>
      </c>
      <c r="E116" s="121">
        <v>2.2316394689706542</v>
      </c>
      <c r="F116" s="86" t="s">
        <v>3462</v>
      </c>
      <c r="G116" s="86" t="b">
        <v>0</v>
      </c>
      <c r="H116" s="86" t="b">
        <v>0</v>
      </c>
      <c r="I116" s="86" t="b">
        <v>0</v>
      </c>
      <c r="J116" s="86" t="b">
        <v>0</v>
      </c>
      <c r="K116" s="86" t="b">
        <v>0</v>
      </c>
      <c r="L116" s="86" t="b">
        <v>0</v>
      </c>
    </row>
    <row r="117" spans="1:12" ht="15">
      <c r="A117" s="86" t="s">
        <v>2829</v>
      </c>
      <c r="B117" s="86" t="s">
        <v>2825</v>
      </c>
      <c r="C117" s="86">
        <v>5</v>
      </c>
      <c r="D117" s="121">
        <v>0.002968856551596807</v>
      </c>
      <c r="E117" s="121">
        <v>1.2536112025104889</v>
      </c>
      <c r="F117" s="86" t="s">
        <v>3462</v>
      </c>
      <c r="G117" s="86" t="b">
        <v>0</v>
      </c>
      <c r="H117" s="86" t="b">
        <v>0</v>
      </c>
      <c r="I117" s="86" t="b">
        <v>0</v>
      </c>
      <c r="J117" s="86" t="b">
        <v>0</v>
      </c>
      <c r="K117" s="86" t="b">
        <v>0</v>
      </c>
      <c r="L117" s="86" t="b">
        <v>0</v>
      </c>
    </row>
    <row r="118" spans="1:12" ht="15">
      <c r="A118" s="86" t="s">
        <v>2825</v>
      </c>
      <c r="B118" s="86" t="s">
        <v>3303</v>
      </c>
      <c r="C118" s="86">
        <v>5</v>
      </c>
      <c r="D118" s="121">
        <v>0.002968856551596807</v>
      </c>
      <c r="E118" s="121">
        <v>1.9163690341920627</v>
      </c>
      <c r="F118" s="86" t="s">
        <v>3462</v>
      </c>
      <c r="G118" s="86" t="b">
        <v>0</v>
      </c>
      <c r="H118" s="86" t="b">
        <v>0</v>
      </c>
      <c r="I118" s="86" t="b">
        <v>0</v>
      </c>
      <c r="J118" s="86" t="b">
        <v>0</v>
      </c>
      <c r="K118" s="86" t="b">
        <v>0</v>
      </c>
      <c r="L118" s="86" t="b">
        <v>0</v>
      </c>
    </row>
    <row r="119" spans="1:12" ht="15">
      <c r="A119" s="86" t="s">
        <v>3303</v>
      </c>
      <c r="B119" s="86" t="s">
        <v>3265</v>
      </c>
      <c r="C119" s="86">
        <v>5</v>
      </c>
      <c r="D119" s="121">
        <v>0.002968856551596807</v>
      </c>
      <c r="E119" s="121">
        <v>2.4077307280263356</v>
      </c>
      <c r="F119" s="86" t="s">
        <v>3462</v>
      </c>
      <c r="G119" s="86" t="b">
        <v>0</v>
      </c>
      <c r="H119" s="86" t="b">
        <v>0</v>
      </c>
      <c r="I119" s="86" t="b">
        <v>0</v>
      </c>
      <c r="J119" s="86" t="b">
        <v>0</v>
      </c>
      <c r="K119" s="86" t="b">
        <v>0</v>
      </c>
      <c r="L119" s="86" t="b">
        <v>0</v>
      </c>
    </row>
    <row r="120" spans="1:12" ht="15">
      <c r="A120" s="86" t="s">
        <v>3265</v>
      </c>
      <c r="B120" s="86" t="s">
        <v>2815</v>
      </c>
      <c r="C120" s="86">
        <v>5</v>
      </c>
      <c r="D120" s="121">
        <v>0.002968856551596807</v>
      </c>
      <c r="E120" s="121">
        <v>1.2871567968204856</v>
      </c>
      <c r="F120" s="86" t="s">
        <v>3462</v>
      </c>
      <c r="G120" s="86" t="b">
        <v>0</v>
      </c>
      <c r="H120" s="86" t="b">
        <v>0</v>
      </c>
      <c r="I120" s="86" t="b">
        <v>0</v>
      </c>
      <c r="J120" s="86" t="b">
        <v>0</v>
      </c>
      <c r="K120" s="86" t="b">
        <v>0</v>
      </c>
      <c r="L120" s="86" t="b">
        <v>0</v>
      </c>
    </row>
    <row r="121" spans="1:12" ht="15">
      <c r="A121" s="86" t="s">
        <v>2815</v>
      </c>
      <c r="B121" s="86" t="s">
        <v>3304</v>
      </c>
      <c r="C121" s="86">
        <v>5</v>
      </c>
      <c r="D121" s="121">
        <v>0.002968856551596807</v>
      </c>
      <c r="E121" s="121">
        <v>1.6083901785727537</v>
      </c>
      <c r="F121" s="86" t="s">
        <v>3462</v>
      </c>
      <c r="G121" s="86" t="b">
        <v>0</v>
      </c>
      <c r="H121" s="86" t="b">
        <v>0</v>
      </c>
      <c r="I121" s="86" t="b">
        <v>0</v>
      </c>
      <c r="J121" s="86" t="b">
        <v>0</v>
      </c>
      <c r="K121" s="86" t="b">
        <v>0</v>
      </c>
      <c r="L121" s="86" t="b">
        <v>0</v>
      </c>
    </row>
    <row r="122" spans="1:12" ht="15">
      <c r="A122" s="86" t="s">
        <v>3304</v>
      </c>
      <c r="B122" s="86" t="s">
        <v>2843</v>
      </c>
      <c r="C122" s="86">
        <v>5</v>
      </c>
      <c r="D122" s="121">
        <v>0.002968856551596807</v>
      </c>
      <c r="E122" s="121">
        <v>2.2937873757194986</v>
      </c>
      <c r="F122" s="86" t="s">
        <v>3462</v>
      </c>
      <c r="G122" s="86" t="b">
        <v>0</v>
      </c>
      <c r="H122" s="86" t="b">
        <v>0</v>
      </c>
      <c r="I122" s="86" t="b">
        <v>0</v>
      </c>
      <c r="J122" s="86" t="b">
        <v>0</v>
      </c>
      <c r="K122" s="86" t="b">
        <v>0</v>
      </c>
      <c r="L122" s="86" t="b">
        <v>0</v>
      </c>
    </row>
    <row r="123" spans="1:12" ht="15">
      <c r="A123" s="86" t="s">
        <v>2843</v>
      </c>
      <c r="B123" s="86" t="s">
        <v>3305</v>
      </c>
      <c r="C123" s="86">
        <v>5</v>
      </c>
      <c r="D123" s="121">
        <v>0.002968856551596807</v>
      </c>
      <c r="E123" s="121">
        <v>2.2937873757194986</v>
      </c>
      <c r="F123" s="86" t="s">
        <v>3462</v>
      </c>
      <c r="G123" s="86" t="b">
        <v>0</v>
      </c>
      <c r="H123" s="86" t="b">
        <v>0</v>
      </c>
      <c r="I123" s="86" t="b">
        <v>0</v>
      </c>
      <c r="J123" s="86" t="b">
        <v>0</v>
      </c>
      <c r="K123" s="86" t="b">
        <v>0</v>
      </c>
      <c r="L123" s="86" t="b">
        <v>0</v>
      </c>
    </row>
    <row r="124" spans="1:12" ht="15">
      <c r="A124" s="86" t="s">
        <v>3305</v>
      </c>
      <c r="B124" s="86" t="s">
        <v>2844</v>
      </c>
      <c r="C124" s="86">
        <v>5</v>
      </c>
      <c r="D124" s="121">
        <v>0.002968856551596807</v>
      </c>
      <c r="E124" s="121">
        <v>2.2937873757194986</v>
      </c>
      <c r="F124" s="86" t="s">
        <v>3462</v>
      </c>
      <c r="G124" s="86" t="b">
        <v>0</v>
      </c>
      <c r="H124" s="86" t="b">
        <v>0</v>
      </c>
      <c r="I124" s="86" t="b">
        <v>0</v>
      </c>
      <c r="J124" s="86" t="b">
        <v>0</v>
      </c>
      <c r="K124" s="86" t="b">
        <v>0</v>
      </c>
      <c r="L124" s="86" t="b">
        <v>0</v>
      </c>
    </row>
    <row r="125" spans="1:12" ht="15">
      <c r="A125" s="86" t="s">
        <v>2844</v>
      </c>
      <c r="B125" s="86" t="s">
        <v>3306</v>
      </c>
      <c r="C125" s="86">
        <v>5</v>
      </c>
      <c r="D125" s="121">
        <v>0.002968856551596807</v>
      </c>
      <c r="E125" s="121">
        <v>2.2937873757194986</v>
      </c>
      <c r="F125" s="86" t="s">
        <v>3462</v>
      </c>
      <c r="G125" s="86" t="b">
        <v>0</v>
      </c>
      <c r="H125" s="86" t="b">
        <v>0</v>
      </c>
      <c r="I125" s="86" t="b">
        <v>0</v>
      </c>
      <c r="J125" s="86" t="b">
        <v>1</v>
      </c>
      <c r="K125" s="86" t="b">
        <v>0</v>
      </c>
      <c r="L125" s="86" t="b">
        <v>0</v>
      </c>
    </row>
    <row r="126" spans="1:12" ht="15">
      <c r="A126" s="86" t="s">
        <v>3306</v>
      </c>
      <c r="B126" s="86" t="s">
        <v>2855</v>
      </c>
      <c r="C126" s="86">
        <v>5</v>
      </c>
      <c r="D126" s="121">
        <v>0.002968856551596807</v>
      </c>
      <c r="E126" s="121">
        <v>2.0275194863147297</v>
      </c>
      <c r="F126" s="86" t="s">
        <v>3462</v>
      </c>
      <c r="G126" s="86" t="b">
        <v>1</v>
      </c>
      <c r="H126" s="86" t="b">
        <v>0</v>
      </c>
      <c r="I126" s="86" t="b">
        <v>0</v>
      </c>
      <c r="J126" s="86" t="b">
        <v>0</v>
      </c>
      <c r="K126" s="86" t="b">
        <v>0</v>
      </c>
      <c r="L126" s="86" t="b">
        <v>0</v>
      </c>
    </row>
    <row r="127" spans="1:12" ht="15">
      <c r="A127" s="86" t="s">
        <v>2872</v>
      </c>
      <c r="B127" s="86" t="s">
        <v>2868</v>
      </c>
      <c r="C127" s="86">
        <v>4</v>
      </c>
      <c r="D127" s="121">
        <v>0.0025144739690847904</v>
      </c>
      <c r="E127" s="121">
        <v>2.6295794776426917</v>
      </c>
      <c r="F127" s="86" t="s">
        <v>3462</v>
      </c>
      <c r="G127" s="86" t="b">
        <v>0</v>
      </c>
      <c r="H127" s="86" t="b">
        <v>0</v>
      </c>
      <c r="I127" s="86" t="b">
        <v>0</v>
      </c>
      <c r="J127" s="86" t="b">
        <v>0</v>
      </c>
      <c r="K127" s="86" t="b">
        <v>0</v>
      </c>
      <c r="L127" s="86" t="b">
        <v>0</v>
      </c>
    </row>
    <row r="128" spans="1:12" ht="15">
      <c r="A128" s="86" t="s">
        <v>2875</v>
      </c>
      <c r="B128" s="86" t="s">
        <v>2876</v>
      </c>
      <c r="C128" s="86">
        <v>4</v>
      </c>
      <c r="D128" s="121">
        <v>0.0025144739690847904</v>
      </c>
      <c r="E128" s="121">
        <v>2.805670736698373</v>
      </c>
      <c r="F128" s="86" t="s">
        <v>3462</v>
      </c>
      <c r="G128" s="86" t="b">
        <v>0</v>
      </c>
      <c r="H128" s="86" t="b">
        <v>0</v>
      </c>
      <c r="I128" s="86" t="b">
        <v>0</v>
      </c>
      <c r="J128" s="86" t="b">
        <v>0</v>
      </c>
      <c r="K128" s="86" t="b">
        <v>0</v>
      </c>
      <c r="L128" s="86" t="b">
        <v>0</v>
      </c>
    </row>
    <row r="129" spans="1:12" ht="15">
      <c r="A129" s="86" t="s">
        <v>2876</v>
      </c>
      <c r="B129" s="86" t="s">
        <v>2869</v>
      </c>
      <c r="C129" s="86">
        <v>4</v>
      </c>
      <c r="D129" s="121">
        <v>0.0025144739690847904</v>
      </c>
      <c r="E129" s="121">
        <v>2.5626326880120787</v>
      </c>
      <c r="F129" s="86" t="s">
        <v>3462</v>
      </c>
      <c r="G129" s="86" t="b">
        <v>0</v>
      </c>
      <c r="H129" s="86" t="b">
        <v>0</v>
      </c>
      <c r="I129" s="86" t="b">
        <v>0</v>
      </c>
      <c r="J129" s="86" t="b">
        <v>0</v>
      </c>
      <c r="K129" s="86" t="b">
        <v>0</v>
      </c>
      <c r="L129" s="86" t="b">
        <v>0</v>
      </c>
    </row>
    <row r="130" spans="1:12" ht="15">
      <c r="A130" s="86" t="s">
        <v>2879</v>
      </c>
      <c r="B130" s="86" t="s">
        <v>2812</v>
      </c>
      <c r="C130" s="86">
        <v>4</v>
      </c>
      <c r="D130" s="121">
        <v>0.0025144739690847904</v>
      </c>
      <c r="E130" s="121">
        <v>0.6587678667701741</v>
      </c>
      <c r="F130" s="86" t="s">
        <v>3462</v>
      </c>
      <c r="G130" s="86" t="b">
        <v>0</v>
      </c>
      <c r="H130" s="86" t="b">
        <v>0</v>
      </c>
      <c r="I130" s="86" t="b">
        <v>0</v>
      </c>
      <c r="J130" s="86" t="b">
        <v>0</v>
      </c>
      <c r="K130" s="86" t="b">
        <v>0</v>
      </c>
      <c r="L130" s="86" t="b">
        <v>0</v>
      </c>
    </row>
    <row r="131" spans="1:12" ht="15">
      <c r="A131" s="86" t="s">
        <v>2878</v>
      </c>
      <c r="B131" s="86" t="s">
        <v>2884</v>
      </c>
      <c r="C131" s="86">
        <v>4</v>
      </c>
      <c r="D131" s="121">
        <v>0.0025144739690847904</v>
      </c>
      <c r="E131" s="121">
        <v>2.453488218587011</v>
      </c>
      <c r="F131" s="86" t="s">
        <v>3462</v>
      </c>
      <c r="G131" s="86" t="b">
        <v>0</v>
      </c>
      <c r="H131" s="86" t="b">
        <v>0</v>
      </c>
      <c r="I131" s="86" t="b">
        <v>0</v>
      </c>
      <c r="J131" s="86" t="b">
        <v>0</v>
      </c>
      <c r="K131" s="86" t="b">
        <v>0</v>
      </c>
      <c r="L131" s="86" t="b">
        <v>0</v>
      </c>
    </row>
    <row r="132" spans="1:12" ht="15">
      <c r="A132" s="86" t="s">
        <v>385</v>
      </c>
      <c r="B132" s="86" t="s">
        <v>2879</v>
      </c>
      <c r="C132" s="86">
        <v>4</v>
      </c>
      <c r="D132" s="121">
        <v>0.0025144739690847904</v>
      </c>
      <c r="E132" s="121">
        <v>0.8872471952855435</v>
      </c>
      <c r="F132" s="86" t="s">
        <v>3462</v>
      </c>
      <c r="G132" s="86" t="b">
        <v>0</v>
      </c>
      <c r="H132" s="86" t="b">
        <v>0</v>
      </c>
      <c r="I132" s="86" t="b">
        <v>0</v>
      </c>
      <c r="J132" s="86" t="b">
        <v>0</v>
      </c>
      <c r="K132" s="86" t="b">
        <v>0</v>
      </c>
      <c r="L132" s="86" t="b">
        <v>0</v>
      </c>
    </row>
    <row r="133" spans="1:12" ht="15">
      <c r="A133" s="86" t="s">
        <v>2887</v>
      </c>
      <c r="B133" s="86" t="s">
        <v>2888</v>
      </c>
      <c r="C133" s="86">
        <v>4</v>
      </c>
      <c r="D133" s="121">
        <v>0.0025144739690847904</v>
      </c>
      <c r="E133" s="121">
        <v>2.708760723690317</v>
      </c>
      <c r="F133" s="86" t="s">
        <v>3462</v>
      </c>
      <c r="G133" s="86" t="b">
        <v>0</v>
      </c>
      <c r="H133" s="86" t="b">
        <v>0</v>
      </c>
      <c r="I133" s="86" t="b">
        <v>0</v>
      </c>
      <c r="J133" s="86" t="b">
        <v>0</v>
      </c>
      <c r="K133" s="86" t="b">
        <v>0</v>
      </c>
      <c r="L133" s="86" t="b">
        <v>0</v>
      </c>
    </row>
    <row r="134" spans="1:12" ht="15">
      <c r="A134" s="86" t="s">
        <v>2888</v>
      </c>
      <c r="B134" s="86" t="s">
        <v>2889</v>
      </c>
      <c r="C134" s="86">
        <v>4</v>
      </c>
      <c r="D134" s="121">
        <v>0.0025144739690847904</v>
      </c>
      <c r="E134" s="121">
        <v>2.5626326880120787</v>
      </c>
      <c r="F134" s="86" t="s">
        <v>3462</v>
      </c>
      <c r="G134" s="86" t="b">
        <v>0</v>
      </c>
      <c r="H134" s="86" t="b">
        <v>0</v>
      </c>
      <c r="I134" s="86" t="b">
        <v>0</v>
      </c>
      <c r="J134" s="86" t="b">
        <v>0</v>
      </c>
      <c r="K134" s="86" t="b">
        <v>0</v>
      </c>
      <c r="L134" s="86" t="b">
        <v>0</v>
      </c>
    </row>
    <row r="135" spans="1:12" ht="15">
      <c r="A135" s="86" t="s">
        <v>2889</v>
      </c>
      <c r="B135" s="86" t="s">
        <v>2837</v>
      </c>
      <c r="C135" s="86">
        <v>4</v>
      </c>
      <c r="D135" s="121">
        <v>0.0025144739690847904</v>
      </c>
      <c r="E135" s="121">
        <v>2.123299994181816</v>
      </c>
      <c r="F135" s="86" t="s">
        <v>3462</v>
      </c>
      <c r="G135" s="86" t="b">
        <v>0</v>
      </c>
      <c r="H135" s="86" t="b">
        <v>0</v>
      </c>
      <c r="I135" s="86" t="b">
        <v>0</v>
      </c>
      <c r="J135" s="86" t="b">
        <v>0</v>
      </c>
      <c r="K135" s="86" t="b">
        <v>0</v>
      </c>
      <c r="L135" s="86" t="b">
        <v>0</v>
      </c>
    </row>
    <row r="136" spans="1:12" ht="15">
      <c r="A136" s="86" t="s">
        <v>2837</v>
      </c>
      <c r="B136" s="86" t="s">
        <v>2890</v>
      </c>
      <c r="C136" s="86">
        <v>4</v>
      </c>
      <c r="D136" s="121">
        <v>0.0025144739690847904</v>
      </c>
      <c r="E136" s="121">
        <v>2.3663380428681102</v>
      </c>
      <c r="F136" s="86" t="s">
        <v>3462</v>
      </c>
      <c r="G136" s="86" t="b">
        <v>0</v>
      </c>
      <c r="H136" s="86" t="b">
        <v>0</v>
      </c>
      <c r="I136" s="86" t="b">
        <v>0</v>
      </c>
      <c r="J136" s="86" t="b">
        <v>0</v>
      </c>
      <c r="K136" s="86" t="b">
        <v>0</v>
      </c>
      <c r="L136" s="86" t="b">
        <v>0</v>
      </c>
    </row>
    <row r="137" spans="1:12" ht="15">
      <c r="A137" s="86" t="s">
        <v>2890</v>
      </c>
      <c r="B137" s="86" t="s">
        <v>2891</v>
      </c>
      <c r="C137" s="86">
        <v>4</v>
      </c>
      <c r="D137" s="121">
        <v>0.0025144739690847904</v>
      </c>
      <c r="E137" s="121">
        <v>2.805670736698373</v>
      </c>
      <c r="F137" s="86" t="s">
        <v>3462</v>
      </c>
      <c r="G137" s="86" t="b">
        <v>0</v>
      </c>
      <c r="H137" s="86" t="b">
        <v>0</v>
      </c>
      <c r="I137" s="86" t="b">
        <v>0</v>
      </c>
      <c r="J137" s="86" t="b">
        <v>0</v>
      </c>
      <c r="K137" s="86" t="b">
        <v>0</v>
      </c>
      <c r="L137" s="86" t="b">
        <v>0</v>
      </c>
    </row>
    <row r="138" spans="1:12" ht="15">
      <c r="A138" s="86" t="s">
        <v>2891</v>
      </c>
      <c r="B138" s="86" t="s">
        <v>2892</v>
      </c>
      <c r="C138" s="86">
        <v>4</v>
      </c>
      <c r="D138" s="121">
        <v>0.0025144739690847904</v>
      </c>
      <c r="E138" s="121">
        <v>2.805670736698373</v>
      </c>
      <c r="F138" s="86" t="s">
        <v>3462</v>
      </c>
      <c r="G138" s="86" t="b">
        <v>0</v>
      </c>
      <c r="H138" s="86" t="b">
        <v>0</v>
      </c>
      <c r="I138" s="86" t="b">
        <v>0</v>
      </c>
      <c r="J138" s="86" t="b">
        <v>0</v>
      </c>
      <c r="K138" s="86" t="b">
        <v>0</v>
      </c>
      <c r="L138" s="86" t="b">
        <v>0</v>
      </c>
    </row>
    <row r="139" spans="1:12" ht="15">
      <c r="A139" s="86" t="s">
        <v>2892</v>
      </c>
      <c r="B139" s="86" t="s">
        <v>2893</v>
      </c>
      <c r="C139" s="86">
        <v>4</v>
      </c>
      <c r="D139" s="121">
        <v>0.0025144739690847904</v>
      </c>
      <c r="E139" s="121">
        <v>2.708760723690317</v>
      </c>
      <c r="F139" s="86" t="s">
        <v>3462</v>
      </c>
      <c r="G139" s="86" t="b">
        <v>0</v>
      </c>
      <c r="H139" s="86" t="b">
        <v>0</v>
      </c>
      <c r="I139" s="86" t="b">
        <v>0</v>
      </c>
      <c r="J139" s="86" t="b">
        <v>0</v>
      </c>
      <c r="K139" s="86" t="b">
        <v>0</v>
      </c>
      <c r="L139" s="86" t="b">
        <v>0</v>
      </c>
    </row>
    <row r="140" spans="1:12" ht="15">
      <c r="A140" s="86" t="s">
        <v>2893</v>
      </c>
      <c r="B140" s="86" t="s">
        <v>2812</v>
      </c>
      <c r="C140" s="86">
        <v>4</v>
      </c>
      <c r="D140" s="121">
        <v>0.0025144739690847904</v>
      </c>
      <c r="E140" s="121">
        <v>1.4912767794764104</v>
      </c>
      <c r="F140" s="86" t="s">
        <v>3462</v>
      </c>
      <c r="G140" s="86" t="b">
        <v>0</v>
      </c>
      <c r="H140" s="86" t="b">
        <v>0</v>
      </c>
      <c r="I140" s="86" t="b">
        <v>0</v>
      </c>
      <c r="J140" s="86" t="b">
        <v>0</v>
      </c>
      <c r="K140" s="86" t="b">
        <v>0</v>
      </c>
      <c r="L140" s="86" t="b">
        <v>0</v>
      </c>
    </row>
    <row r="141" spans="1:12" ht="15">
      <c r="A141" s="86" t="s">
        <v>2879</v>
      </c>
      <c r="B141" s="86" t="s">
        <v>3312</v>
      </c>
      <c r="C141" s="86">
        <v>4</v>
      </c>
      <c r="D141" s="121">
        <v>0.0025144739690847904</v>
      </c>
      <c r="E141" s="121">
        <v>1.8762518109840802</v>
      </c>
      <c r="F141" s="86" t="s">
        <v>3462</v>
      </c>
      <c r="G141" s="86" t="b">
        <v>0</v>
      </c>
      <c r="H141" s="86" t="b">
        <v>0</v>
      </c>
      <c r="I141" s="86" t="b">
        <v>0</v>
      </c>
      <c r="J141" s="86" t="b">
        <v>0</v>
      </c>
      <c r="K141" s="86" t="b">
        <v>0</v>
      </c>
      <c r="L141" s="86" t="b">
        <v>0</v>
      </c>
    </row>
    <row r="142" spans="1:12" ht="15">
      <c r="A142" s="86" t="s">
        <v>3312</v>
      </c>
      <c r="B142" s="86" t="s">
        <v>3313</v>
      </c>
      <c r="C142" s="86">
        <v>4</v>
      </c>
      <c r="D142" s="121">
        <v>0.0025144739690847904</v>
      </c>
      <c r="E142" s="121">
        <v>2.805670736698373</v>
      </c>
      <c r="F142" s="86" t="s">
        <v>3462</v>
      </c>
      <c r="G142" s="86" t="b">
        <v>0</v>
      </c>
      <c r="H142" s="86" t="b">
        <v>0</v>
      </c>
      <c r="I142" s="86" t="b">
        <v>0</v>
      </c>
      <c r="J142" s="86" t="b">
        <v>0</v>
      </c>
      <c r="K142" s="86" t="b">
        <v>0</v>
      </c>
      <c r="L142" s="86" t="b">
        <v>0</v>
      </c>
    </row>
    <row r="143" spans="1:12" ht="15">
      <c r="A143" s="86" t="s">
        <v>3313</v>
      </c>
      <c r="B143" s="86" t="s">
        <v>3314</v>
      </c>
      <c r="C143" s="86">
        <v>4</v>
      </c>
      <c r="D143" s="121">
        <v>0.0025144739690847904</v>
      </c>
      <c r="E143" s="121">
        <v>2.805670736698373</v>
      </c>
      <c r="F143" s="86" t="s">
        <v>3462</v>
      </c>
      <c r="G143" s="86" t="b">
        <v>0</v>
      </c>
      <c r="H143" s="86" t="b">
        <v>0</v>
      </c>
      <c r="I143" s="86" t="b">
        <v>0</v>
      </c>
      <c r="J143" s="86" t="b">
        <v>0</v>
      </c>
      <c r="K143" s="86" t="b">
        <v>0</v>
      </c>
      <c r="L143" s="86" t="b">
        <v>0</v>
      </c>
    </row>
    <row r="144" spans="1:12" ht="15">
      <c r="A144" s="86" t="s">
        <v>3314</v>
      </c>
      <c r="B144" s="86" t="s">
        <v>3315</v>
      </c>
      <c r="C144" s="86">
        <v>4</v>
      </c>
      <c r="D144" s="121">
        <v>0.0025144739690847904</v>
      </c>
      <c r="E144" s="121">
        <v>2.805670736698373</v>
      </c>
      <c r="F144" s="86" t="s">
        <v>3462</v>
      </c>
      <c r="G144" s="86" t="b">
        <v>0</v>
      </c>
      <c r="H144" s="86" t="b">
        <v>0</v>
      </c>
      <c r="I144" s="86" t="b">
        <v>0</v>
      </c>
      <c r="J144" s="86" t="b">
        <v>0</v>
      </c>
      <c r="K144" s="86" t="b">
        <v>0</v>
      </c>
      <c r="L144" s="86" t="b">
        <v>0</v>
      </c>
    </row>
    <row r="145" spans="1:12" ht="15">
      <c r="A145" s="86" t="s">
        <v>3315</v>
      </c>
      <c r="B145" s="86" t="s">
        <v>3021</v>
      </c>
      <c r="C145" s="86">
        <v>4</v>
      </c>
      <c r="D145" s="121">
        <v>0.0025144739690847904</v>
      </c>
      <c r="E145" s="121">
        <v>2.805670736698373</v>
      </c>
      <c r="F145" s="86" t="s">
        <v>3462</v>
      </c>
      <c r="G145" s="86" t="b">
        <v>0</v>
      </c>
      <c r="H145" s="86" t="b">
        <v>0</v>
      </c>
      <c r="I145" s="86" t="b">
        <v>0</v>
      </c>
      <c r="J145" s="86" t="b">
        <v>0</v>
      </c>
      <c r="K145" s="86" t="b">
        <v>0</v>
      </c>
      <c r="L145" s="86" t="b">
        <v>0</v>
      </c>
    </row>
    <row r="146" spans="1:12" ht="15">
      <c r="A146" s="86" t="s">
        <v>3021</v>
      </c>
      <c r="B146" s="86" t="s">
        <v>3316</v>
      </c>
      <c r="C146" s="86">
        <v>4</v>
      </c>
      <c r="D146" s="121">
        <v>0.0025144739690847904</v>
      </c>
      <c r="E146" s="121">
        <v>2.805670736698373</v>
      </c>
      <c r="F146" s="86" t="s">
        <v>3462</v>
      </c>
      <c r="G146" s="86" t="b">
        <v>0</v>
      </c>
      <c r="H146" s="86" t="b">
        <v>0</v>
      </c>
      <c r="I146" s="86" t="b">
        <v>0</v>
      </c>
      <c r="J146" s="86" t="b">
        <v>0</v>
      </c>
      <c r="K146" s="86" t="b">
        <v>0</v>
      </c>
      <c r="L146" s="86" t="b">
        <v>0</v>
      </c>
    </row>
    <row r="147" spans="1:12" ht="15">
      <c r="A147" s="86" t="s">
        <v>3316</v>
      </c>
      <c r="B147" s="86" t="s">
        <v>3317</v>
      </c>
      <c r="C147" s="86">
        <v>4</v>
      </c>
      <c r="D147" s="121">
        <v>0.0025144739690847904</v>
      </c>
      <c r="E147" s="121">
        <v>2.805670736698373</v>
      </c>
      <c r="F147" s="86" t="s">
        <v>3462</v>
      </c>
      <c r="G147" s="86" t="b">
        <v>0</v>
      </c>
      <c r="H147" s="86" t="b">
        <v>0</v>
      </c>
      <c r="I147" s="86" t="b">
        <v>0</v>
      </c>
      <c r="J147" s="86" t="b">
        <v>0</v>
      </c>
      <c r="K147" s="86" t="b">
        <v>0</v>
      </c>
      <c r="L147" s="86" t="b">
        <v>0</v>
      </c>
    </row>
    <row r="148" spans="1:12" ht="15">
      <c r="A148" s="86" t="s">
        <v>3317</v>
      </c>
      <c r="B148" s="86" t="s">
        <v>3318</v>
      </c>
      <c r="C148" s="86">
        <v>4</v>
      </c>
      <c r="D148" s="121">
        <v>0.0025144739690847904</v>
      </c>
      <c r="E148" s="121">
        <v>2.805670736698373</v>
      </c>
      <c r="F148" s="86" t="s">
        <v>3462</v>
      </c>
      <c r="G148" s="86" t="b">
        <v>0</v>
      </c>
      <c r="H148" s="86" t="b">
        <v>0</v>
      </c>
      <c r="I148" s="86" t="b">
        <v>0</v>
      </c>
      <c r="J148" s="86" t="b">
        <v>0</v>
      </c>
      <c r="K148" s="86" t="b">
        <v>0</v>
      </c>
      <c r="L148" s="86" t="b">
        <v>0</v>
      </c>
    </row>
    <row r="149" spans="1:12" ht="15">
      <c r="A149" s="86" t="s">
        <v>3318</v>
      </c>
      <c r="B149" s="86" t="s">
        <v>506</v>
      </c>
      <c r="C149" s="86">
        <v>4</v>
      </c>
      <c r="D149" s="121">
        <v>0.0025144739690847904</v>
      </c>
      <c r="E149" s="121">
        <v>2.2316394689706542</v>
      </c>
      <c r="F149" s="86" t="s">
        <v>3462</v>
      </c>
      <c r="G149" s="86" t="b">
        <v>0</v>
      </c>
      <c r="H149" s="86" t="b">
        <v>0</v>
      </c>
      <c r="I149" s="86" t="b">
        <v>0</v>
      </c>
      <c r="J149" s="86" t="b">
        <v>0</v>
      </c>
      <c r="K149" s="86" t="b">
        <v>0</v>
      </c>
      <c r="L149" s="86" t="b">
        <v>0</v>
      </c>
    </row>
    <row r="150" spans="1:12" ht="15">
      <c r="A150" s="86" t="s">
        <v>506</v>
      </c>
      <c r="B150" s="86" t="s">
        <v>506</v>
      </c>
      <c r="C150" s="86">
        <v>4</v>
      </c>
      <c r="D150" s="121">
        <v>0.0025144739690847904</v>
      </c>
      <c r="E150" s="121">
        <v>1.6576082012429354</v>
      </c>
      <c r="F150" s="86" t="s">
        <v>3462</v>
      </c>
      <c r="G150" s="86" t="b">
        <v>0</v>
      </c>
      <c r="H150" s="86" t="b">
        <v>0</v>
      </c>
      <c r="I150" s="86" t="b">
        <v>0</v>
      </c>
      <c r="J150" s="86" t="b">
        <v>0</v>
      </c>
      <c r="K150" s="86" t="b">
        <v>0</v>
      </c>
      <c r="L150" s="86" t="b">
        <v>0</v>
      </c>
    </row>
    <row r="151" spans="1:12" ht="15">
      <c r="A151" s="86" t="s">
        <v>3300</v>
      </c>
      <c r="B151" s="86" t="s">
        <v>2779</v>
      </c>
      <c r="C151" s="86">
        <v>4</v>
      </c>
      <c r="D151" s="121">
        <v>0.0025144739690847904</v>
      </c>
      <c r="E151" s="121">
        <v>2.708760723690317</v>
      </c>
      <c r="F151" s="86" t="s">
        <v>3462</v>
      </c>
      <c r="G151" s="86" t="b">
        <v>0</v>
      </c>
      <c r="H151" s="86" t="b">
        <v>0</v>
      </c>
      <c r="I151" s="86" t="b">
        <v>0</v>
      </c>
      <c r="J151" s="86" t="b">
        <v>0</v>
      </c>
      <c r="K151" s="86" t="b">
        <v>0</v>
      </c>
      <c r="L151" s="86" t="b">
        <v>0</v>
      </c>
    </row>
    <row r="152" spans="1:12" ht="15">
      <c r="A152" s="86" t="s">
        <v>2779</v>
      </c>
      <c r="B152" s="86" t="s">
        <v>3319</v>
      </c>
      <c r="C152" s="86">
        <v>4</v>
      </c>
      <c r="D152" s="121">
        <v>0.0025144739690847904</v>
      </c>
      <c r="E152" s="121">
        <v>2.805670736698373</v>
      </c>
      <c r="F152" s="86" t="s">
        <v>3462</v>
      </c>
      <c r="G152" s="86" t="b">
        <v>0</v>
      </c>
      <c r="H152" s="86" t="b">
        <v>0</v>
      </c>
      <c r="I152" s="86" t="b">
        <v>0</v>
      </c>
      <c r="J152" s="86" t="b">
        <v>1</v>
      </c>
      <c r="K152" s="86" t="b">
        <v>0</v>
      </c>
      <c r="L152" s="86" t="b">
        <v>0</v>
      </c>
    </row>
    <row r="153" spans="1:12" ht="15">
      <c r="A153" s="86" t="s">
        <v>3319</v>
      </c>
      <c r="B153" s="86" t="s">
        <v>3301</v>
      </c>
      <c r="C153" s="86">
        <v>4</v>
      </c>
      <c r="D153" s="121">
        <v>0.0025144739690847904</v>
      </c>
      <c r="E153" s="121">
        <v>2.708760723690317</v>
      </c>
      <c r="F153" s="86" t="s">
        <v>3462</v>
      </c>
      <c r="G153" s="86" t="b">
        <v>1</v>
      </c>
      <c r="H153" s="86" t="b">
        <v>0</v>
      </c>
      <c r="I153" s="86" t="b">
        <v>0</v>
      </c>
      <c r="J153" s="86" t="b">
        <v>0</v>
      </c>
      <c r="K153" s="86" t="b">
        <v>0</v>
      </c>
      <c r="L153" s="86" t="b">
        <v>0</v>
      </c>
    </row>
    <row r="154" spans="1:12" ht="15">
      <c r="A154" s="86" t="s">
        <v>3301</v>
      </c>
      <c r="B154" s="86" t="s">
        <v>340</v>
      </c>
      <c r="C154" s="86">
        <v>4</v>
      </c>
      <c r="D154" s="121">
        <v>0.0025144739690847904</v>
      </c>
      <c r="E154" s="121">
        <v>2.708760723690317</v>
      </c>
      <c r="F154" s="86" t="s">
        <v>3462</v>
      </c>
      <c r="G154" s="86" t="b">
        <v>0</v>
      </c>
      <c r="H154" s="86" t="b">
        <v>0</v>
      </c>
      <c r="I154" s="86" t="b">
        <v>0</v>
      </c>
      <c r="J154" s="86" t="b">
        <v>0</v>
      </c>
      <c r="K154" s="86" t="b">
        <v>0</v>
      </c>
      <c r="L154" s="86" t="b">
        <v>0</v>
      </c>
    </row>
    <row r="155" spans="1:12" ht="15">
      <c r="A155" s="86" t="s">
        <v>340</v>
      </c>
      <c r="B155" s="86" t="s">
        <v>3320</v>
      </c>
      <c r="C155" s="86">
        <v>4</v>
      </c>
      <c r="D155" s="121">
        <v>0.0025144739690847904</v>
      </c>
      <c r="E155" s="121">
        <v>2.805670736698373</v>
      </c>
      <c r="F155" s="86" t="s">
        <v>3462</v>
      </c>
      <c r="G155" s="86" t="b">
        <v>0</v>
      </c>
      <c r="H155" s="86" t="b">
        <v>0</v>
      </c>
      <c r="I155" s="86" t="b">
        <v>0</v>
      </c>
      <c r="J155" s="86" t="b">
        <v>0</v>
      </c>
      <c r="K155" s="86" t="b">
        <v>0</v>
      </c>
      <c r="L155" s="86" t="b">
        <v>0</v>
      </c>
    </row>
    <row r="156" spans="1:12" ht="15">
      <c r="A156" s="86" t="s">
        <v>3320</v>
      </c>
      <c r="B156" s="86" t="s">
        <v>3321</v>
      </c>
      <c r="C156" s="86">
        <v>4</v>
      </c>
      <c r="D156" s="121">
        <v>0.0025144739690847904</v>
      </c>
      <c r="E156" s="121">
        <v>2.805670736698373</v>
      </c>
      <c r="F156" s="86" t="s">
        <v>3462</v>
      </c>
      <c r="G156" s="86" t="b">
        <v>0</v>
      </c>
      <c r="H156" s="86" t="b">
        <v>0</v>
      </c>
      <c r="I156" s="86" t="b">
        <v>0</v>
      </c>
      <c r="J156" s="86" t="b">
        <v>0</v>
      </c>
      <c r="K156" s="86" t="b">
        <v>0</v>
      </c>
      <c r="L156" s="86" t="b">
        <v>0</v>
      </c>
    </row>
    <row r="157" spans="1:12" ht="15">
      <c r="A157" s="86" t="s">
        <v>3321</v>
      </c>
      <c r="B157" s="86" t="s">
        <v>3322</v>
      </c>
      <c r="C157" s="86">
        <v>4</v>
      </c>
      <c r="D157" s="121">
        <v>0.0025144739690847904</v>
      </c>
      <c r="E157" s="121">
        <v>2.805670736698373</v>
      </c>
      <c r="F157" s="86" t="s">
        <v>3462</v>
      </c>
      <c r="G157" s="86" t="b">
        <v>0</v>
      </c>
      <c r="H157" s="86" t="b">
        <v>0</v>
      </c>
      <c r="I157" s="86" t="b">
        <v>0</v>
      </c>
      <c r="J157" s="86" t="b">
        <v>0</v>
      </c>
      <c r="K157" s="86" t="b">
        <v>0</v>
      </c>
      <c r="L157" s="86" t="b">
        <v>0</v>
      </c>
    </row>
    <row r="158" spans="1:12" ht="15">
      <c r="A158" s="86" t="s">
        <v>3322</v>
      </c>
      <c r="B158" s="86" t="s">
        <v>3323</v>
      </c>
      <c r="C158" s="86">
        <v>4</v>
      </c>
      <c r="D158" s="121">
        <v>0.0025144739690847904</v>
      </c>
      <c r="E158" s="121">
        <v>2.805670736698373</v>
      </c>
      <c r="F158" s="86" t="s">
        <v>3462</v>
      </c>
      <c r="G158" s="86" t="b">
        <v>0</v>
      </c>
      <c r="H158" s="86" t="b">
        <v>0</v>
      </c>
      <c r="I158" s="86" t="b">
        <v>0</v>
      </c>
      <c r="J158" s="86" t="b">
        <v>0</v>
      </c>
      <c r="K158" s="86" t="b">
        <v>0</v>
      </c>
      <c r="L158" s="86" t="b">
        <v>0</v>
      </c>
    </row>
    <row r="159" spans="1:12" ht="15">
      <c r="A159" s="86" t="s">
        <v>3323</v>
      </c>
      <c r="B159" s="86" t="s">
        <v>3324</v>
      </c>
      <c r="C159" s="86">
        <v>4</v>
      </c>
      <c r="D159" s="121">
        <v>0.0025144739690847904</v>
      </c>
      <c r="E159" s="121">
        <v>2.805670736698373</v>
      </c>
      <c r="F159" s="86" t="s">
        <v>3462</v>
      </c>
      <c r="G159" s="86" t="b">
        <v>0</v>
      </c>
      <c r="H159" s="86" t="b">
        <v>0</v>
      </c>
      <c r="I159" s="86" t="b">
        <v>0</v>
      </c>
      <c r="J159" s="86" t="b">
        <v>0</v>
      </c>
      <c r="K159" s="86" t="b">
        <v>0</v>
      </c>
      <c r="L159" s="86" t="b">
        <v>0</v>
      </c>
    </row>
    <row r="160" spans="1:12" ht="15">
      <c r="A160" s="86" t="s">
        <v>3324</v>
      </c>
      <c r="B160" s="86" t="s">
        <v>3302</v>
      </c>
      <c r="C160" s="86">
        <v>4</v>
      </c>
      <c r="D160" s="121">
        <v>0.0025144739690847904</v>
      </c>
      <c r="E160" s="121">
        <v>2.708760723690317</v>
      </c>
      <c r="F160" s="86" t="s">
        <v>3462</v>
      </c>
      <c r="G160" s="86" t="b">
        <v>0</v>
      </c>
      <c r="H160" s="86" t="b">
        <v>0</v>
      </c>
      <c r="I160" s="86" t="b">
        <v>0</v>
      </c>
      <c r="J160" s="86" t="b">
        <v>0</v>
      </c>
      <c r="K160" s="86" t="b">
        <v>0</v>
      </c>
      <c r="L160" s="86" t="b">
        <v>0</v>
      </c>
    </row>
    <row r="161" spans="1:12" ht="15">
      <c r="A161" s="86" t="s">
        <v>3302</v>
      </c>
      <c r="B161" s="86" t="s">
        <v>3325</v>
      </c>
      <c r="C161" s="86">
        <v>4</v>
      </c>
      <c r="D161" s="121">
        <v>0.0025144739690847904</v>
      </c>
      <c r="E161" s="121">
        <v>2.708760723690317</v>
      </c>
      <c r="F161" s="86" t="s">
        <v>3462</v>
      </c>
      <c r="G161" s="86" t="b">
        <v>0</v>
      </c>
      <c r="H161" s="86" t="b">
        <v>0</v>
      </c>
      <c r="I161" s="86" t="b">
        <v>0</v>
      </c>
      <c r="J161" s="86" t="b">
        <v>0</v>
      </c>
      <c r="K161" s="86" t="b">
        <v>0</v>
      </c>
      <c r="L161" s="86" t="b">
        <v>0</v>
      </c>
    </row>
    <row r="162" spans="1:12" ht="15">
      <c r="A162" s="86" t="s">
        <v>3325</v>
      </c>
      <c r="B162" s="86" t="s">
        <v>3326</v>
      </c>
      <c r="C162" s="86">
        <v>4</v>
      </c>
      <c r="D162" s="121">
        <v>0.0025144739690847904</v>
      </c>
      <c r="E162" s="121">
        <v>2.805670736698373</v>
      </c>
      <c r="F162" s="86" t="s">
        <v>3462</v>
      </c>
      <c r="G162" s="86" t="b">
        <v>0</v>
      </c>
      <c r="H162" s="86" t="b">
        <v>0</v>
      </c>
      <c r="I162" s="86" t="b">
        <v>0</v>
      </c>
      <c r="J162" s="86" t="b">
        <v>0</v>
      </c>
      <c r="K162" s="86" t="b">
        <v>0</v>
      </c>
      <c r="L162" s="86" t="b">
        <v>0</v>
      </c>
    </row>
    <row r="163" spans="1:12" ht="15">
      <c r="A163" s="86" t="s">
        <v>2837</v>
      </c>
      <c r="B163" s="86" t="s">
        <v>3264</v>
      </c>
      <c r="C163" s="86">
        <v>4</v>
      </c>
      <c r="D163" s="121">
        <v>0.0026941772939439055</v>
      </c>
      <c r="E163" s="121">
        <v>1.9270053490378476</v>
      </c>
      <c r="F163" s="86" t="s">
        <v>3462</v>
      </c>
      <c r="G163" s="86" t="b">
        <v>0</v>
      </c>
      <c r="H163" s="86" t="b">
        <v>0</v>
      </c>
      <c r="I163" s="86" t="b">
        <v>0</v>
      </c>
      <c r="J163" s="86" t="b">
        <v>0</v>
      </c>
      <c r="K163" s="86" t="b">
        <v>0</v>
      </c>
      <c r="L163" s="86" t="b">
        <v>0</v>
      </c>
    </row>
    <row r="164" spans="1:12" ht="15">
      <c r="A164" s="86" t="s">
        <v>3330</v>
      </c>
      <c r="B164" s="86" t="s">
        <v>2869</v>
      </c>
      <c r="C164" s="86">
        <v>3</v>
      </c>
      <c r="D164" s="121">
        <v>0.002020632970457929</v>
      </c>
      <c r="E164" s="121">
        <v>2.5626326880120787</v>
      </c>
      <c r="F164" s="86" t="s">
        <v>3462</v>
      </c>
      <c r="G164" s="86" t="b">
        <v>0</v>
      </c>
      <c r="H164" s="86" t="b">
        <v>0</v>
      </c>
      <c r="I164" s="86" t="b">
        <v>0</v>
      </c>
      <c r="J164" s="86" t="b">
        <v>0</v>
      </c>
      <c r="K164" s="86" t="b">
        <v>0</v>
      </c>
      <c r="L164" s="86" t="b">
        <v>0</v>
      </c>
    </row>
    <row r="165" spans="1:12" ht="15">
      <c r="A165" s="86" t="s">
        <v>2869</v>
      </c>
      <c r="B165" s="86" t="s">
        <v>3331</v>
      </c>
      <c r="C165" s="86">
        <v>3</v>
      </c>
      <c r="D165" s="121">
        <v>0.002020632970457929</v>
      </c>
      <c r="E165" s="121">
        <v>2.5626326880120787</v>
      </c>
      <c r="F165" s="86" t="s">
        <v>3462</v>
      </c>
      <c r="G165" s="86" t="b">
        <v>0</v>
      </c>
      <c r="H165" s="86" t="b">
        <v>0</v>
      </c>
      <c r="I165" s="86" t="b">
        <v>0</v>
      </c>
      <c r="J165" s="86" t="b">
        <v>0</v>
      </c>
      <c r="K165" s="86" t="b">
        <v>0</v>
      </c>
      <c r="L165" s="86" t="b">
        <v>0</v>
      </c>
    </row>
    <row r="166" spans="1:12" ht="15">
      <c r="A166" s="86" t="s">
        <v>3333</v>
      </c>
      <c r="B166" s="86" t="s">
        <v>2870</v>
      </c>
      <c r="C166" s="86">
        <v>3</v>
      </c>
      <c r="D166" s="121">
        <v>0.002020632970457929</v>
      </c>
      <c r="E166" s="121">
        <v>2.708760723690317</v>
      </c>
      <c r="F166" s="86" t="s">
        <v>3462</v>
      </c>
      <c r="G166" s="86" t="b">
        <v>0</v>
      </c>
      <c r="H166" s="86" t="b">
        <v>0</v>
      </c>
      <c r="I166" s="86" t="b">
        <v>0</v>
      </c>
      <c r="J166" s="86" t="b">
        <v>0</v>
      </c>
      <c r="K166" s="86" t="b">
        <v>0</v>
      </c>
      <c r="L166" s="86" t="b">
        <v>0</v>
      </c>
    </row>
    <row r="167" spans="1:12" ht="15">
      <c r="A167" s="86" t="s">
        <v>3310</v>
      </c>
      <c r="B167" s="86" t="s">
        <v>3311</v>
      </c>
      <c r="C167" s="86">
        <v>3</v>
      </c>
      <c r="D167" s="121">
        <v>0.002020632970457929</v>
      </c>
      <c r="E167" s="121">
        <v>2.680732000090073</v>
      </c>
      <c r="F167" s="86" t="s">
        <v>3462</v>
      </c>
      <c r="G167" s="86" t="b">
        <v>0</v>
      </c>
      <c r="H167" s="86" t="b">
        <v>0</v>
      </c>
      <c r="I167" s="86" t="b">
        <v>0</v>
      </c>
      <c r="J167" s="86" t="b">
        <v>1</v>
      </c>
      <c r="K167" s="86" t="b">
        <v>0</v>
      </c>
      <c r="L167" s="86" t="b">
        <v>0</v>
      </c>
    </row>
    <row r="168" spans="1:12" ht="15">
      <c r="A168" s="86" t="s">
        <v>3311</v>
      </c>
      <c r="B168" s="86" t="s">
        <v>2881</v>
      </c>
      <c r="C168" s="86">
        <v>3</v>
      </c>
      <c r="D168" s="121">
        <v>0.002020632970457929</v>
      </c>
      <c r="E168" s="121">
        <v>2.3285494819787105</v>
      </c>
      <c r="F168" s="86" t="s">
        <v>3462</v>
      </c>
      <c r="G168" s="86" t="b">
        <v>1</v>
      </c>
      <c r="H168" s="86" t="b">
        <v>0</v>
      </c>
      <c r="I168" s="86" t="b">
        <v>0</v>
      </c>
      <c r="J168" s="86" t="b">
        <v>0</v>
      </c>
      <c r="K168" s="86" t="b">
        <v>0</v>
      </c>
      <c r="L168" s="86" t="b">
        <v>0</v>
      </c>
    </row>
    <row r="169" spans="1:12" ht="15">
      <c r="A169" s="86" t="s">
        <v>2881</v>
      </c>
      <c r="B169" s="86" t="s">
        <v>3249</v>
      </c>
      <c r="C169" s="86">
        <v>3</v>
      </c>
      <c r="D169" s="121">
        <v>0.002020632970457929</v>
      </c>
      <c r="E169" s="121">
        <v>1.515636125335855</v>
      </c>
      <c r="F169" s="86" t="s">
        <v>3462</v>
      </c>
      <c r="G169" s="86" t="b">
        <v>0</v>
      </c>
      <c r="H169" s="86" t="b">
        <v>0</v>
      </c>
      <c r="I169" s="86" t="b">
        <v>0</v>
      </c>
      <c r="J169" s="86" t="b">
        <v>0</v>
      </c>
      <c r="K169" s="86" t="b">
        <v>0</v>
      </c>
      <c r="L169" s="86" t="b">
        <v>0</v>
      </c>
    </row>
    <row r="170" spans="1:12" ht="15">
      <c r="A170" s="86" t="s">
        <v>3249</v>
      </c>
      <c r="B170" s="86" t="s">
        <v>2812</v>
      </c>
      <c r="C170" s="86">
        <v>3</v>
      </c>
      <c r="D170" s="121">
        <v>0.002020632970457929</v>
      </c>
      <c r="E170" s="121">
        <v>0.6503346992333112</v>
      </c>
      <c r="F170" s="86" t="s">
        <v>3462</v>
      </c>
      <c r="G170" s="86" t="b">
        <v>0</v>
      </c>
      <c r="H170" s="86" t="b">
        <v>0</v>
      </c>
      <c r="I170" s="86" t="b">
        <v>0</v>
      </c>
      <c r="J170" s="86" t="b">
        <v>0</v>
      </c>
      <c r="K170" s="86" t="b">
        <v>0</v>
      </c>
      <c r="L170" s="86" t="b">
        <v>0</v>
      </c>
    </row>
    <row r="171" spans="1:12" ht="15">
      <c r="A171" s="86" t="s">
        <v>2791</v>
      </c>
      <c r="B171" s="86" t="s">
        <v>3265</v>
      </c>
      <c r="C171" s="86">
        <v>3</v>
      </c>
      <c r="D171" s="121">
        <v>0.002020632970457929</v>
      </c>
      <c r="E171" s="121">
        <v>1.5838219870820167</v>
      </c>
      <c r="F171" s="86" t="s">
        <v>3462</v>
      </c>
      <c r="G171" s="86" t="b">
        <v>0</v>
      </c>
      <c r="H171" s="86" t="b">
        <v>0</v>
      </c>
      <c r="I171" s="86" t="b">
        <v>0</v>
      </c>
      <c r="J171" s="86" t="b">
        <v>0</v>
      </c>
      <c r="K171" s="86" t="b">
        <v>0</v>
      </c>
      <c r="L171" s="86" t="b">
        <v>0</v>
      </c>
    </row>
    <row r="172" spans="1:12" ht="15">
      <c r="A172" s="86" t="s">
        <v>3265</v>
      </c>
      <c r="B172" s="86" t="s">
        <v>3276</v>
      </c>
      <c r="C172" s="86">
        <v>3</v>
      </c>
      <c r="D172" s="121">
        <v>0.002020632970457929</v>
      </c>
      <c r="E172" s="121">
        <v>1.9817619957540542</v>
      </c>
      <c r="F172" s="86" t="s">
        <v>3462</v>
      </c>
      <c r="G172" s="86" t="b">
        <v>0</v>
      </c>
      <c r="H172" s="86" t="b">
        <v>0</v>
      </c>
      <c r="I172" s="86" t="b">
        <v>0</v>
      </c>
      <c r="J172" s="86" t="b">
        <v>0</v>
      </c>
      <c r="K172" s="86" t="b">
        <v>0</v>
      </c>
      <c r="L172" s="86" t="b">
        <v>0</v>
      </c>
    </row>
    <row r="173" spans="1:12" ht="15">
      <c r="A173" s="86" t="s">
        <v>3276</v>
      </c>
      <c r="B173" s="86" t="s">
        <v>3338</v>
      </c>
      <c r="C173" s="86">
        <v>3</v>
      </c>
      <c r="D173" s="121">
        <v>0.002020632970457929</v>
      </c>
      <c r="E173" s="121">
        <v>2.504640741034392</v>
      </c>
      <c r="F173" s="86" t="s">
        <v>3462</v>
      </c>
      <c r="G173" s="86" t="b">
        <v>0</v>
      </c>
      <c r="H173" s="86" t="b">
        <v>0</v>
      </c>
      <c r="I173" s="86" t="b">
        <v>0</v>
      </c>
      <c r="J173" s="86" t="b">
        <v>0</v>
      </c>
      <c r="K173" s="86" t="b">
        <v>0</v>
      </c>
      <c r="L173" s="86" t="b">
        <v>0</v>
      </c>
    </row>
    <row r="174" spans="1:12" ht="15">
      <c r="A174" s="86" t="s">
        <v>3338</v>
      </c>
      <c r="B174" s="86" t="s">
        <v>3339</v>
      </c>
      <c r="C174" s="86">
        <v>3</v>
      </c>
      <c r="D174" s="121">
        <v>0.002020632970457929</v>
      </c>
      <c r="E174" s="121">
        <v>2.930609473306673</v>
      </c>
      <c r="F174" s="86" t="s">
        <v>3462</v>
      </c>
      <c r="G174" s="86" t="b">
        <v>0</v>
      </c>
      <c r="H174" s="86" t="b">
        <v>0</v>
      </c>
      <c r="I174" s="86" t="b">
        <v>0</v>
      </c>
      <c r="J174" s="86" t="b">
        <v>0</v>
      </c>
      <c r="K174" s="86" t="b">
        <v>0</v>
      </c>
      <c r="L174" s="86" t="b">
        <v>0</v>
      </c>
    </row>
    <row r="175" spans="1:12" ht="15">
      <c r="A175" s="86" t="s">
        <v>3339</v>
      </c>
      <c r="B175" s="86" t="s">
        <v>2889</v>
      </c>
      <c r="C175" s="86">
        <v>3</v>
      </c>
      <c r="D175" s="121">
        <v>0.002020632970457929</v>
      </c>
      <c r="E175" s="121">
        <v>2.5626326880120787</v>
      </c>
      <c r="F175" s="86" t="s">
        <v>3462</v>
      </c>
      <c r="G175" s="86" t="b">
        <v>0</v>
      </c>
      <c r="H175" s="86" t="b">
        <v>0</v>
      </c>
      <c r="I175" s="86" t="b">
        <v>0</v>
      </c>
      <c r="J175" s="86" t="b">
        <v>0</v>
      </c>
      <c r="K175" s="86" t="b">
        <v>0</v>
      </c>
      <c r="L175" s="86" t="b">
        <v>0</v>
      </c>
    </row>
    <row r="176" spans="1:12" ht="15">
      <c r="A176" s="86" t="s">
        <v>2889</v>
      </c>
      <c r="B176" s="86" t="s">
        <v>3282</v>
      </c>
      <c r="C176" s="86">
        <v>3</v>
      </c>
      <c r="D176" s="121">
        <v>0.002020632970457929</v>
      </c>
      <c r="E176" s="121">
        <v>2.2616026923480974</v>
      </c>
      <c r="F176" s="86" t="s">
        <v>3462</v>
      </c>
      <c r="G176" s="86" t="b">
        <v>0</v>
      </c>
      <c r="H176" s="86" t="b">
        <v>0</v>
      </c>
      <c r="I176" s="86" t="b">
        <v>0</v>
      </c>
      <c r="J176" s="86" t="b">
        <v>0</v>
      </c>
      <c r="K176" s="86" t="b">
        <v>0</v>
      </c>
      <c r="L176" s="86" t="b">
        <v>0</v>
      </c>
    </row>
    <row r="177" spans="1:12" ht="15">
      <c r="A177" s="86" t="s">
        <v>3282</v>
      </c>
      <c r="B177" s="86" t="s">
        <v>3340</v>
      </c>
      <c r="C177" s="86">
        <v>3</v>
      </c>
      <c r="D177" s="121">
        <v>0.002020632970457929</v>
      </c>
      <c r="E177" s="121">
        <v>2.930609473306673</v>
      </c>
      <c r="F177" s="86" t="s">
        <v>3462</v>
      </c>
      <c r="G177" s="86" t="b">
        <v>0</v>
      </c>
      <c r="H177" s="86" t="b">
        <v>0</v>
      </c>
      <c r="I177" s="86" t="b">
        <v>0</v>
      </c>
      <c r="J177" s="86" t="b">
        <v>0</v>
      </c>
      <c r="K177" s="86" t="b">
        <v>0</v>
      </c>
      <c r="L177" s="86" t="b">
        <v>0</v>
      </c>
    </row>
    <row r="178" spans="1:12" ht="15">
      <c r="A178" s="86" t="s">
        <v>3340</v>
      </c>
      <c r="B178" s="86" t="s">
        <v>3276</v>
      </c>
      <c r="C178" s="86">
        <v>3</v>
      </c>
      <c r="D178" s="121">
        <v>0.002020632970457929</v>
      </c>
      <c r="E178" s="121">
        <v>2.504640741034392</v>
      </c>
      <c r="F178" s="86" t="s">
        <v>3462</v>
      </c>
      <c r="G178" s="86" t="b">
        <v>0</v>
      </c>
      <c r="H178" s="86" t="b">
        <v>0</v>
      </c>
      <c r="I178" s="86" t="b">
        <v>0</v>
      </c>
      <c r="J178" s="86" t="b">
        <v>0</v>
      </c>
      <c r="K178" s="86" t="b">
        <v>0</v>
      </c>
      <c r="L178" s="86" t="b">
        <v>0</v>
      </c>
    </row>
    <row r="179" spans="1:12" ht="15">
      <c r="A179" s="86" t="s">
        <v>3276</v>
      </c>
      <c r="B179" s="86" t="s">
        <v>3341</v>
      </c>
      <c r="C179" s="86">
        <v>3</v>
      </c>
      <c r="D179" s="121">
        <v>0.002020632970457929</v>
      </c>
      <c r="E179" s="121">
        <v>2.504640741034392</v>
      </c>
      <c r="F179" s="86" t="s">
        <v>3462</v>
      </c>
      <c r="G179" s="86" t="b">
        <v>0</v>
      </c>
      <c r="H179" s="86" t="b">
        <v>0</v>
      </c>
      <c r="I179" s="86" t="b">
        <v>0</v>
      </c>
      <c r="J179" s="86" t="b">
        <v>0</v>
      </c>
      <c r="K179" s="86" t="b">
        <v>0</v>
      </c>
      <c r="L179" s="86" t="b">
        <v>0</v>
      </c>
    </row>
    <row r="180" spans="1:12" ht="15">
      <c r="A180" s="86" t="s">
        <v>3341</v>
      </c>
      <c r="B180" s="86" t="s">
        <v>3283</v>
      </c>
      <c r="C180" s="86">
        <v>3</v>
      </c>
      <c r="D180" s="121">
        <v>0.002020632970457929</v>
      </c>
      <c r="E180" s="121">
        <v>2.6295794776426917</v>
      </c>
      <c r="F180" s="86" t="s">
        <v>3462</v>
      </c>
      <c r="G180" s="86" t="b">
        <v>0</v>
      </c>
      <c r="H180" s="86" t="b">
        <v>0</v>
      </c>
      <c r="I180" s="86" t="b">
        <v>0</v>
      </c>
      <c r="J180" s="86" t="b">
        <v>0</v>
      </c>
      <c r="K180" s="86" t="b">
        <v>0</v>
      </c>
      <c r="L180" s="86" t="b">
        <v>0</v>
      </c>
    </row>
    <row r="181" spans="1:12" ht="15">
      <c r="A181" s="86" t="s">
        <v>3283</v>
      </c>
      <c r="B181" s="86" t="s">
        <v>3284</v>
      </c>
      <c r="C181" s="86">
        <v>3</v>
      </c>
      <c r="D181" s="121">
        <v>0.002020632970457929</v>
      </c>
      <c r="E181" s="121">
        <v>2.3285494819787105</v>
      </c>
      <c r="F181" s="86" t="s">
        <v>3462</v>
      </c>
      <c r="G181" s="86" t="b">
        <v>0</v>
      </c>
      <c r="H181" s="86" t="b">
        <v>0</v>
      </c>
      <c r="I181" s="86" t="b">
        <v>0</v>
      </c>
      <c r="J181" s="86" t="b">
        <v>0</v>
      </c>
      <c r="K181" s="86" t="b">
        <v>0</v>
      </c>
      <c r="L181" s="86" t="b">
        <v>0</v>
      </c>
    </row>
    <row r="182" spans="1:12" ht="15">
      <c r="A182" s="86" t="s">
        <v>3284</v>
      </c>
      <c r="B182" s="86" t="s">
        <v>2815</v>
      </c>
      <c r="C182" s="86">
        <v>3</v>
      </c>
      <c r="D182" s="121">
        <v>0.002020632970457929</v>
      </c>
      <c r="E182" s="121">
        <v>1.2871567968204856</v>
      </c>
      <c r="F182" s="86" t="s">
        <v>3462</v>
      </c>
      <c r="G182" s="86" t="b">
        <v>0</v>
      </c>
      <c r="H182" s="86" t="b">
        <v>0</v>
      </c>
      <c r="I182" s="86" t="b">
        <v>0</v>
      </c>
      <c r="J182" s="86" t="b">
        <v>0</v>
      </c>
      <c r="K182" s="86" t="b">
        <v>0</v>
      </c>
      <c r="L182" s="86" t="b">
        <v>0</v>
      </c>
    </row>
    <row r="183" spans="1:12" ht="15">
      <c r="A183" s="86" t="s">
        <v>2815</v>
      </c>
      <c r="B183" s="86" t="s">
        <v>3283</v>
      </c>
      <c r="C183" s="86">
        <v>3</v>
      </c>
      <c r="D183" s="121">
        <v>0.002020632970457929</v>
      </c>
      <c r="E183" s="121">
        <v>1.3073601829087727</v>
      </c>
      <c r="F183" s="86" t="s">
        <v>3462</v>
      </c>
      <c r="G183" s="86" t="b">
        <v>0</v>
      </c>
      <c r="H183" s="86" t="b">
        <v>0</v>
      </c>
      <c r="I183" s="86" t="b">
        <v>0</v>
      </c>
      <c r="J183" s="86" t="b">
        <v>0</v>
      </c>
      <c r="K183" s="86" t="b">
        <v>0</v>
      </c>
      <c r="L183" s="86" t="b">
        <v>0</v>
      </c>
    </row>
    <row r="184" spans="1:12" ht="15">
      <c r="A184" s="86" t="s">
        <v>3283</v>
      </c>
      <c r="B184" s="86" t="s">
        <v>3342</v>
      </c>
      <c r="C184" s="86">
        <v>3</v>
      </c>
      <c r="D184" s="121">
        <v>0.002020632970457929</v>
      </c>
      <c r="E184" s="121">
        <v>2.6295794776426917</v>
      </c>
      <c r="F184" s="86" t="s">
        <v>3462</v>
      </c>
      <c r="G184" s="86" t="b">
        <v>0</v>
      </c>
      <c r="H184" s="86" t="b">
        <v>0</v>
      </c>
      <c r="I184" s="86" t="b">
        <v>0</v>
      </c>
      <c r="J184" s="86" t="b">
        <v>0</v>
      </c>
      <c r="K184" s="86" t="b">
        <v>0</v>
      </c>
      <c r="L184" s="86" t="b">
        <v>0</v>
      </c>
    </row>
    <row r="185" spans="1:12" ht="15">
      <c r="A185" s="86" t="s">
        <v>3342</v>
      </c>
      <c r="B185" s="86" t="s">
        <v>3284</v>
      </c>
      <c r="C185" s="86">
        <v>3</v>
      </c>
      <c r="D185" s="121">
        <v>0.002020632970457929</v>
      </c>
      <c r="E185" s="121">
        <v>2.6295794776426917</v>
      </c>
      <c r="F185" s="86" t="s">
        <v>3462</v>
      </c>
      <c r="G185" s="86" t="b">
        <v>0</v>
      </c>
      <c r="H185" s="86" t="b">
        <v>0</v>
      </c>
      <c r="I185" s="86" t="b">
        <v>0</v>
      </c>
      <c r="J185" s="86" t="b">
        <v>0</v>
      </c>
      <c r="K185" s="86" t="b">
        <v>0</v>
      </c>
      <c r="L185" s="86" t="b">
        <v>0</v>
      </c>
    </row>
    <row r="186" spans="1:12" ht="15">
      <c r="A186" s="86" t="s">
        <v>3284</v>
      </c>
      <c r="B186" s="86" t="s">
        <v>2829</v>
      </c>
      <c r="C186" s="86">
        <v>3</v>
      </c>
      <c r="D186" s="121">
        <v>0.002020632970457929</v>
      </c>
      <c r="E186" s="121">
        <v>1.675336968203367</v>
      </c>
      <c r="F186" s="86" t="s">
        <v>3462</v>
      </c>
      <c r="G186" s="86" t="b">
        <v>0</v>
      </c>
      <c r="H186" s="86" t="b">
        <v>0</v>
      </c>
      <c r="I186" s="86" t="b">
        <v>0</v>
      </c>
      <c r="J186" s="86" t="b">
        <v>0</v>
      </c>
      <c r="K186" s="86" t="b">
        <v>0</v>
      </c>
      <c r="L186" s="86" t="b">
        <v>0</v>
      </c>
    </row>
    <row r="187" spans="1:12" ht="15">
      <c r="A187" s="86" t="s">
        <v>2829</v>
      </c>
      <c r="B187" s="86" t="s">
        <v>3282</v>
      </c>
      <c r="C187" s="86">
        <v>3</v>
      </c>
      <c r="D187" s="121">
        <v>0.002020632970457929</v>
      </c>
      <c r="E187" s="121">
        <v>1.7449728963447615</v>
      </c>
      <c r="F187" s="86" t="s">
        <v>3462</v>
      </c>
      <c r="G187" s="86" t="b">
        <v>0</v>
      </c>
      <c r="H187" s="86" t="b">
        <v>0</v>
      </c>
      <c r="I187" s="86" t="b">
        <v>0</v>
      </c>
      <c r="J187" s="86" t="b">
        <v>0</v>
      </c>
      <c r="K187" s="86" t="b">
        <v>0</v>
      </c>
      <c r="L187" s="86" t="b">
        <v>0</v>
      </c>
    </row>
    <row r="188" spans="1:12" ht="15">
      <c r="A188" s="86" t="s">
        <v>3349</v>
      </c>
      <c r="B188" s="86" t="s">
        <v>3261</v>
      </c>
      <c r="C188" s="86">
        <v>3</v>
      </c>
      <c r="D188" s="121">
        <v>0.002020632970457929</v>
      </c>
      <c r="E188" s="121">
        <v>2.930609473306673</v>
      </c>
      <c r="F188" s="86" t="s">
        <v>3462</v>
      </c>
      <c r="G188" s="86" t="b">
        <v>0</v>
      </c>
      <c r="H188" s="86" t="b">
        <v>0</v>
      </c>
      <c r="I188" s="86" t="b">
        <v>0</v>
      </c>
      <c r="J188" s="86" t="b">
        <v>0</v>
      </c>
      <c r="K188" s="86" t="b">
        <v>0</v>
      </c>
      <c r="L188" s="86" t="b">
        <v>0</v>
      </c>
    </row>
    <row r="189" spans="1:12" ht="15">
      <c r="A189" s="86" t="s">
        <v>3296</v>
      </c>
      <c r="B189" s="86" t="s">
        <v>2855</v>
      </c>
      <c r="C189" s="86">
        <v>3</v>
      </c>
      <c r="D189" s="121">
        <v>0.002020632970457929</v>
      </c>
      <c r="E189" s="121">
        <v>1.7264894906507482</v>
      </c>
      <c r="F189" s="86" t="s">
        <v>3462</v>
      </c>
      <c r="G189" s="86" t="b">
        <v>0</v>
      </c>
      <c r="H189" s="86" t="b">
        <v>0</v>
      </c>
      <c r="I189" s="86" t="b">
        <v>0</v>
      </c>
      <c r="J189" s="86" t="b">
        <v>0</v>
      </c>
      <c r="K189" s="86" t="b">
        <v>0</v>
      </c>
      <c r="L189" s="86" t="b">
        <v>0</v>
      </c>
    </row>
    <row r="190" spans="1:12" ht="15">
      <c r="A190" s="86" t="s">
        <v>2856</v>
      </c>
      <c r="B190" s="86" t="s">
        <v>3355</v>
      </c>
      <c r="C190" s="86">
        <v>3</v>
      </c>
      <c r="D190" s="121">
        <v>0.002020632970457929</v>
      </c>
      <c r="E190" s="121">
        <v>2.4077307280263356</v>
      </c>
      <c r="F190" s="86" t="s">
        <v>3462</v>
      </c>
      <c r="G190" s="86" t="b">
        <v>0</v>
      </c>
      <c r="H190" s="86" t="b">
        <v>0</v>
      </c>
      <c r="I190" s="86" t="b">
        <v>0</v>
      </c>
      <c r="J190" s="86" t="b">
        <v>0</v>
      </c>
      <c r="K190" s="86" t="b">
        <v>0</v>
      </c>
      <c r="L190" s="86" t="b">
        <v>0</v>
      </c>
    </row>
    <row r="191" spans="1:12" ht="15">
      <c r="A191" s="86" t="s">
        <v>3355</v>
      </c>
      <c r="B191" s="86" t="s">
        <v>3309</v>
      </c>
      <c r="C191" s="86">
        <v>3</v>
      </c>
      <c r="D191" s="121">
        <v>0.002020632970457929</v>
      </c>
      <c r="E191" s="121">
        <v>2.805670736698373</v>
      </c>
      <c r="F191" s="86" t="s">
        <v>3462</v>
      </c>
      <c r="G191" s="86" t="b">
        <v>0</v>
      </c>
      <c r="H191" s="86" t="b">
        <v>0</v>
      </c>
      <c r="I191" s="86" t="b">
        <v>0</v>
      </c>
      <c r="J191" s="86" t="b">
        <v>0</v>
      </c>
      <c r="K191" s="86" t="b">
        <v>0</v>
      </c>
      <c r="L191" s="86" t="b">
        <v>0</v>
      </c>
    </row>
    <row r="192" spans="1:12" ht="15">
      <c r="A192" s="86" t="s">
        <v>3309</v>
      </c>
      <c r="B192" s="86" t="s">
        <v>3296</v>
      </c>
      <c r="C192" s="86">
        <v>3</v>
      </c>
      <c r="D192" s="121">
        <v>0.002020632970457929</v>
      </c>
      <c r="E192" s="121">
        <v>2.805670736698373</v>
      </c>
      <c r="F192" s="86" t="s">
        <v>3462</v>
      </c>
      <c r="G192" s="86" t="b">
        <v>0</v>
      </c>
      <c r="H192" s="86" t="b">
        <v>0</v>
      </c>
      <c r="I192" s="86" t="b">
        <v>0</v>
      </c>
      <c r="J192" s="86" t="b">
        <v>0</v>
      </c>
      <c r="K192" s="86" t="b">
        <v>0</v>
      </c>
      <c r="L192" s="86" t="b">
        <v>0</v>
      </c>
    </row>
    <row r="193" spans="1:12" ht="15">
      <c r="A193" s="86" t="s">
        <v>3296</v>
      </c>
      <c r="B193" s="86" t="s">
        <v>2812</v>
      </c>
      <c r="C193" s="86">
        <v>3</v>
      </c>
      <c r="D193" s="121">
        <v>0.002020632970457929</v>
      </c>
      <c r="E193" s="121">
        <v>1.2871567968204856</v>
      </c>
      <c r="F193" s="86" t="s">
        <v>3462</v>
      </c>
      <c r="G193" s="86" t="b">
        <v>0</v>
      </c>
      <c r="H193" s="86" t="b">
        <v>0</v>
      </c>
      <c r="I193" s="86" t="b">
        <v>0</v>
      </c>
      <c r="J193" s="86" t="b">
        <v>0</v>
      </c>
      <c r="K193" s="86" t="b">
        <v>0</v>
      </c>
      <c r="L193" s="86" t="b">
        <v>0</v>
      </c>
    </row>
    <row r="194" spans="1:12" ht="15">
      <c r="A194" s="86" t="s">
        <v>3356</v>
      </c>
      <c r="B194" s="86" t="s">
        <v>385</v>
      </c>
      <c r="C194" s="86">
        <v>3</v>
      </c>
      <c r="D194" s="121">
        <v>0.002020632970457929</v>
      </c>
      <c r="E194" s="121">
        <v>1.403409354243693</v>
      </c>
      <c r="F194" s="86" t="s">
        <v>3462</v>
      </c>
      <c r="G194" s="86" t="b">
        <v>0</v>
      </c>
      <c r="H194" s="86" t="b">
        <v>0</v>
      </c>
      <c r="I194" s="86" t="b">
        <v>0</v>
      </c>
      <c r="J194" s="86" t="b">
        <v>0</v>
      </c>
      <c r="K194" s="86" t="b">
        <v>0</v>
      </c>
      <c r="L194" s="86" t="b">
        <v>0</v>
      </c>
    </row>
    <row r="195" spans="1:12" ht="15">
      <c r="A195" s="86" t="s">
        <v>385</v>
      </c>
      <c r="B195" s="86" t="s">
        <v>3357</v>
      </c>
      <c r="C195" s="86">
        <v>3</v>
      </c>
      <c r="D195" s="121">
        <v>0.002020632970457929</v>
      </c>
      <c r="E195" s="121">
        <v>1.8166661209998363</v>
      </c>
      <c r="F195" s="86" t="s">
        <v>3462</v>
      </c>
      <c r="G195" s="86" t="b">
        <v>0</v>
      </c>
      <c r="H195" s="86" t="b">
        <v>0</v>
      </c>
      <c r="I195" s="86" t="b">
        <v>0</v>
      </c>
      <c r="J195" s="86" t="b">
        <v>0</v>
      </c>
      <c r="K195" s="86" t="b">
        <v>0</v>
      </c>
      <c r="L195" s="86" t="b">
        <v>0</v>
      </c>
    </row>
    <row r="196" spans="1:12" ht="15">
      <c r="A196" s="86" t="s">
        <v>3357</v>
      </c>
      <c r="B196" s="86" t="s">
        <v>2824</v>
      </c>
      <c r="C196" s="86">
        <v>3</v>
      </c>
      <c r="D196" s="121">
        <v>0.002020632970457929</v>
      </c>
      <c r="E196" s="121">
        <v>1.7449728963447615</v>
      </c>
      <c r="F196" s="86" t="s">
        <v>3462</v>
      </c>
      <c r="G196" s="86" t="b">
        <v>0</v>
      </c>
      <c r="H196" s="86" t="b">
        <v>0</v>
      </c>
      <c r="I196" s="86" t="b">
        <v>0</v>
      </c>
      <c r="J196" s="86" t="b">
        <v>0</v>
      </c>
      <c r="K196" s="86" t="b">
        <v>0</v>
      </c>
      <c r="L196" s="86" t="b">
        <v>0</v>
      </c>
    </row>
    <row r="197" spans="1:12" ht="15">
      <c r="A197" s="86" t="s">
        <v>2840</v>
      </c>
      <c r="B197" s="86" t="s">
        <v>3327</v>
      </c>
      <c r="C197" s="86">
        <v>3</v>
      </c>
      <c r="D197" s="121">
        <v>0.002020632970457929</v>
      </c>
      <c r="E197" s="121">
        <v>1.6917273843915364</v>
      </c>
      <c r="F197" s="86" t="s">
        <v>3462</v>
      </c>
      <c r="G197" s="86" t="b">
        <v>0</v>
      </c>
      <c r="H197" s="86" t="b">
        <v>0</v>
      </c>
      <c r="I197" s="86" t="b">
        <v>0</v>
      </c>
      <c r="J197" s="86" t="b">
        <v>0</v>
      </c>
      <c r="K197" s="86" t="b">
        <v>0</v>
      </c>
      <c r="L197" s="86" t="b">
        <v>0</v>
      </c>
    </row>
    <row r="198" spans="1:12" ht="15">
      <c r="A198" s="86" t="s">
        <v>3327</v>
      </c>
      <c r="B198" s="86" t="s">
        <v>3358</v>
      </c>
      <c r="C198" s="86">
        <v>3</v>
      </c>
      <c r="D198" s="121">
        <v>0.002020632970457929</v>
      </c>
      <c r="E198" s="121">
        <v>2.805670736698373</v>
      </c>
      <c r="F198" s="86" t="s">
        <v>3462</v>
      </c>
      <c r="G198" s="86" t="b">
        <v>0</v>
      </c>
      <c r="H198" s="86" t="b">
        <v>0</v>
      </c>
      <c r="I198" s="86" t="b">
        <v>0</v>
      </c>
      <c r="J198" s="86" t="b">
        <v>0</v>
      </c>
      <c r="K198" s="86" t="b">
        <v>0</v>
      </c>
      <c r="L198" s="86" t="b">
        <v>0</v>
      </c>
    </row>
    <row r="199" spans="1:12" ht="15">
      <c r="A199" s="86" t="s">
        <v>3358</v>
      </c>
      <c r="B199" s="86" t="s">
        <v>2818</v>
      </c>
      <c r="C199" s="86">
        <v>3</v>
      </c>
      <c r="D199" s="121">
        <v>0.002020632970457929</v>
      </c>
      <c r="E199" s="121">
        <v>1.6153390385280815</v>
      </c>
      <c r="F199" s="86" t="s">
        <v>3462</v>
      </c>
      <c r="G199" s="86" t="b">
        <v>0</v>
      </c>
      <c r="H199" s="86" t="b">
        <v>0</v>
      </c>
      <c r="I199" s="86" t="b">
        <v>0</v>
      </c>
      <c r="J199" s="86" t="b">
        <v>0</v>
      </c>
      <c r="K199" s="86" t="b">
        <v>0</v>
      </c>
      <c r="L199" s="86" t="b">
        <v>0</v>
      </c>
    </row>
    <row r="200" spans="1:12" ht="15">
      <c r="A200" s="86" t="s">
        <v>2818</v>
      </c>
      <c r="B200" s="86" t="s">
        <v>3249</v>
      </c>
      <c r="C200" s="86">
        <v>3</v>
      </c>
      <c r="D200" s="121">
        <v>0.002020632970457929</v>
      </c>
      <c r="E200" s="121">
        <v>0.6774869452769261</v>
      </c>
      <c r="F200" s="86" t="s">
        <v>3462</v>
      </c>
      <c r="G200" s="86" t="b">
        <v>0</v>
      </c>
      <c r="H200" s="86" t="b">
        <v>0</v>
      </c>
      <c r="I200" s="86" t="b">
        <v>0</v>
      </c>
      <c r="J200" s="86" t="b">
        <v>0</v>
      </c>
      <c r="K200" s="86" t="b">
        <v>0</v>
      </c>
      <c r="L200" s="86" t="b">
        <v>0</v>
      </c>
    </row>
    <row r="201" spans="1:12" ht="15">
      <c r="A201" s="86" t="s">
        <v>3249</v>
      </c>
      <c r="B201" s="86" t="s">
        <v>3359</v>
      </c>
      <c r="C201" s="86">
        <v>3</v>
      </c>
      <c r="D201" s="121">
        <v>0.002020632970457929</v>
      </c>
      <c r="E201" s="121">
        <v>1.9927573800555174</v>
      </c>
      <c r="F201" s="86" t="s">
        <v>3462</v>
      </c>
      <c r="G201" s="86" t="b">
        <v>0</v>
      </c>
      <c r="H201" s="86" t="b">
        <v>0</v>
      </c>
      <c r="I201" s="86" t="b">
        <v>0</v>
      </c>
      <c r="J201" s="86" t="b">
        <v>0</v>
      </c>
      <c r="K201" s="86" t="b">
        <v>0</v>
      </c>
      <c r="L201" s="86" t="b">
        <v>0</v>
      </c>
    </row>
    <row r="202" spans="1:12" ht="15">
      <c r="A202" s="86" t="s">
        <v>3359</v>
      </c>
      <c r="B202" s="86" t="s">
        <v>3360</v>
      </c>
      <c r="C202" s="86">
        <v>3</v>
      </c>
      <c r="D202" s="121">
        <v>0.002020632970457929</v>
      </c>
      <c r="E202" s="121">
        <v>2.930609473306673</v>
      </c>
      <c r="F202" s="86" t="s">
        <v>3462</v>
      </c>
      <c r="G202" s="86" t="b">
        <v>0</v>
      </c>
      <c r="H202" s="86" t="b">
        <v>0</v>
      </c>
      <c r="I202" s="86" t="b">
        <v>0</v>
      </c>
      <c r="J202" s="86" t="b">
        <v>0</v>
      </c>
      <c r="K202" s="86" t="b">
        <v>0</v>
      </c>
      <c r="L202" s="86" t="b">
        <v>0</v>
      </c>
    </row>
    <row r="203" spans="1:12" ht="15">
      <c r="A203" s="86" t="s">
        <v>3360</v>
      </c>
      <c r="B203" s="86" t="s">
        <v>3361</v>
      </c>
      <c r="C203" s="86">
        <v>3</v>
      </c>
      <c r="D203" s="121">
        <v>0.002020632970457929</v>
      </c>
      <c r="E203" s="121">
        <v>2.930609473306673</v>
      </c>
      <c r="F203" s="86" t="s">
        <v>3462</v>
      </c>
      <c r="G203" s="86" t="b">
        <v>0</v>
      </c>
      <c r="H203" s="86" t="b">
        <v>0</v>
      </c>
      <c r="I203" s="86" t="b">
        <v>0</v>
      </c>
      <c r="J203" s="86" t="b">
        <v>1</v>
      </c>
      <c r="K203" s="86" t="b">
        <v>0</v>
      </c>
      <c r="L203" s="86" t="b">
        <v>0</v>
      </c>
    </row>
    <row r="204" spans="1:12" ht="15">
      <c r="A204" s="86" t="s">
        <v>3361</v>
      </c>
      <c r="B204" s="86" t="s">
        <v>2840</v>
      </c>
      <c r="C204" s="86">
        <v>3</v>
      </c>
      <c r="D204" s="121">
        <v>0.002020632970457929</v>
      </c>
      <c r="E204" s="121">
        <v>1.805670736698373</v>
      </c>
      <c r="F204" s="86" t="s">
        <v>3462</v>
      </c>
      <c r="G204" s="86" t="b">
        <v>1</v>
      </c>
      <c r="H204" s="86" t="b">
        <v>0</v>
      </c>
      <c r="I204" s="86" t="b">
        <v>0</v>
      </c>
      <c r="J204" s="86" t="b">
        <v>0</v>
      </c>
      <c r="K204" s="86" t="b">
        <v>0</v>
      </c>
      <c r="L204" s="86" t="b">
        <v>0</v>
      </c>
    </row>
    <row r="205" spans="1:12" ht="15">
      <c r="A205" s="86" t="s">
        <v>2840</v>
      </c>
      <c r="B205" s="86" t="s">
        <v>3307</v>
      </c>
      <c r="C205" s="86">
        <v>3</v>
      </c>
      <c r="D205" s="121">
        <v>0.002020632970457929</v>
      </c>
      <c r="E205" s="121">
        <v>1.6917273843915364</v>
      </c>
      <c r="F205" s="86" t="s">
        <v>3462</v>
      </c>
      <c r="G205" s="86" t="b">
        <v>0</v>
      </c>
      <c r="H205" s="86" t="b">
        <v>0</v>
      </c>
      <c r="I205" s="86" t="b">
        <v>0</v>
      </c>
      <c r="J205" s="86" t="b">
        <v>0</v>
      </c>
      <c r="K205" s="86" t="b">
        <v>0</v>
      </c>
      <c r="L205" s="86" t="b">
        <v>0</v>
      </c>
    </row>
    <row r="206" spans="1:12" ht="15">
      <c r="A206" s="86" t="s">
        <v>3307</v>
      </c>
      <c r="B206" s="86" t="s">
        <v>3362</v>
      </c>
      <c r="C206" s="86">
        <v>3</v>
      </c>
      <c r="D206" s="121">
        <v>0.002020632970457929</v>
      </c>
      <c r="E206" s="121">
        <v>2.805670736698373</v>
      </c>
      <c r="F206" s="86" t="s">
        <v>3462</v>
      </c>
      <c r="G206" s="86" t="b">
        <v>0</v>
      </c>
      <c r="H206" s="86" t="b">
        <v>0</v>
      </c>
      <c r="I206" s="86" t="b">
        <v>0</v>
      </c>
      <c r="J206" s="86" t="b">
        <v>0</v>
      </c>
      <c r="K206" s="86" t="b">
        <v>0</v>
      </c>
      <c r="L206" s="86" t="b">
        <v>0</v>
      </c>
    </row>
    <row r="207" spans="1:12" ht="15">
      <c r="A207" s="86" t="s">
        <v>3362</v>
      </c>
      <c r="B207" s="86" t="s">
        <v>3263</v>
      </c>
      <c r="C207" s="86">
        <v>3</v>
      </c>
      <c r="D207" s="121">
        <v>0.002020632970457929</v>
      </c>
      <c r="E207" s="121">
        <v>2.3663380428681102</v>
      </c>
      <c r="F207" s="86" t="s">
        <v>3462</v>
      </c>
      <c r="G207" s="86" t="b">
        <v>0</v>
      </c>
      <c r="H207" s="86" t="b">
        <v>0</v>
      </c>
      <c r="I207" s="86" t="b">
        <v>0</v>
      </c>
      <c r="J207" s="86" t="b">
        <v>0</v>
      </c>
      <c r="K207" s="86" t="b">
        <v>0</v>
      </c>
      <c r="L207" s="86" t="b">
        <v>0</v>
      </c>
    </row>
    <row r="208" spans="1:12" ht="15">
      <c r="A208" s="86" t="s">
        <v>3263</v>
      </c>
      <c r="B208" s="86" t="s">
        <v>3328</v>
      </c>
      <c r="C208" s="86">
        <v>3</v>
      </c>
      <c r="D208" s="121">
        <v>0.002020632970457929</v>
      </c>
      <c r="E208" s="121">
        <v>2.2413993062598103</v>
      </c>
      <c r="F208" s="86" t="s">
        <v>3462</v>
      </c>
      <c r="G208" s="86" t="b">
        <v>0</v>
      </c>
      <c r="H208" s="86" t="b">
        <v>0</v>
      </c>
      <c r="I208" s="86" t="b">
        <v>0</v>
      </c>
      <c r="J208" s="86" t="b">
        <v>0</v>
      </c>
      <c r="K208" s="86" t="b">
        <v>0</v>
      </c>
      <c r="L208" s="86" t="b">
        <v>0</v>
      </c>
    </row>
    <row r="209" spans="1:12" ht="15">
      <c r="A209" s="86" t="s">
        <v>3328</v>
      </c>
      <c r="B209" s="86" t="s">
        <v>3363</v>
      </c>
      <c r="C209" s="86">
        <v>3</v>
      </c>
      <c r="D209" s="121">
        <v>0.002020632970457929</v>
      </c>
      <c r="E209" s="121">
        <v>2.805670736698373</v>
      </c>
      <c r="F209" s="86" t="s">
        <v>3462</v>
      </c>
      <c r="G209" s="86" t="b">
        <v>0</v>
      </c>
      <c r="H209" s="86" t="b">
        <v>0</v>
      </c>
      <c r="I209" s="86" t="b">
        <v>0</v>
      </c>
      <c r="J209" s="86" t="b">
        <v>0</v>
      </c>
      <c r="K209" s="86" t="b">
        <v>0</v>
      </c>
      <c r="L209" s="86" t="b">
        <v>0</v>
      </c>
    </row>
    <row r="210" spans="1:12" ht="15">
      <c r="A210" s="86" t="s">
        <v>3363</v>
      </c>
      <c r="B210" s="86" t="s">
        <v>3364</v>
      </c>
      <c r="C210" s="86">
        <v>3</v>
      </c>
      <c r="D210" s="121">
        <v>0.002020632970457929</v>
      </c>
      <c r="E210" s="121">
        <v>2.930609473306673</v>
      </c>
      <c r="F210" s="86" t="s">
        <v>3462</v>
      </c>
      <c r="G210" s="86" t="b">
        <v>0</v>
      </c>
      <c r="H210" s="86" t="b">
        <v>0</v>
      </c>
      <c r="I210" s="86" t="b">
        <v>0</v>
      </c>
      <c r="J210" s="86" t="b">
        <v>0</v>
      </c>
      <c r="K210" s="86" t="b">
        <v>0</v>
      </c>
      <c r="L210" s="86" t="b">
        <v>0</v>
      </c>
    </row>
    <row r="211" spans="1:12" ht="15">
      <c r="A211" s="86" t="s">
        <v>3364</v>
      </c>
      <c r="B211" s="86" t="s">
        <v>3365</v>
      </c>
      <c r="C211" s="86">
        <v>3</v>
      </c>
      <c r="D211" s="121">
        <v>0.002020632970457929</v>
      </c>
      <c r="E211" s="121">
        <v>2.930609473306673</v>
      </c>
      <c r="F211" s="86" t="s">
        <v>3462</v>
      </c>
      <c r="G211" s="86" t="b">
        <v>0</v>
      </c>
      <c r="H211" s="86" t="b">
        <v>0</v>
      </c>
      <c r="I211" s="86" t="b">
        <v>0</v>
      </c>
      <c r="J211" s="86" t="b">
        <v>0</v>
      </c>
      <c r="K211" s="86" t="b">
        <v>0</v>
      </c>
      <c r="L211" s="86" t="b">
        <v>0</v>
      </c>
    </row>
    <row r="212" spans="1:12" ht="15">
      <c r="A212" s="86" t="s">
        <v>3365</v>
      </c>
      <c r="B212" s="86" t="s">
        <v>3248</v>
      </c>
      <c r="C212" s="86">
        <v>3</v>
      </c>
      <c r="D212" s="121">
        <v>0.002020632970457929</v>
      </c>
      <c r="E212" s="121">
        <v>1.976366963867348</v>
      </c>
      <c r="F212" s="86" t="s">
        <v>3462</v>
      </c>
      <c r="G212" s="86" t="b">
        <v>0</v>
      </c>
      <c r="H212" s="86" t="b">
        <v>0</v>
      </c>
      <c r="I212" s="86" t="b">
        <v>0</v>
      </c>
      <c r="J212" s="86" t="b">
        <v>0</v>
      </c>
      <c r="K212" s="86" t="b">
        <v>0</v>
      </c>
      <c r="L212" s="86" t="b">
        <v>0</v>
      </c>
    </row>
    <row r="213" spans="1:12" ht="15">
      <c r="A213" s="86" t="s">
        <v>3248</v>
      </c>
      <c r="B213" s="86" t="s">
        <v>3366</v>
      </c>
      <c r="C213" s="86">
        <v>3</v>
      </c>
      <c r="D213" s="121">
        <v>0.002020632970457929</v>
      </c>
      <c r="E213" s="121">
        <v>1.976366963867348</v>
      </c>
      <c r="F213" s="86" t="s">
        <v>3462</v>
      </c>
      <c r="G213" s="86" t="b">
        <v>0</v>
      </c>
      <c r="H213" s="86" t="b">
        <v>0</v>
      </c>
      <c r="I213" s="86" t="b">
        <v>0</v>
      </c>
      <c r="J213" s="86" t="b">
        <v>0</v>
      </c>
      <c r="K213" s="86" t="b">
        <v>0</v>
      </c>
      <c r="L213" s="86" t="b">
        <v>0</v>
      </c>
    </row>
    <row r="214" spans="1:12" ht="15">
      <c r="A214" s="86" t="s">
        <v>3366</v>
      </c>
      <c r="B214" s="86" t="s">
        <v>3367</v>
      </c>
      <c r="C214" s="86">
        <v>3</v>
      </c>
      <c r="D214" s="121">
        <v>0.002020632970457929</v>
      </c>
      <c r="E214" s="121">
        <v>2.930609473306673</v>
      </c>
      <c r="F214" s="86" t="s">
        <v>3462</v>
      </c>
      <c r="G214" s="86" t="b">
        <v>0</v>
      </c>
      <c r="H214" s="86" t="b">
        <v>0</v>
      </c>
      <c r="I214" s="86" t="b">
        <v>0</v>
      </c>
      <c r="J214" s="86" t="b">
        <v>0</v>
      </c>
      <c r="K214" s="86" t="b">
        <v>0</v>
      </c>
      <c r="L214" s="86" t="b">
        <v>0</v>
      </c>
    </row>
    <row r="215" spans="1:12" ht="15">
      <c r="A215" s="86" t="s">
        <v>3367</v>
      </c>
      <c r="B215" s="86" t="s">
        <v>3368</v>
      </c>
      <c r="C215" s="86">
        <v>3</v>
      </c>
      <c r="D215" s="121">
        <v>0.002020632970457929</v>
      </c>
      <c r="E215" s="121">
        <v>2.930609473306673</v>
      </c>
      <c r="F215" s="86" t="s">
        <v>3462</v>
      </c>
      <c r="G215" s="86" t="b">
        <v>0</v>
      </c>
      <c r="H215" s="86" t="b">
        <v>0</v>
      </c>
      <c r="I215" s="86" t="b">
        <v>0</v>
      </c>
      <c r="J215" s="86" t="b">
        <v>0</v>
      </c>
      <c r="K215" s="86" t="b">
        <v>0</v>
      </c>
      <c r="L215" s="86" t="b">
        <v>0</v>
      </c>
    </row>
    <row r="216" spans="1:12" ht="15">
      <c r="A216" s="86" t="s">
        <v>3368</v>
      </c>
      <c r="B216" s="86" t="s">
        <v>2815</v>
      </c>
      <c r="C216" s="86">
        <v>3</v>
      </c>
      <c r="D216" s="121">
        <v>0.002020632970457929</v>
      </c>
      <c r="E216" s="121">
        <v>1.5881867924844668</v>
      </c>
      <c r="F216" s="86" t="s">
        <v>3462</v>
      </c>
      <c r="G216" s="86" t="b">
        <v>0</v>
      </c>
      <c r="H216" s="86" t="b">
        <v>0</v>
      </c>
      <c r="I216" s="86" t="b">
        <v>0</v>
      </c>
      <c r="J216" s="86" t="b">
        <v>0</v>
      </c>
      <c r="K216" s="86" t="b">
        <v>0</v>
      </c>
      <c r="L216" s="86" t="b">
        <v>0</v>
      </c>
    </row>
    <row r="217" spans="1:12" ht="15">
      <c r="A217" s="86" t="s">
        <v>3371</v>
      </c>
      <c r="B217" s="86" t="s">
        <v>3372</v>
      </c>
      <c r="C217" s="86">
        <v>2</v>
      </c>
      <c r="D217" s="121">
        <v>0.0014737274524776565</v>
      </c>
      <c r="E217" s="121">
        <v>3.1067007323623543</v>
      </c>
      <c r="F217" s="86" t="s">
        <v>3462</v>
      </c>
      <c r="G217" s="86" t="b">
        <v>0</v>
      </c>
      <c r="H217" s="86" t="b">
        <v>0</v>
      </c>
      <c r="I217" s="86" t="b">
        <v>0</v>
      </c>
      <c r="J217" s="86" t="b">
        <v>0</v>
      </c>
      <c r="K217" s="86" t="b">
        <v>0</v>
      </c>
      <c r="L217" s="86" t="b">
        <v>0</v>
      </c>
    </row>
    <row r="218" spans="1:12" ht="15">
      <c r="A218" s="86" t="s">
        <v>3372</v>
      </c>
      <c r="B218" s="86" t="s">
        <v>3373</v>
      </c>
      <c r="C218" s="86">
        <v>2</v>
      </c>
      <c r="D218" s="121">
        <v>0.0014737274524776565</v>
      </c>
      <c r="E218" s="121">
        <v>3.1067007323623543</v>
      </c>
      <c r="F218" s="86" t="s">
        <v>3462</v>
      </c>
      <c r="G218" s="86" t="b">
        <v>0</v>
      </c>
      <c r="H218" s="86" t="b">
        <v>0</v>
      </c>
      <c r="I218" s="86" t="b">
        <v>0</v>
      </c>
      <c r="J218" s="86" t="b">
        <v>0</v>
      </c>
      <c r="K218" s="86" t="b">
        <v>0</v>
      </c>
      <c r="L218" s="86" t="b">
        <v>0</v>
      </c>
    </row>
    <row r="219" spans="1:12" ht="15">
      <c r="A219" s="86" t="s">
        <v>3373</v>
      </c>
      <c r="B219" s="86" t="s">
        <v>2858</v>
      </c>
      <c r="C219" s="86">
        <v>2</v>
      </c>
      <c r="D219" s="121">
        <v>0.0014737274524776565</v>
      </c>
      <c r="E219" s="121">
        <v>2.2316394689706542</v>
      </c>
      <c r="F219" s="86" t="s">
        <v>3462</v>
      </c>
      <c r="G219" s="86" t="b">
        <v>0</v>
      </c>
      <c r="H219" s="86" t="b">
        <v>0</v>
      </c>
      <c r="I219" s="86" t="b">
        <v>0</v>
      </c>
      <c r="J219" s="86" t="b">
        <v>0</v>
      </c>
      <c r="K219" s="86" t="b">
        <v>0</v>
      </c>
      <c r="L219" s="86" t="b">
        <v>0</v>
      </c>
    </row>
    <row r="220" spans="1:12" ht="15">
      <c r="A220" s="86" t="s">
        <v>2858</v>
      </c>
      <c r="B220" s="86" t="s">
        <v>3374</v>
      </c>
      <c r="C220" s="86">
        <v>2</v>
      </c>
      <c r="D220" s="121">
        <v>0.0014737274524776565</v>
      </c>
      <c r="E220" s="121">
        <v>2.2316394689706542</v>
      </c>
      <c r="F220" s="86" t="s">
        <v>3462</v>
      </c>
      <c r="G220" s="86" t="b">
        <v>0</v>
      </c>
      <c r="H220" s="86" t="b">
        <v>0</v>
      </c>
      <c r="I220" s="86" t="b">
        <v>0</v>
      </c>
      <c r="J220" s="86" t="b">
        <v>0</v>
      </c>
      <c r="K220" s="86" t="b">
        <v>0</v>
      </c>
      <c r="L220" s="86" t="b">
        <v>0</v>
      </c>
    </row>
    <row r="221" spans="1:12" ht="15">
      <c r="A221" s="86" t="s">
        <v>3374</v>
      </c>
      <c r="B221" s="86" t="s">
        <v>3297</v>
      </c>
      <c r="C221" s="86">
        <v>2</v>
      </c>
      <c r="D221" s="121">
        <v>0.0014737274524776565</v>
      </c>
      <c r="E221" s="121">
        <v>2.805670736698373</v>
      </c>
      <c r="F221" s="86" t="s">
        <v>3462</v>
      </c>
      <c r="G221" s="86" t="b">
        <v>0</v>
      </c>
      <c r="H221" s="86" t="b">
        <v>0</v>
      </c>
      <c r="I221" s="86" t="b">
        <v>0</v>
      </c>
      <c r="J221" s="86" t="b">
        <v>0</v>
      </c>
      <c r="K221" s="86" t="b">
        <v>0</v>
      </c>
      <c r="L221" s="86" t="b">
        <v>0</v>
      </c>
    </row>
    <row r="222" spans="1:12" ht="15">
      <c r="A222" s="86" t="s">
        <v>3297</v>
      </c>
      <c r="B222" s="86" t="s">
        <v>3375</v>
      </c>
      <c r="C222" s="86">
        <v>2</v>
      </c>
      <c r="D222" s="121">
        <v>0.0014737274524776565</v>
      </c>
      <c r="E222" s="121">
        <v>2.708760723690317</v>
      </c>
      <c r="F222" s="86" t="s">
        <v>3462</v>
      </c>
      <c r="G222" s="86" t="b">
        <v>0</v>
      </c>
      <c r="H222" s="86" t="b">
        <v>0</v>
      </c>
      <c r="I222" s="86" t="b">
        <v>0</v>
      </c>
      <c r="J222" s="86" t="b">
        <v>0</v>
      </c>
      <c r="K222" s="86" t="b">
        <v>0</v>
      </c>
      <c r="L222" s="86" t="b">
        <v>0</v>
      </c>
    </row>
    <row r="223" spans="1:12" ht="15">
      <c r="A223" s="86" t="s">
        <v>3375</v>
      </c>
      <c r="B223" s="86" t="s">
        <v>2881</v>
      </c>
      <c r="C223" s="86">
        <v>2</v>
      </c>
      <c r="D223" s="121">
        <v>0.0014737274524776565</v>
      </c>
      <c r="E223" s="121">
        <v>2.453488218587011</v>
      </c>
      <c r="F223" s="86" t="s">
        <v>3462</v>
      </c>
      <c r="G223" s="86" t="b">
        <v>0</v>
      </c>
      <c r="H223" s="86" t="b">
        <v>0</v>
      </c>
      <c r="I223" s="86" t="b">
        <v>0</v>
      </c>
      <c r="J223" s="86" t="b">
        <v>0</v>
      </c>
      <c r="K223" s="86" t="b">
        <v>0</v>
      </c>
      <c r="L223" s="86" t="b">
        <v>0</v>
      </c>
    </row>
    <row r="224" spans="1:12" ht="15">
      <c r="A224" s="86" t="s">
        <v>2881</v>
      </c>
      <c r="B224" s="86" t="s">
        <v>3376</v>
      </c>
      <c r="C224" s="86">
        <v>2</v>
      </c>
      <c r="D224" s="121">
        <v>0.0014737274524776565</v>
      </c>
      <c r="E224" s="121">
        <v>2.453488218587011</v>
      </c>
      <c r="F224" s="86" t="s">
        <v>3462</v>
      </c>
      <c r="G224" s="86" t="b">
        <v>0</v>
      </c>
      <c r="H224" s="86" t="b">
        <v>0</v>
      </c>
      <c r="I224" s="86" t="b">
        <v>0</v>
      </c>
      <c r="J224" s="86" t="b">
        <v>0</v>
      </c>
      <c r="K224" s="86" t="b">
        <v>0</v>
      </c>
      <c r="L224" s="86" t="b">
        <v>0</v>
      </c>
    </row>
    <row r="225" spans="1:12" ht="15">
      <c r="A225" s="86" t="s">
        <v>3376</v>
      </c>
      <c r="B225" s="86" t="s">
        <v>2870</v>
      </c>
      <c r="C225" s="86">
        <v>2</v>
      </c>
      <c r="D225" s="121">
        <v>0.0014737274524776565</v>
      </c>
      <c r="E225" s="121">
        <v>2.708760723690317</v>
      </c>
      <c r="F225" s="86" t="s">
        <v>3462</v>
      </c>
      <c r="G225" s="86" t="b">
        <v>0</v>
      </c>
      <c r="H225" s="86" t="b">
        <v>0</v>
      </c>
      <c r="I225" s="86" t="b">
        <v>0</v>
      </c>
      <c r="J225" s="86" t="b">
        <v>0</v>
      </c>
      <c r="K225" s="86" t="b">
        <v>0</v>
      </c>
      <c r="L225" s="86" t="b">
        <v>0</v>
      </c>
    </row>
    <row r="226" spans="1:12" ht="15">
      <c r="A226" s="86" t="s">
        <v>2870</v>
      </c>
      <c r="B226" s="86" t="s">
        <v>2871</v>
      </c>
      <c r="C226" s="86">
        <v>2</v>
      </c>
      <c r="D226" s="121">
        <v>0.0014737274524776565</v>
      </c>
      <c r="E226" s="121">
        <v>2.3285494819787105</v>
      </c>
      <c r="F226" s="86" t="s">
        <v>3462</v>
      </c>
      <c r="G226" s="86" t="b">
        <v>0</v>
      </c>
      <c r="H226" s="86" t="b">
        <v>0</v>
      </c>
      <c r="I226" s="86" t="b">
        <v>0</v>
      </c>
      <c r="J226" s="86" t="b">
        <v>0</v>
      </c>
      <c r="K226" s="86" t="b">
        <v>0</v>
      </c>
      <c r="L226" s="86" t="b">
        <v>0</v>
      </c>
    </row>
    <row r="227" spans="1:12" ht="15">
      <c r="A227" s="86" t="s">
        <v>2871</v>
      </c>
      <c r="B227" s="86" t="s">
        <v>3298</v>
      </c>
      <c r="C227" s="86">
        <v>2</v>
      </c>
      <c r="D227" s="121">
        <v>0.0014737274524776565</v>
      </c>
      <c r="E227" s="121">
        <v>2.4077307280263356</v>
      </c>
      <c r="F227" s="86" t="s">
        <v>3462</v>
      </c>
      <c r="G227" s="86" t="b">
        <v>0</v>
      </c>
      <c r="H227" s="86" t="b">
        <v>0</v>
      </c>
      <c r="I227" s="86" t="b">
        <v>0</v>
      </c>
      <c r="J227" s="86" t="b">
        <v>0</v>
      </c>
      <c r="K227" s="86" t="b">
        <v>0</v>
      </c>
      <c r="L227" s="86" t="b">
        <v>0</v>
      </c>
    </row>
    <row r="228" spans="1:12" ht="15">
      <c r="A228" s="86" t="s">
        <v>3298</v>
      </c>
      <c r="B228" s="86" t="s">
        <v>3247</v>
      </c>
      <c r="C228" s="86">
        <v>2</v>
      </c>
      <c r="D228" s="121">
        <v>0.0014737274524776565</v>
      </c>
      <c r="E228" s="121">
        <v>1.5784269551953105</v>
      </c>
      <c r="F228" s="86" t="s">
        <v>3462</v>
      </c>
      <c r="G228" s="86" t="b">
        <v>0</v>
      </c>
      <c r="H228" s="86" t="b">
        <v>0</v>
      </c>
      <c r="I228" s="86" t="b">
        <v>0</v>
      </c>
      <c r="J228" s="86" t="b">
        <v>0</v>
      </c>
      <c r="K228" s="86" t="b">
        <v>0</v>
      </c>
      <c r="L228" s="86" t="b">
        <v>0</v>
      </c>
    </row>
    <row r="229" spans="1:12" ht="15">
      <c r="A229" s="86" t="s">
        <v>3247</v>
      </c>
      <c r="B229" s="86" t="s">
        <v>2872</v>
      </c>
      <c r="C229" s="86">
        <v>2</v>
      </c>
      <c r="D229" s="121">
        <v>0.0014737274524776565</v>
      </c>
      <c r="E229" s="121">
        <v>1.675336968203367</v>
      </c>
      <c r="F229" s="86" t="s">
        <v>3462</v>
      </c>
      <c r="G229" s="86" t="b">
        <v>0</v>
      </c>
      <c r="H229" s="86" t="b">
        <v>0</v>
      </c>
      <c r="I229" s="86" t="b">
        <v>0</v>
      </c>
      <c r="J229" s="86" t="b">
        <v>0</v>
      </c>
      <c r="K229" s="86" t="b">
        <v>0</v>
      </c>
      <c r="L229" s="86" t="b">
        <v>0</v>
      </c>
    </row>
    <row r="230" spans="1:12" ht="15">
      <c r="A230" s="86" t="s">
        <v>2868</v>
      </c>
      <c r="B230" s="86" t="s">
        <v>3377</v>
      </c>
      <c r="C230" s="86">
        <v>2</v>
      </c>
      <c r="D230" s="121">
        <v>0.0014737274524776565</v>
      </c>
      <c r="E230" s="121">
        <v>2.6295794776426917</v>
      </c>
      <c r="F230" s="86" t="s">
        <v>3462</v>
      </c>
      <c r="G230" s="86" t="b">
        <v>0</v>
      </c>
      <c r="H230" s="86" t="b">
        <v>0</v>
      </c>
      <c r="I230" s="86" t="b">
        <v>0</v>
      </c>
      <c r="J230" s="86" t="b">
        <v>0</v>
      </c>
      <c r="K230" s="86" t="b">
        <v>0</v>
      </c>
      <c r="L230" s="86" t="b">
        <v>0</v>
      </c>
    </row>
    <row r="231" spans="1:12" ht="15">
      <c r="A231" s="86" t="s">
        <v>3377</v>
      </c>
      <c r="B231" s="86" t="s">
        <v>2873</v>
      </c>
      <c r="C231" s="86">
        <v>2</v>
      </c>
      <c r="D231" s="121">
        <v>0.0014737274524776565</v>
      </c>
      <c r="E231" s="121">
        <v>2.805670736698373</v>
      </c>
      <c r="F231" s="86" t="s">
        <v>3462</v>
      </c>
      <c r="G231" s="86" t="b">
        <v>0</v>
      </c>
      <c r="H231" s="86" t="b">
        <v>0</v>
      </c>
      <c r="I231" s="86" t="b">
        <v>0</v>
      </c>
      <c r="J231" s="86" t="b">
        <v>0</v>
      </c>
      <c r="K231" s="86" t="b">
        <v>0</v>
      </c>
      <c r="L231" s="86" t="b">
        <v>0</v>
      </c>
    </row>
    <row r="232" spans="1:12" ht="15">
      <c r="A232" s="86" t="s">
        <v>2873</v>
      </c>
      <c r="B232" s="86" t="s">
        <v>3330</v>
      </c>
      <c r="C232" s="86">
        <v>2</v>
      </c>
      <c r="D232" s="121">
        <v>0.0014737274524776565</v>
      </c>
      <c r="E232" s="121">
        <v>2.6295794776426917</v>
      </c>
      <c r="F232" s="86" t="s">
        <v>3462</v>
      </c>
      <c r="G232" s="86" t="b">
        <v>0</v>
      </c>
      <c r="H232" s="86" t="b">
        <v>0</v>
      </c>
      <c r="I232" s="86" t="b">
        <v>0</v>
      </c>
      <c r="J232" s="86" t="b">
        <v>0</v>
      </c>
      <c r="K232" s="86" t="b">
        <v>0</v>
      </c>
      <c r="L232" s="86" t="b">
        <v>0</v>
      </c>
    </row>
    <row r="233" spans="1:12" ht="15">
      <c r="A233" s="86" t="s">
        <v>3331</v>
      </c>
      <c r="B233" s="86" t="s">
        <v>2873</v>
      </c>
      <c r="C233" s="86">
        <v>2</v>
      </c>
      <c r="D233" s="121">
        <v>0.0014737274524776565</v>
      </c>
      <c r="E233" s="121">
        <v>2.6295794776426917</v>
      </c>
      <c r="F233" s="86" t="s">
        <v>3462</v>
      </c>
      <c r="G233" s="86" t="b">
        <v>0</v>
      </c>
      <c r="H233" s="86" t="b">
        <v>0</v>
      </c>
      <c r="I233" s="86" t="b">
        <v>0</v>
      </c>
      <c r="J233" s="86" t="b">
        <v>0</v>
      </c>
      <c r="K233" s="86" t="b">
        <v>0</v>
      </c>
      <c r="L233" s="86" t="b">
        <v>0</v>
      </c>
    </row>
    <row r="234" spans="1:12" ht="15">
      <c r="A234" s="86" t="s">
        <v>2873</v>
      </c>
      <c r="B234" s="86" t="s">
        <v>3378</v>
      </c>
      <c r="C234" s="86">
        <v>2</v>
      </c>
      <c r="D234" s="121">
        <v>0.0014737274524776565</v>
      </c>
      <c r="E234" s="121">
        <v>2.805670736698373</v>
      </c>
      <c r="F234" s="86" t="s">
        <v>3462</v>
      </c>
      <c r="G234" s="86" t="b">
        <v>0</v>
      </c>
      <c r="H234" s="86" t="b">
        <v>0</v>
      </c>
      <c r="I234" s="86" t="b">
        <v>0</v>
      </c>
      <c r="J234" s="86" t="b">
        <v>0</v>
      </c>
      <c r="K234" s="86" t="b">
        <v>0</v>
      </c>
      <c r="L234" s="86" t="b">
        <v>0</v>
      </c>
    </row>
    <row r="235" spans="1:12" ht="15">
      <c r="A235" s="86" t="s">
        <v>3378</v>
      </c>
      <c r="B235" s="86" t="s">
        <v>3332</v>
      </c>
      <c r="C235" s="86">
        <v>2</v>
      </c>
      <c r="D235" s="121">
        <v>0.0014737274524776565</v>
      </c>
      <c r="E235" s="121">
        <v>2.930609473306673</v>
      </c>
      <c r="F235" s="86" t="s">
        <v>3462</v>
      </c>
      <c r="G235" s="86" t="b">
        <v>0</v>
      </c>
      <c r="H235" s="86" t="b">
        <v>0</v>
      </c>
      <c r="I235" s="86" t="b">
        <v>0</v>
      </c>
      <c r="J235" s="86" t="b">
        <v>0</v>
      </c>
      <c r="K235" s="86" t="b">
        <v>0</v>
      </c>
      <c r="L235" s="86" t="b">
        <v>0</v>
      </c>
    </row>
    <row r="236" spans="1:12" ht="15">
      <c r="A236" s="86" t="s">
        <v>3332</v>
      </c>
      <c r="B236" s="86" t="s">
        <v>3333</v>
      </c>
      <c r="C236" s="86">
        <v>2</v>
      </c>
      <c r="D236" s="121">
        <v>0.0014737274524776565</v>
      </c>
      <c r="E236" s="121">
        <v>2.7545182142509916</v>
      </c>
      <c r="F236" s="86" t="s">
        <v>3462</v>
      </c>
      <c r="G236" s="86" t="b">
        <v>0</v>
      </c>
      <c r="H236" s="86" t="b">
        <v>0</v>
      </c>
      <c r="I236" s="86" t="b">
        <v>0</v>
      </c>
      <c r="J236" s="86" t="b">
        <v>0</v>
      </c>
      <c r="K236" s="86" t="b">
        <v>0</v>
      </c>
      <c r="L236" s="86" t="b">
        <v>0</v>
      </c>
    </row>
    <row r="237" spans="1:12" ht="15">
      <c r="A237" s="86" t="s">
        <v>2870</v>
      </c>
      <c r="B237" s="86" t="s">
        <v>3379</v>
      </c>
      <c r="C237" s="86">
        <v>2</v>
      </c>
      <c r="D237" s="121">
        <v>0.0014737274524776565</v>
      </c>
      <c r="E237" s="121">
        <v>2.6295794776426917</v>
      </c>
      <c r="F237" s="86" t="s">
        <v>3462</v>
      </c>
      <c r="G237" s="86" t="b">
        <v>0</v>
      </c>
      <c r="H237" s="86" t="b">
        <v>0</v>
      </c>
      <c r="I237" s="86" t="b">
        <v>0</v>
      </c>
      <c r="J237" s="86" t="b">
        <v>0</v>
      </c>
      <c r="K237" s="86" t="b">
        <v>0</v>
      </c>
      <c r="L237" s="86" t="b">
        <v>0</v>
      </c>
    </row>
    <row r="238" spans="1:12" ht="15">
      <c r="A238" s="86" t="s">
        <v>3379</v>
      </c>
      <c r="B238" s="86" t="s">
        <v>2874</v>
      </c>
      <c r="C238" s="86">
        <v>2</v>
      </c>
      <c r="D238" s="121">
        <v>0.0014737274524776565</v>
      </c>
      <c r="E238" s="121">
        <v>2.805670736698373</v>
      </c>
      <c r="F238" s="86" t="s">
        <v>3462</v>
      </c>
      <c r="G238" s="86" t="b">
        <v>0</v>
      </c>
      <c r="H238" s="86" t="b">
        <v>0</v>
      </c>
      <c r="I238" s="86" t="b">
        <v>0</v>
      </c>
      <c r="J238" s="86" t="b">
        <v>0</v>
      </c>
      <c r="K238" s="86" t="b">
        <v>0</v>
      </c>
      <c r="L238" s="86" t="b">
        <v>0</v>
      </c>
    </row>
    <row r="239" spans="1:12" ht="15">
      <c r="A239" s="86" t="s">
        <v>2874</v>
      </c>
      <c r="B239" s="86" t="s">
        <v>2875</v>
      </c>
      <c r="C239" s="86">
        <v>2</v>
      </c>
      <c r="D239" s="121">
        <v>0.0014737274524776565</v>
      </c>
      <c r="E239" s="121">
        <v>2.504640741034392</v>
      </c>
      <c r="F239" s="86" t="s">
        <v>3462</v>
      </c>
      <c r="G239" s="86" t="b">
        <v>0</v>
      </c>
      <c r="H239" s="86" t="b">
        <v>0</v>
      </c>
      <c r="I239" s="86" t="b">
        <v>0</v>
      </c>
      <c r="J239" s="86" t="b">
        <v>0</v>
      </c>
      <c r="K239" s="86" t="b">
        <v>0</v>
      </c>
      <c r="L239" s="86" t="b">
        <v>0</v>
      </c>
    </row>
    <row r="240" spans="1:12" ht="15">
      <c r="A240" s="86" t="s">
        <v>2869</v>
      </c>
      <c r="B240" s="86" t="s">
        <v>2812</v>
      </c>
      <c r="C240" s="86">
        <v>2</v>
      </c>
      <c r="D240" s="121">
        <v>0.0014737274524776565</v>
      </c>
      <c r="E240" s="121">
        <v>1.0441187481341911</v>
      </c>
      <c r="F240" s="86" t="s">
        <v>3462</v>
      </c>
      <c r="G240" s="86" t="b">
        <v>0</v>
      </c>
      <c r="H240" s="86" t="b">
        <v>0</v>
      </c>
      <c r="I240" s="86" t="b">
        <v>0</v>
      </c>
      <c r="J240" s="86" t="b">
        <v>0</v>
      </c>
      <c r="K240" s="86" t="b">
        <v>0</v>
      </c>
      <c r="L240" s="86" t="b">
        <v>0</v>
      </c>
    </row>
    <row r="241" spans="1:12" ht="15">
      <c r="A241" s="86" t="s">
        <v>3380</v>
      </c>
      <c r="B241" s="86" t="s">
        <v>3381</v>
      </c>
      <c r="C241" s="86">
        <v>2</v>
      </c>
      <c r="D241" s="121">
        <v>0.0014737274524776565</v>
      </c>
      <c r="E241" s="121">
        <v>3.1067007323623543</v>
      </c>
      <c r="F241" s="86" t="s">
        <v>3462</v>
      </c>
      <c r="G241" s="86" t="b">
        <v>0</v>
      </c>
      <c r="H241" s="86" t="b">
        <v>0</v>
      </c>
      <c r="I241" s="86" t="b">
        <v>0</v>
      </c>
      <c r="J241" s="86" t="b">
        <v>0</v>
      </c>
      <c r="K241" s="86" t="b">
        <v>0</v>
      </c>
      <c r="L241" s="86" t="b">
        <v>0</v>
      </c>
    </row>
    <row r="242" spans="1:12" ht="15">
      <c r="A242" s="86" t="s">
        <v>3381</v>
      </c>
      <c r="B242" s="86" t="s">
        <v>3382</v>
      </c>
      <c r="C242" s="86">
        <v>2</v>
      </c>
      <c r="D242" s="121">
        <v>0.0014737274524776565</v>
      </c>
      <c r="E242" s="121">
        <v>3.1067007323623543</v>
      </c>
      <c r="F242" s="86" t="s">
        <v>3462</v>
      </c>
      <c r="G242" s="86" t="b">
        <v>0</v>
      </c>
      <c r="H242" s="86" t="b">
        <v>0</v>
      </c>
      <c r="I242" s="86" t="b">
        <v>0</v>
      </c>
      <c r="J242" s="86" t="b">
        <v>0</v>
      </c>
      <c r="K242" s="86" t="b">
        <v>0</v>
      </c>
      <c r="L242" s="86" t="b">
        <v>0</v>
      </c>
    </row>
    <row r="243" spans="1:12" ht="15">
      <c r="A243" s="86" t="s">
        <v>3382</v>
      </c>
      <c r="B243" s="86" t="s">
        <v>3383</v>
      </c>
      <c r="C243" s="86">
        <v>2</v>
      </c>
      <c r="D243" s="121">
        <v>0.0014737274524776565</v>
      </c>
      <c r="E243" s="121">
        <v>3.1067007323623543</v>
      </c>
      <c r="F243" s="86" t="s">
        <v>3462</v>
      </c>
      <c r="G243" s="86" t="b">
        <v>0</v>
      </c>
      <c r="H243" s="86" t="b">
        <v>0</v>
      </c>
      <c r="I243" s="86" t="b">
        <v>0</v>
      </c>
      <c r="J243" s="86" t="b">
        <v>0</v>
      </c>
      <c r="K243" s="86" t="b">
        <v>0</v>
      </c>
      <c r="L243" s="86" t="b">
        <v>0</v>
      </c>
    </row>
    <row r="244" spans="1:12" ht="15">
      <c r="A244" s="86" t="s">
        <v>3383</v>
      </c>
      <c r="B244" s="86" t="s">
        <v>3384</v>
      </c>
      <c r="C244" s="86">
        <v>2</v>
      </c>
      <c r="D244" s="121">
        <v>0.0014737274524776565</v>
      </c>
      <c r="E244" s="121">
        <v>3.1067007323623543</v>
      </c>
      <c r="F244" s="86" t="s">
        <v>3462</v>
      </c>
      <c r="G244" s="86" t="b">
        <v>0</v>
      </c>
      <c r="H244" s="86" t="b">
        <v>0</v>
      </c>
      <c r="I244" s="86" t="b">
        <v>0</v>
      </c>
      <c r="J244" s="86" t="b">
        <v>0</v>
      </c>
      <c r="K244" s="86" t="b">
        <v>1</v>
      </c>
      <c r="L244" s="86" t="b">
        <v>0</v>
      </c>
    </row>
    <row r="245" spans="1:12" ht="15">
      <c r="A245" s="86" t="s">
        <v>3384</v>
      </c>
      <c r="B245" s="86" t="s">
        <v>3385</v>
      </c>
      <c r="C245" s="86">
        <v>2</v>
      </c>
      <c r="D245" s="121">
        <v>0.0014737274524776565</v>
      </c>
      <c r="E245" s="121">
        <v>3.1067007323623543</v>
      </c>
      <c r="F245" s="86" t="s">
        <v>3462</v>
      </c>
      <c r="G245" s="86" t="b">
        <v>0</v>
      </c>
      <c r="H245" s="86" t="b">
        <v>1</v>
      </c>
      <c r="I245" s="86" t="b">
        <v>0</v>
      </c>
      <c r="J245" s="86" t="b">
        <v>0</v>
      </c>
      <c r="K245" s="86" t="b">
        <v>0</v>
      </c>
      <c r="L245" s="86" t="b">
        <v>0</v>
      </c>
    </row>
    <row r="246" spans="1:12" ht="15">
      <c r="A246" s="86" t="s">
        <v>3385</v>
      </c>
      <c r="B246" s="86" t="s">
        <v>3386</v>
      </c>
      <c r="C246" s="86">
        <v>2</v>
      </c>
      <c r="D246" s="121">
        <v>0.0014737274524776565</v>
      </c>
      <c r="E246" s="121">
        <v>3.1067007323623543</v>
      </c>
      <c r="F246" s="86" t="s">
        <v>3462</v>
      </c>
      <c r="G246" s="86" t="b">
        <v>0</v>
      </c>
      <c r="H246" s="86" t="b">
        <v>0</v>
      </c>
      <c r="I246" s="86" t="b">
        <v>0</v>
      </c>
      <c r="J246" s="86" t="b">
        <v>0</v>
      </c>
      <c r="K246" s="86" t="b">
        <v>0</v>
      </c>
      <c r="L246" s="86" t="b">
        <v>0</v>
      </c>
    </row>
    <row r="247" spans="1:12" ht="15">
      <c r="A247" s="86" t="s">
        <v>3386</v>
      </c>
      <c r="B247" s="86" t="s">
        <v>3277</v>
      </c>
      <c r="C247" s="86">
        <v>2</v>
      </c>
      <c r="D247" s="121">
        <v>0.0014737274524776565</v>
      </c>
      <c r="E247" s="121">
        <v>2.5626326880120787</v>
      </c>
      <c r="F247" s="86" t="s">
        <v>3462</v>
      </c>
      <c r="G247" s="86" t="b">
        <v>0</v>
      </c>
      <c r="H247" s="86" t="b">
        <v>0</v>
      </c>
      <c r="I247" s="86" t="b">
        <v>0</v>
      </c>
      <c r="J247" s="86" t="b">
        <v>0</v>
      </c>
      <c r="K247" s="86" t="b">
        <v>0</v>
      </c>
      <c r="L247" s="86" t="b">
        <v>0</v>
      </c>
    </row>
    <row r="248" spans="1:12" ht="15">
      <c r="A248" s="86" t="s">
        <v>3277</v>
      </c>
      <c r="B248" s="86" t="s">
        <v>3387</v>
      </c>
      <c r="C248" s="86">
        <v>2</v>
      </c>
      <c r="D248" s="121">
        <v>0.0014737274524776565</v>
      </c>
      <c r="E248" s="121">
        <v>2.5626326880120787</v>
      </c>
      <c r="F248" s="86" t="s">
        <v>3462</v>
      </c>
      <c r="G248" s="86" t="b">
        <v>0</v>
      </c>
      <c r="H248" s="86" t="b">
        <v>0</v>
      </c>
      <c r="I248" s="86" t="b">
        <v>0</v>
      </c>
      <c r="J248" s="86" t="b">
        <v>0</v>
      </c>
      <c r="K248" s="86" t="b">
        <v>0</v>
      </c>
      <c r="L248" s="86" t="b">
        <v>0</v>
      </c>
    </row>
    <row r="249" spans="1:12" ht="15">
      <c r="A249" s="86" t="s">
        <v>3387</v>
      </c>
      <c r="B249" s="86" t="s">
        <v>3388</v>
      </c>
      <c r="C249" s="86">
        <v>2</v>
      </c>
      <c r="D249" s="121">
        <v>0.0014737274524776565</v>
      </c>
      <c r="E249" s="121">
        <v>3.1067007323623543</v>
      </c>
      <c r="F249" s="86" t="s">
        <v>3462</v>
      </c>
      <c r="G249" s="86" t="b">
        <v>0</v>
      </c>
      <c r="H249" s="86" t="b">
        <v>0</v>
      </c>
      <c r="I249" s="86" t="b">
        <v>0</v>
      </c>
      <c r="J249" s="86" t="b">
        <v>0</v>
      </c>
      <c r="K249" s="86" t="b">
        <v>0</v>
      </c>
      <c r="L249" s="86" t="b">
        <v>0</v>
      </c>
    </row>
    <row r="250" spans="1:12" ht="15">
      <c r="A250" s="86" t="s">
        <v>3388</v>
      </c>
      <c r="B250" s="86" t="s">
        <v>3389</v>
      </c>
      <c r="C250" s="86">
        <v>2</v>
      </c>
      <c r="D250" s="121">
        <v>0.0014737274524776565</v>
      </c>
      <c r="E250" s="121">
        <v>3.1067007323623543</v>
      </c>
      <c r="F250" s="86" t="s">
        <v>3462</v>
      </c>
      <c r="G250" s="86" t="b">
        <v>0</v>
      </c>
      <c r="H250" s="86" t="b">
        <v>0</v>
      </c>
      <c r="I250" s="86" t="b">
        <v>0</v>
      </c>
      <c r="J250" s="86" t="b">
        <v>0</v>
      </c>
      <c r="K250" s="86" t="b">
        <v>0</v>
      </c>
      <c r="L250" s="86" t="b">
        <v>0</v>
      </c>
    </row>
    <row r="251" spans="1:12" ht="15">
      <c r="A251" s="86" t="s">
        <v>3389</v>
      </c>
      <c r="B251" s="86" t="s">
        <v>3390</v>
      </c>
      <c r="C251" s="86">
        <v>2</v>
      </c>
      <c r="D251" s="121">
        <v>0.0014737274524776565</v>
      </c>
      <c r="E251" s="121">
        <v>3.1067007323623543</v>
      </c>
      <c r="F251" s="86" t="s">
        <v>3462</v>
      </c>
      <c r="G251" s="86" t="b">
        <v>0</v>
      </c>
      <c r="H251" s="86" t="b">
        <v>0</v>
      </c>
      <c r="I251" s="86" t="b">
        <v>0</v>
      </c>
      <c r="J251" s="86" t="b">
        <v>0</v>
      </c>
      <c r="K251" s="86" t="b">
        <v>0</v>
      </c>
      <c r="L251" s="86" t="b">
        <v>0</v>
      </c>
    </row>
    <row r="252" spans="1:12" ht="15">
      <c r="A252" s="86" t="s">
        <v>3390</v>
      </c>
      <c r="B252" s="86" t="s">
        <v>3391</v>
      </c>
      <c r="C252" s="86">
        <v>2</v>
      </c>
      <c r="D252" s="121">
        <v>0.0014737274524776565</v>
      </c>
      <c r="E252" s="121">
        <v>3.1067007323623543</v>
      </c>
      <c r="F252" s="86" t="s">
        <v>3462</v>
      </c>
      <c r="G252" s="86" t="b">
        <v>0</v>
      </c>
      <c r="H252" s="86" t="b">
        <v>0</v>
      </c>
      <c r="I252" s="86" t="b">
        <v>0</v>
      </c>
      <c r="J252" s="86" t="b">
        <v>0</v>
      </c>
      <c r="K252" s="86" t="b">
        <v>0</v>
      </c>
      <c r="L252" s="86" t="b">
        <v>0</v>
      </c>
    </row>
    <row r="253" spans="1:12" ht="15">
      <c r="A253" s="86" t="s">
        <v>3391</v>
      </c>
      <c r="B253" s="86" t="s">
        <v>3392</v>
      </c>
      <c r="C253" s="86">
        <v>2</v>
      </c>
      <c r="D253" s="121">
        <v>0.0014737274524776565</v>
      </c>
      <c r="E253" s="121">
        <v>3.1067007323623543</v>
      </c>
      <c r="F253" s="86" t="s">
        <v>3462</v>
      </c>
      <c r="G253" s="86" t="b">
        <v>0</v>
      </c>
      <c r="H253" s="86" t="b">
        <v>0</v>
      </c>
      <c r="I253" s="86" t="b">
        <v>0</v>
      </c>
      <c r="J253" s="86" t="b">
        <v>1</v>
      </c>
      <c r="K253" s="86" t="b">
        <v>0</v>
      </c>
      <c r="L253" s="86" t="b">
        <v>0</v>
      </c>
    </row>
    <row r="254" spans="1:12" ht="15">
      <c r="A254" s="86" t="s">
        <v>3392</v>
      </c>
      <c r="B254" s="86" t="s">
        <v>3334</v>
      </c>
      <c r="C254" s="86">
        <v>2</v>
      </c>
      <c r="D254" s="121">
        <v>0.0014737274524776565</v>
      </c>
      <c r="E254" s="121">
        <v>2.930609473306673</v>
      </c>
      <c r="F254" s="86" t="s">
        <v>3462</v>
      </c>
      <c r="G254" s="86" t="b">
        <v>1</v>
      </c>
      <c r="H254" s="86" t="b">
        <v>0</v>
      </c>
      <c r="I254" s="86" t="b">
        <v>0</v>
      </c>
      <c r="J254" s="86" t="b">
        <v>0</v>
      </c>
      <c r="K254" s="86" t="b">
        <v>0</v>
      </c>
      <c r="L254" s="86" t="b">
        <v>0</v>
      </c>
    </row>
    <row r="255" spans="1:12" ht="15">
      <c r="A255" s="86" t="s">
        <v>3334</v>
      </c>
      <c r="B255" s="86" t="s">
        <v>3335</v>
      </c>
      <c r="C255" s="86">
        <v>2</v>
      </c>
      <c r="D255" s="121">
        <v>0.0014737274524776565</v>
      </c>
      <c r="E255" s="121">
        <v>2.7545182142509916</v>
      </c>
      <c r="F255" s="86" t="s">
        <v>3462</v>
      </c>
      <c r="G255" s="86" t="b">
        <v>0</v>
      </c>
      <c r="H255" s="86" t="b">
        <v>0</v>
      </c>
      <c r="I255" s="86" t="b">
        <v>0</v>
      </c>
      <c r="J255" s="86" t="b">
        <v>0</v>
      </c>
      <c r="K255" s="86" t="b">
        <v>0</v>
      </c>
      <c r="L255" s="86" t="b">
        <v>0</v>
      </c>
    </row>
    <row r="256" spans="1:12" ht="15">
      <c r="A256" s="86" t="s">
        <v>3335</v>
      </c>
      <c r="B256" s="86" t="s">
        <v>2868</v>
      </c>
      <c r="C256" s="86">
        <v>2</v>
      </c>
      <c r="D256" s="121">
        <v>0.0014737274524776565</v>
      </c>
      <c r="E256" s="121">
        <v>2.453488218587011</v>
      </c>
      <c r="F256" s="86" t="s">
        <v>3462</v>
      </c>
      <c r="G256" s="86" t="b">
        <v>0</v>
      </c>
      <c r="H256" s="86" t="b">
        <v>0</v>
      </c>
      <c r="I256" s="86" t="b">
        <v>0</v>
      </c>
      <c r="J256" s="86" t="b">
        <v>0</v>
      </c>
      <c r="K256" s="86" t="b">
        <v>0</v>
      </c>
      <c r="L256" s="86" t="b">
        <v>0</v>
      </c>
    </row>
    <row r="257" spans="1:12" ht="15">
      <c r="A257" s="86" t="s">
        <v>2868</v>
      </c>
      <c r="B257" s="86" t="s">
        <v>3336</v>
      </c>
      <c r="C257" s="86">
        <v>2</v>
      </c>
      <c r="D257" s="121">
        <v>0.0014737274524776565</v>
      </c>
      <c r="E257" s="121">
        <v>2.453488218587011</v>
      </c>
      <c r="F257" s="86" t="s">
        <v>3462</v>
      </c>
      <c r="G257" s="86" t="b">
        <v>0</v>
      </c>
      <c r="H257" s="86" t="b">
        <v>0</v>
      </c>
      <c r="I257" s="86" t="b">
        <v>0</v>
      </c>
      <c r="J257" s="86" t="b">
        <v>0</v>
      </c>
      <c r="K257" s="86" t="b">
        <v>0</v>
      </c>
      <c r="L257" s="86" t="b">
        <v>0</v>
      </c>
    </row>
    <row r="258" spans="1:12" ht="15">
      <c r="A258" s="86" t="s">
        <v>3336</v>
      </c>
      <c r="B258" s="86" t="s">
        <v>3272</v>
      </c>
      <c r="C258" s="86">
        <v>2</v>
      </c>
      <c r="D258" s="121">
        <v>0.0014737274524776565</v>
      </c>
      <c r="E258" s="121">
        <v>2.3285494819787105</v>
      </c>
      <c r="F258" s="86" t="s">
        <v>3462</v>
      </c>
      <c r="G258" s="86" t="b">
        <v>0</v>
      </c>
      <c r="H258" s="86" t="b">
        <v>0</v>
      </c>
      <c r="I258" s="86" t="b">
        <v>0</v>
      </c>
      <c r="J258" s="86" t="b">
        <v>0</v>
      </c>
      <c r="K258" s="86" t="b">
        <v>0</v>
      </c>
      <c r="L258" s="86" t="b">
        <v>0</v>
      </c>
    </row>
    <row r="259" spans="1:12" ht="15">
      <c r="A259" s="86" t="s">
        <v>3272</v>
      </c>
      <c r="B259" s="86" t="s">
        <v>2872</v>
      </c>
      <c r="C259" s="86">
        <v>2</v>
      </c>
      <c r="D259" s="121">
        <v>0.0014737274524776565</v>
      </c>
      <c r="E259" s="121">
        <v>2.2036107453704106</v>
      </c>
      <c r="F259" s="86" t="s">
        <v>3462</v>
      </c>
      <c r="G259" s="86" t="b">
        <v>0</v>
      </c>
      <c r="H259" s="86" t="b">
        <v>0</v>
      </c>
      <c r="I259" s="86" t="b">
        <v>0</v>
      </c>
      <c r="J259" s="86" t="b">
        <v>0</v>
      </c>
      <c r="K259" s="86" t="b">
        <v>0</v>
      </c>
      <c r="L259" s="86" t="b">
        <v>0</v>
      </c>
    </row>
    <row r="260" spans="1:12" ht="15">
      <c r="A260" s="86" t="s">
        <v>2868</v>
      </c>
      <c r="B260" s="86" t="s">
        <v>2871</v>
      </c>
      <c r="C260" s="86">
        <v>2</v>
      </c>
      <c r="D260" s="121">
        <v>0.0014737274524776565</v>
      </c>
      <c r="E260" s="121">
        <v>2.3285494819787105</v>
      </c>
      <c r="F260" s="86" t="s">
        <v>3462</v>
      </c>
      <c r="G260" s="86" t="b">
        <v>0</v>
      </c>
      <c r="H260" s="86" t="b">
        <v>0</v>
      </c>
      <c r="I260" s="86" t="b">
        <v>0</v>
      </c>
      <c r="J260" s="86" t="b">
        <v>0</v>
      </c>
      <c r="K260" s="86" t="b">
        <v>0</v>
      </c>
      <c r="L260" s="86" t="b">
        <v>0</v>
      </c>
    </row>
    <row r="261" spans="1:12" ht="15">
      <c r="A261" s="86" t="s">
        <v>2871</v>
      </c>
      <c r="B261" s="86" t="s">
        <v>3337</v>
      </c>
      <c r="C261" s="86">
        <v>2</v>
      </c>
      <c r="D261" s="121">
        <v>0.0014737274524776565</v>
      </c>
      <c r="E261" s="121">
        <v>2.6295794776426917</v>
      </c>
      <c r="F261" s="86" t="s">
        <v>3462</v>
      </c>
      <c r="G261" s="86" t="b">
        <v>0</v>
      </c>
      <c r="H261" s="86" t="b">
        <v>0</v>
      </c>
      <c r="I261" s="86" t="b">
        <v>0</v>
      </c>
      <c r="J261" s="86" t="b">
        <v>0</v>
      </c>
      <c r="K261" s="86" t="b">
        <v>0</v>
      </c>
      <c r="L261" s="86" t="b">
        <v>0</v>
      </c>
    </row>
    <row r="262" spans="1:12" ht="15">
      <c r="A262" s="86" t="s">
        <v>3337</v>
      </c>
      <c r="B262" s="86" t="s">
        <v>2875</v>
      </c>
      <c r="C262" s="86">
        <v>2</v>
      </c>
      <c r="D262" s="121">
        <v>0.0014737274524776565</v>
      </c>
      <c r="E262" s="121">
        <v>2.6295794776426917</v>
      </c>
      <c r="F262" s="86" t="s">
        <v>3462</v>
      </c>
      <c r="G262" s="86" t="b">
        <v>0</v>
      </c>
      <c r="H262" s="86" t="b">
        <v>0</v>
      </c>
      <c r="I262" s="86" t="b">
        <v>0</v>
      </c>
      <c r="J262" s="86" t="b">
        <v>0</v>
      </c>
      <c r="K262" s="86" t="b">
        <v>0</v>
      </c>
      <c r="L262" s="86" t="b">
        <v>0</v>
      </c>
    </row>
    <row r="263" spans="1:12" ht="15">
      <c r="A263" s="86" t="s">
        <v>2869</v>
      </c>
      <c r="B263" s="86" t="s">
        <v>2834</v>
      </c>
      <c r="C263" s="86">
        <v>2</v>
      </c>
      <c r="D263" s="121">
        <v>0.0014737274524776565</v>
      </c>
      <c r="E263" s="121">
        <v>2.164692679340041</v>
      </c>
      <c r="F263" s="86" t="s">
        <v>3462</v>
      </c>
      <c r="G263" s="86" t="b">
        <v>0</v>
      </c>
      <c r="H263" s="86" t="b">
        <v>0</v>
      </c>
      <c r="I263" s="86" t="b">
        <v>0</v>
      </c>
      <c r="J263" s="86" t="b">
        <v>0</v>
      </c>
      <c r="K263" s="86" t="b">
        <v>0</v>
      </c>
      <c r="L263" s="86" t="b">
        <v>0</v>
      </c>
    </row>
    <row r="264" spans="1:12" ht="15">
      <c r="A264" s="86" t="s">
        <v>2834</v>
      </c>
      <c r="B264" s="86" t="s">
        <v>2874</v>
      </c>
      <c r="C264" s="86">
        <v>2</v>
      </c>
      <c r="D264" s="121">
        <v>0.0014737274524776565</v>
      </c>
      <c r="E264" s="121">
        <v>2.3285494819787105</v>
      </c>
      <c r="F264" s="86" t="s">
        <v>3462</v>
      </c>
      <c r="G264" s="86" t="b">
        <v>0</v>
      </c>
      <c r="H264" s="86" t="b">
        <v>0</v>
      </c>
      <c r="I264" s="86" t="b">
        <v>0</v>
      </c>
      <c r="J264" s="86" t="b">
        <v>0</v>
      </c>
      <c r="K264" s="86" t="b">
        <v>0</v>
      </c>
      <c r="L264" s="86" t="b">
        <v>0</v>
      </c>
    </row>
    <row r="265" spans="1:12" ht="15">
      <c r="A265" s="86" t="s">
        <v>2874</v>
      </c>
      <c r="B265" s="86" t="s">
        <v>2812</v>
      </c>
      <c r="C265" s="86">
        <v>2</v>
      </c>
      <c r="D265" s="121">
        <v>0.0014737274524776565</v>
      </c>
      <c r="E265" s="121">
        <v>1.2871567968204856</v>
      </c>
      <c r="F265" s="86" t="s">
        <v>3462</v>
      </c>
      <c r="G265" s="86" t="b">
        <v>0</v>
      </c>
      <c r="H265" s="86" t="b">
        <v>0</v>
      </c>
      <c r="I265" s="86" t="b">
        <v>0</v>
      </c>
      <c r="J265" s="86" t="b">
        <v>0</v>
      </c>
      <c r="K265" s="86" t="b">
        <v>0</v>
      </c>
      <c r="L265" s="86" t="b">
        <v>0</v>
      </c>
    </row>
    <row r="266" spans="1:12" ht="15">
      <c r="A266" s="86" t="s">
        <v>3395</v>
      </c>
      <c r="B266" s="86" t="s">
        <v>3345</v>
      </c>
      <c r="C266" s="86">
        <v>2</v>
      </c>
      <c r="D266" s="121">
        <v>0.0014737274524776565</v>
      </c>
      <c r="E266" s="121">
        <v>2.930609473306673</v>
      </c>
      <c r="F266" s="86" t="s">
        <v>3462</v>
      </c>
      <c r="G266" s="86" t="b">
        <v>0</v>
      </c>
      <c r="H266" s="86" t="b">
        <v>0</v>
      </c>
      <c r="I266" s="86" t="b">
        <v>0</v>
      </c>
      <c r="J266" s="86" t="b">
        <v>0</v>
      </c>
      <c r="K266" s="86" t="b">
        <v>0</v>
      </c>
      <c r="L266" s="86" t="b">
        <v>0</v>
      </c>
    </row>
    <row r="267" spans="1:12" ht="15">
      <c r="A267" s="86" t="s">
        <v>3345</v>
      </c>
      <c r="B267" s="86" t="s">
        <v>3396</v>
      </c>
      <c r="C267" s="86">
        <v>2</v>
      </c>
      <c r="D267" s="121">
        <v>0.0014737274524776565</v>
      </c>
      <c r="E267" s="121">
        <v>2.930609473306673</v>
      </c>
      <c r="F267" s="86" t="s">
        <v>3462</v>
      </c>
      <c r="G267" s="86" t="b">
        <v>0</v>
      </c>
      <c r="H267" s="86" t="b">
        <v>0</v>
      </c>
      <c r="I267" s="86" t="b">
        <v>0</v>
      </c>
      <c r="J267" s="86" t="b">
        <v>0</v>
      </c>
      <c r="K267" s="86" t="b">
        <v>0</v>
      </c>
      <c r="L267" s="86" t="b">
        <v>0</v>
      </c>
    </row>
    <row r="268" spans="1:12" ht="15">
      <c r="A268" s="86" t="s">
        <v>3396</v>
      </c>
      <c r="B268" s="86" t="s">
        <v>2820</v>
      </c>
      <c r="C268" s="86">
        <v>2</v>
      </c>
      <c r="D268" s="121">
        <v>0.0014737274524776565</v>
      </c>
      <c r="E268" s="121">
        <v>1.7545182142509919</v>
      </c>
      <c r="F268" s="86" t="s">
        <v>3462</v>
      </c>
      <c r="G268" s="86" t="b">
        <v>0</v>
      </c>
      <c r="H268" s="86" t="b">
        <v>0</v>
      </c>
      <c r="I268" s="86" t="b">
        <v>0</v>
      </c>
      <c r="J268" s="86" t="b">
        <v>0</v>
      </c>
      <c r="K268" s="86" t="b">
        <v>0</v>
      </c>
      <c r="L268" s="86" t="b">
        <v>0</v>
      </c>
    </row>
    <row r="269" spans="1:12" ht="15">
      <c r="A269" s="86" t="s">
        <v>2820</v>
      </c>
      <c r="B269" s="86" t="s">
        <v>3397</v>
      </c>
      <c r="C269" s="86">
        <v>2</v>
      </c>
      <c r="D269" s="121">
        <v>0.0014737274524776565</v>
      </c>
      <c r="E269" s="121">
        <v>1.7545182142509919</v>
      </c>
      <c r="F269" s="86" t="s">
        <v>3462</v>
      </c>
      <c r="G269" s="86" t="b">
        <v>0</v>
      </c>
      <c r="H269" s="86" t="b">
        <v>0</v>
      </c>
      <c r="I269" s="86" t="b">
        <v>0</v>
      </c>
      <c r="J269" s="86" t="b">
        <v>0</v>
      </c>
      <c r="K269" s="86" t="b">
        <v>0</v>
      </c>
      <c r="L269" s="86" t="b">
        <v>0</v>
      </c>
    </row>
    <row r="270" spans="1:12" ht="15">
      <c r="A270" s="86" t="s">
        <v>3397</v>
      </c>
      <c r="B270" s="86" t="s">
        <v>2812</v>
      </c>
      <c r="C270" s="86">
        <v>2</v>
      </c>
      <c r="D270" s="121">
        <v>0.0014737274524776565</v>
      </c>
      <c r="E270" s="121">
        <v>1.5881867924844668</v>
      </c>
      <c r="F270" s="86" t="s">
        <v>3462</v>
      </c>
      <c r="G270" s="86" t="b">
        <v>0</v>
      </c>
      <c r="H270" s="86" t="b">
        <v>0</v>
      </c>
      <c r="I270" s="86" t="b">
        <v>0</v>
      </c>
      <c r="J270" s="86" t="b">
        <v>0</v>
      </c>
      <c r="K270" s="86" t="b">
        <v>0</v>
      </c>
      <c r="L270" s="86" t="b">
        <v>0</v>
      </c>
    </row>
    <row r="271" spans="1:12" ht="15">
      <c r="A271" s="86" t="s">
        <v>2791</v>
      </c>
      <c r="B271" s="86" t="s">
        <v>378</v>
      </c>
      <c r="C271" s="86">
        <v>2</v>
      </c>
      <c r="D271" s="121">
        <v>0.0014737274524776565</v>
      </c>
      <c r="E271" s="121">
        <v>2.1067007323623543</v>
      </c>
      <c r="F271" s="86" t="s">
        <v>3462</v>
      </c>
      <c r="G271" s="86" t="b">
        <v>0</v>
      </c>
      <c r="H271" s="86" t="b">
        <v>0</v>
      </c>
      <c r="I271" s="86" t="b">
        <v>0</v>
      </c>
      <c r="J271" s="86" t="b">
        <v>0</v>
      </c>
      <c r="K271" s="86" t="b">
        <v>0</v>
      </c>
      <c r="L271" s="86" t="b">
        <v>0</v>
      </c>
    </row>
    <row r="272" spans="1:12" ht="15">
      <c r="A272" s="86" t="s">
        <v>378</v>
      </c>
      <c r="B272" s="86" t="s">
        <v>2878</v>
      </c>
      <c r="C272" s="86">
        <v>2</v>
      </c>
      <c r="D272" s="121">
        <v>0.0014737274524776565</v>
      </c>
      <c r="E272" s="121">
        <v>2.504640741034392</v>
      </c>
      <c r="F272" s="86" t="s">
        <v>3462</v>
      </c>
      <c r="G272" s="86" t="b">
        <v>0</v>
      </c>
      <c r="H272" s="86" t="b">
        <v>0</v>
      </c>
      <c r="I272" s="86" t="b">
        <v>0</v>
      </c>
      <c r="J272" s="86" t="b">
        <v>0</v>
      </c>
      <c r="K272" s="86" t="b">
        <v>0</v>
      </c>
      <c r="L272" s="86" t="b">
        <v>0</v>
      </c>
    </row>
    <row r="273" spans="1:12" ht="15">
      <c r="A273" s="86" t="s">
        <v>2878</v>
      </c>
      <c r="B273" s="86" t="s">
        <v>3398</v>
      </c>
      <c r="C273" s="86">
        <v>2</v>
      </c>
      <c r="D273" s="121">
        <v>0.0014737274524776565</v>
      </c>
      <c r="E273" s="121">
        <v>2.6295794776426917</v>
      </c>
      <c r="F273" s="86" t="s">
        <v>3462</v>
      </c>
      <c r="G273" s="86" t="b">
        <v>0</v>
      </c>
      <c r="H273" s="86" t="b">
        <v>0</v>
      </c>
      <c r="I273" s="86" t="b">
        <v>0</v>
      </c>
      <c r="J273" s="86" t="b">
        <v>0</v>
      </c>
      <c r="K273" s="86" t="b">
        <v>0</v>
      </c>
      <c r="L273" s="86" t="b">
        <v>0</v>
      </c>
    </row>
    <row r="274" spans="1:12" ht="15">
      <c r="A274" s="86" t="s">
        <v>2880</v>
      </c>
      <c r="B274" s="86" t="s">
        <v>3399</v>
      </c>
      <c r="C274" s="86">
        <v>2</v>
      </c>
      <c r="D274" s="121">
        <v>0.0014737274524776565</v>
      </c>
      <c r="E274" s="121">
        <v>2.805670736698373</v>
      </c>
      <c r="F274" s="86" t="s">
        <v>3462</v>
      </c>
      <c r="G274" s="86" t="b">
        <v>0</v>
      </c>
      <c r="H274" s="86" t="b">
        <v>0</v>
      </c>
      <c r="I274" s="86" t="b">
        <v>0</v>
      </c>
      <c r="J274" s="86" t="b">
        <v>0</v>
      </c>
      <c r="K274" s="86" t="b">
        <v>0</v>
      </c>
      <c r="L274" s="86" t="b">
        <v>0</v>
      </c>
    </row>
    <row r="275" spans="1:12" ht="15">
      <c r="A275" s="86" t="s">
        <v>3399</v>
      </c>
      <c r="B275" s="86" t="s">
        <v>3400</v>
      </c>
      <c r="C275" s="86">
        <v>2</v>
      </c>
      <c r="D275" s="121">
        <v>0.0014737274524776565</v>
      </c>
      <c r="E275" s="121">
        <v>3.1067007323623543</v>
      </c>
      <c r="F275" s="86" t="s">
        <v>3462</v>
      </c>
      <c r="G275" s="86" t="b">
        <v>0</v>
      </c>
      <c r="H275" s="86" t="b">
        <v>0</v>
      </c>
      <c r="I275" s="86" t="b">
        <v>0</v>
      </c>
      <c r="J275" s="86" t="b">
        <v>0</v>
      </c>
      <c r="K275" s="86" t="b">
        <v>0</v>
      </c>
      <c r="L275" s="86" t="b">
        <v>0</v>
      </c>
    </row>
    <row r="276" spans="1:12" ht="15">
      <c r="A276" s="86" t="s">
        <v>3400</v>
      </c>
      <c r="B276" s="86" t="s">
        <v>2881</v>
      </c>
      <c r="C276" s="86">
        <v>2</v>
      </c>
      <c r="D276" s="121">
        <v>0.0014737274524776565</v>
      </c>
      <c r="E276" s="121">
        <v>2.453488218587011</v>
      </c>
      <c r="F276" s="86" t="s">
        <v>3462</v>
      </c>
      <c r="G276" s="86" t="b">
        <v>0</v>
      </c>
      <c r="H276" s="86" t="b">
        <v>0</v>
      </c>
      <c r="I276" s="86" t="b">
        <v>0</v>
      </c>
      <c r="J276" s="86" t="b">
        <v>0</v>
      </c>
      <c r="K276" s="86" t="b">
        <v>0</v>
      </c>
      <c r="L276" s="86" t="b">
        <v>0</v>
      </c>
    </row>
    <row r="277" spans="1:12" ht="15">
      <c r="A277" s="86" t="s">
        <v>2881</v>
      </c>
      <c r="B277" s="86" t="s">
        <v>3401</v>
      </c>
      <c r="C277" s="86">
        <v>2</v>
      </c>
      <c r="D277" s="121">
        <v>0.0014737274524776565</v>
      </c>
      <c r="E277" s="121">
        <v>2.453488218587011</v>
      </c>
      <c r="F277" s="86" t="s">
        <v>3462</v>
      </c>
      <c r="G277" s="86" t="b">
        <v>0</v>
      </c>
      <c r="H277" s="86" t="b">
        <v>0</v>
      </c>
      <c r="I277" s="86" t="b">
        <v>0</v>
      </c>
      <c r="J277" s="86" t="b">
        <v>0</v>
      </c>
      <c r="K277" s="86" t="b">
        <v>0</v>
      </c>
      <c r="L277" s="86" t="b">
        <v>0</v>
      </c>
    </row>
    <row r="278" spans="1:12" ht="15">
      <c r="A278" s="86" t="s">
        <v>3401</v>
      </c>
      <c r="B278" s="86" t="s">
        <v>506</v>
      </c>
      <c r="C278" s="86">
        <v>2</v>
      </c>
      <c r="D278" s="121">
        <v>0.0014737274524776565</v>
      </c>
      <c r="E278" s="121">
        <v>2.2316394689706542</v>
      </c>
      <c r="F278" s="86" t="s">
        <v>3462</v>
      </c>
      <c r="G278" s="86" t="b">
        <v>0</v>
      </c>
      <c r="H278" s="86" t="b">
        <v>0</v>
      </c>
      <c r="I278" s="86" t="b">
        <v>0</v>
      </c>
      <c r="J278" s="86" t="b">
        <v>0</v>
      </c>
      <c r="K278" s="86" t="b">
        <v>0</v>
      </c>
      <c r="L278" s="86" t="b">
        <v>0</v>
      </c>
    </row>
    <row r="279" spans="1:12" ht="15">
      <c r="A279" s="86" t="s">
        <v>506</v>
      </c>
      <c r="B279" s="86" t="s">
        <v>3402</v>
      </c>
      <c r="C279" s="86">
        <v>2</v>
      </c>
      <c r="D279" s="121">
        <v>0.0014737274524776565</v>
      </c>
      <c r="E279" s="121">
        <v>2.2316394689706542</v>
      </c>
      <c r="F279" s="86" t="s">
        <v>3462</v>
      </c>
      <c r="G279" s="86" t="b">
        <v>0</v>
      </c>
      <c r="H279" s="86" t="b">
        <v>0</v>
      </c>
      <c r="I279" s="86" t="b">
        <v>0</v>
      </c>
      <c r="J279" s="86" t="b">
        <v>0</v>
      </c>
      <c r="K279" s="86" t="b">
        <v>0</v>
      </c>
      <c r="L279" s="86" t="b">
        <v>0</v>
      </c>
    </row>
    <row r="280" spans="1:12" ht="15">
      <c r="A280" s="86" t="s">
        <v>3402</v>
      </c>
      <c r="B280" s="86" t="s">
        <v>3403</v>
      </c>
      <c r="C280" s="86">
        <v>2</v>
      </c>
      <c r="D280" s="121">
        <v>0.0014737274524776565</v>
      </c>
      <c r="E280" s="121">
        <v>3.1067007323623543</v>
      </c>
      <c r="F280" s="86" t="s">
        <v>3462</v>
      </c>
      <c r="G280" s="86" t="b">
        <v>0</v>
      </c>
      <c r="H280" s="86" t="b">
        <v>0</v>
      </c>
      <c r="I280" s="86" t="b">
        <v>0</v>
      </c>
      <c r="J280" s="86" t="b">
        <v>0</v>
      </c>
      <c r="K280" s="86" t="b">
        <v>0</v>
      </c>
      <c r="L280" s="86" t="b">
        <v>0</v>
      </c>
    </row>
    <row r="281" spans="1:12" ht="15">
      <c r="A281" s="86" t="s">
        <v>3403</v>
      </c>
      <c r="B281" s="86" t="s">
        <v>2812</v>
      </c>
      <c r="C281" s="86">
        <v>2</v>
      </c>
      <c r="D281" s="121">
        <v>0.0014737274524776565</v>
      </c>
      <c r="E281" s="121">
        <v>1.5881867924844668</v>
      </c>
      <c r="F281" s="86" t="s">
        <v>3462</v>
      </c>
      <c r="G281" s="86" t="b">
        <v>0</v>
      </c>
      <c r="H281" s="86" t="b">
        <v>0</v>
      </c>
      <c r="I281" s="86" t="b">
        <v>0</v>
      </c>
      <c r="J281" s="86" t="b">
        <v>0</v>
      </c>
      <c r="K281" s="86" t="b">
        <v>0</v>
      </c>
      <c r="L281" s="86" t="b">
        <v>0</v>
      </c>
    </row>
    <row r="282" spans="1:12" ht="15">
      <c r="A282" s="86" t="s">
        <v>2820</v>
      </c>
      <c r="B282" s="86" t="s">
        <v>3407</v>
      </c>
      <c r="C282" s="86">
        <v>2</v>
      </c>
      <c r="D282" s="121">
        <v>0.0014737274524776565</v>
      </c>
      <c r="E282" s="121">
        <v>1.7545182142509919</v>
      </c>
      <c r="F282" s="86" t="s">
        <v>3462</v>
      </c>
      <c r="G282" s="86" t="b">
        <v>0</v>
      </c>
      <c r="H282" s="86" t="b">
        <v>0</v>
      </c>
      <c r="I282" s="86" t="b">
        <v>0</v>
      </c>
      <c r="J282" s="86" t="b">
        <v>0</v>
      </c>
      <c r="K282" s="86" t="b">
        <v>0</v>
      </c>
      <c r="L282" s="86" t="b">
        <v>0</v>
      </c>
    </row>
    <row r="283" spans="1:12" ht="15">
      <c r="A283" s="86" t="s">
        <v>3407</v>
      </c>
      <c r="B283" s="86" t="s">
        <v>3259</v>
      </c>
      <c r="C283" s="86">
        <v>2</v>
      </c>
      <c r="D283" s="121">
        <v>0.0014737274524776565</v>
      </c>
      <c r="E283" s="121">
        <v>2.1067007323623543</v>
      </c>
      <c r="F283" s="86" t="s">
        <v>3462</v>
      </c>
      <c r="G283" s="86" t="b">
        <v>0</v>
      </c>
      <c r="H283" s="86" t="b">
        <v>0</v>
      </c>
      <c r="I283" s="86" t="b">
        <v>0</v>
      </c>
      <c r="J283" s="86" t="b">
        <v>0</v>
      </c>
      <c r="K283" s="86" t="b">
        <v>0</v>
      </c>
      <c r="L283" s="86" t="b">
        <v>0</v>
      </c>
    </row>
    <row r="284" spans="1:12" ht="15">
      <c r="A284" s="86" t="s">
        <v>2820</v>
      </c>
      <c r="B284" s="86" t="s">
        <v>3412</v>
      </c>
      <c r="C284" s="86">
        <v>2</v>
      </c>
      <c r="D284" s="121">
        <v>0.0014737274524776565</v>
      </c>
      <c r="E284" s="121">
        <v>1.7545182142509919</v>
      </c>
      <c r="F284" s="86" t="s">
        <v>3462</v>
      </c>
      <c r="G284" s="86" t="b">
        <v>0</v>
      </c>
      <c r="H284" s="86" t="b">
        <v>0</v>
      </c>
      <c r="I284" s="86" t="b">
        <v>0</v>
      </c>
      <c r="J284" s="86" t="b">
        <v>0</v>
      </c>
      <c r="K284" s="86" t="b">
        <v>0</v>
      </c>
      <c r="L284" s="86" t="b">
        <v>0</v>
      </c>
    </row>
    <row r="285" spans="1:12" ht="15">
      <c r="A285" s="86" t="s">
        <v>3412</v>
      </c>
      <c r="B285" s="86" t="s">
        <v>3259</v>
      </c>
      <c r="C285" s="86">
        <v>2</v>
      </c>
      <c r="D285" s="121">
        <v>0.0014737274524776565</v>
      </c>
      <c r="E285" s="121">
        <v>2.1067007323623543</v>
      </c>
      <c r="F285" s="86" t="s">
        <v>3462</v>
      </c>
      <c r="G285" s="86" t="b">
        <v>0</v>
      </c>
      <c r="H285" s="86" t="b">
        <v>0</v>
      </c>
      <c r="I285" s="86" t="b">
        <v>0</v>
      </c>
      <c r="J285" s="86" t="b">
        <v>0</v>
      </c>
      <c r="K285" s="86" t="b">
        <v>0</v>
      </c>
      <c r="L285" s="86" t="b">
        <v>0</v>
      </c>
    </row>
    <row r="286" spans="1:12" ht="15">
      <c r="A286" s="86" t="s">
        <v>3413</v>
      </c>
      <c r="B286" s="86" t="s">
        <v>3414</v>
      </c>
      <c r="C286" s="86">
        <v>2</v>
      </c>
      <c r="D286" s="121">
        <v>0.0014737274524776565</v>
      </c>
      <c r="E286" s="121">
        <v>3.1067007323623543</v>
      </c>
      <c r="F286" s="86" t="s">
        <v>3462</v>
      </c>
      <c r="G286" s="86" t="b">
        <v>0</v>
      </c>
      <c r="H286" s="86" t="b">
        <v>0</v>
      </c>
      <c r="I286" s="86" t="b">
        <v>0</v>
      </c>
      <c r="J286" s="86" t="b">
        <v>0</v>
      </c>
      <c r="K286" s="86" t="b">
        <v>0</v>
      </c>
      <c r="L286" s="86" t="b">
        <v>0</v>
      </c>
    </row>
    <row r="287" spans="1:12" ht="15">
      <c r="A287" s="86" t="s">
        <v>3414</v>
      </c>
      <c r="B287" s="86" t="s">
        <v>3415</v>
      </c>
      <c r="C287" s="86">
        <v>2</v>
      </c>
      <c r="D287" s="121">
        <v>0.0014737274524776565</v>
      </c>
      <c r="E287" s="121">
        <v>3.1067007323623543</v>
      </c>
      <c r="F287" s="86" t="s">
        <v>3462</v>
      </c>
      <c r="G287" s="86" t="b">
        <v>0</v>
      </c>
      <c r="H287" s="86" t="b">
        <v>0</v>
      </c>
      <c r="I287" s="86" t="b">
        <v>0</v>
      </c>
      <c r="J287" s="86" t="b">
        <v>0</v>
      </c>
      <c r="K287" s="86" t="b">
        <v>0</v>
      </c>
      <c r="L287" s="86" t="b">
        <v>0</v>
      </c>
    </row>
    <row r="288" spans="1:12" ht="15">
      <c r="A288" s="86" t="s">
        <v>3415</v>
      </c>
      <c r="B288" s="86" t="s">
        <v>2829</v>
      </c>
      <c r="C288" s="86">
        <v>2</v>
      </c>
      <c r="D288" s="121">
        <v>0.0014737274524776565</v>
      </c>
      <c r="E288" s="121">
        <v>1.9763669638673482</v>
      </c>
      <c r="F288" s="86" t="s">
        <v>3462</v>
      </c>
      <c r="G288" s="86" t="b">
        <v>0</v>
      </c>
      <c r="H288" s="86" t="b">
        <v>0</v>
      </c>
      <c r="I288" s="86" t="b">
        <v>0</v>
      </c>
      <c r="J288" s="86" t="b">
        <v>0</v>
      </c>
      <c r="K288" s="86" t="b">
        <v>0</v>
      </c>
      <c r="L288" s="86" t="b">
        <v>0</v>
      </c>
    </row>
    <row r="289" spans="1:12" ht="15">
      <c r="A289" s="86" t="s">
        <v>2829</v>
      </c>
      <c r="B289" s="86" t="s">
        <v>3416</v>
      </c>
      <c r="C289" s="86">
        <v>2</v>
      </c>
      <c r="D289" s="121">
        <v>0.0014737274524776565</v>
      </c>
      <c r="E289" s="121">
        <v>2.0460028920087425</v>
      </c>
      <c r="F289" s="86" t="s">
        <v>3462</v>
      </c>
      <c r="G289" s="86" t="b">
        <v>0</v>
      </c>
      <c r="H289" s="86" t="b">
        <v>0</v>
      </c>
      <c r="I289" s="86" t="b">
        <v>0</v>
      </c>
      <c r="J289" s="86" t="b">
        <v>0</v>
      </c>
      <c r="K289" s="86" t="b">
        <v>0</v>
      </c>
      <c r="L289" s="86" t="b">
        <v>0</v>
      </c>
    </row>
    <row r="290" spans="1:12" ht="15">
      <c r="A290" s="86" t="s">
        <v>3416</v>
      </c>
      <c r="B290" s="86" t="s">
        <v>2824</v>
      </c>
      <c r="C290" s="86">
        <v>2</v>
      </c>
      <c r="D290" s="121">
        <v>0.0014737274524776565</v>
      </c>
      <c r="E290" s="121">
        <v>1.7449728963447613</v>
      </c>
      <c r="F290" s="86" t="s">
        <v>3462</v>
      </c>
      <c r="G290" s="86" t="b">
        <v>0</v>
      </c>
      <c r="H290" s="86" t="b">
        <v>0</v>
      </c>
      <c r="I290" s="86" t="b">
        <v>0</v>
      </c>
      <c r="J290" s="86" t="b">
        <v>0</v>
      </c>
      <c r="K290" s="86" t="b">
        <v>0</v>
      </c>
      <c r="L290" s="86" t="b">
        <v>0</v>
      </c>
    </row>
    <row r="291" spans="1:12" ht="15">
      <c r="A291" s="86" t="s">
        <v>2824</v>
      </c>
      <c r="B291" s="86" t="s">
        <v>3256</v>
      </c>
      <c r="C291" s="86">
        <v>2</v>
      </c>
      <c r="D291" s="121">
        <v>0.0014737274524776565</v>
      </c>
      <c r="E291" s="121">
        <v>0.7035802111865362</v>
      </c>
      <c r="F291" s="86" t="s">
        <v>3462</v>
      </c>
      <c r="G291" s="86" t="b">
        <v>0</v>
      </c>
      <c r="H291" s="86" t="b">
        <v>0</v>
      </c>
      <c r="I291" s="86" t="b">
        <v>0</v>
      </c>
      <c r="J291" s="86" t="b">
        <v>0</v>
      </c>
      <c r="K291" s="86" t="b">
        <v>0</v>
      </c>
      <c r="L291" s="86" t="b">
        <v>0</v>
      </c>
    </row>
    <row r="292" spans="1:12" ht="15">
      <c r="A292" s="86" t="s">
        <v>3256</v>
      </c>
      <c r="B292" s="86" t="s">
        <v>2855</v>
      </c>
      <c r="C292" s="86">
        <v>2</v>
      </c>
      <c r="D292" s="121">
        <v>0.0014737274524776565</v>
      </c>
      <c r="E292" s="121">
        <v>0.9861268011565044</v>
      </c>
      <c r="F292" s="86" t="s">
        <v>3462</v>
      </c>
      <c r="G292" s="86" t="b">
        <v>0</v>
      </c>
      <c r="H292" s="86" t="b">
        <v>0</v>
      </c>
      <c r="I292" s="86" t="b">
        <v>0</v>
      </c>
      <c r="J292" s="86" t="b">
        <v>0</v>
      </c>
      <c r="K292" s="86" t="b">
        <v>0</v>
      </c>
      <c r="L292" s="86" t="b">
        <v>0</v>
      </c>
    </row>
    <row r="293" spans="1:12" ht="15">
      <c r="A293" s="86" t="s">
        <v>2855</v>
      </c>
      <c r="B293" s="86" t="s">
        <v>3417</v>
      </c>
      <c r="C293" s="86">
        <v>2</v>
      </c>
      <c r="D293" s="121">
        <v>0.0014737274524776565</v>
      </c>
      <c r="E293" s="121">
        <v>2.085511433292416</v>
      </c>
      <c r="F293" s="86" t="s">
        <v>3462</v>
      </c>
      <c r="G293" s="86" t="b">
        <v>0</v>
      </c>
      <c r="H293" s="86" t="b">
        <v>0</v>
      </c>
      <c r="I293" s="86" t="b">
        <v>0</v>
      </c>
      <c r="J293" s="86" t="b">
        <v>0</v>
      </c>
      <c r="K293" s="86" t="b">
        <v>0</v>
      </c>
      <c r="L293" s="86" t="b">
        <v>0</v>
      </c>
    </row>
    <row r="294" spans="1:12" ht="15">
      <c r="A294" s="86" t="s">
        <v>2855</v>
      </c>
      <c r="B294" s="86" t="s">
        <v>3418</v>
      </c>
      <c r="C294" s="86">
        <v>2</v>
      </c>
      <c r="D294" s="121">
        <v>0.0014737274524776565</v>
      </c>
      <c r="E294" s="121">
        <v>2.085511433292416</v>
      </c>
      <c r="F294" s="86" t="s">
        <v>3462</v>
      </c>
      <c r="G294" s="86" t="b">
        <v>0</v>
      </c>
      <c r="H294" s="86" t="b">
        <v>0</v>
      </c>
      <c r="I294" s="86" t="b">
        <v>0</v>
      </c>
      <c r="J294" s="86" t="b">
        <v>0</v>
      </c>
      <c r="K294" s="86" t="b">
        <v>0</v>
      </c>
      <c r="L294" s="86" t="b">
        <v>0</v>
      </c>
    </row>
    <row r="295" spans="1:12" ht="15">
      <c r="A295" s="86" t="s">
        <v>3418</v>
      </c>
      <c r="B295" s="86" t="s">
        <v>385</v>
      </c>
      <c r="C295" s="86">
        <v>2</v>
      </c>
      <c r="D295" s="121">
        <v>0.0014737274524776565</v>
      </c>
      <c r="E295" s="121">
        <v>1.4034093542436927</v>
      </c>
      <c r="F295" s="86" t="s">
        <v>3462</v>
      </c>
      <c r="G295" s="86" t="b">
        <v>0</v>
      </c>
      <c r="H295" s="86" t="b">
        <v>0</v>
      </c>
      <c r="I295" s="86" t="b">
        <v>0</v>
      </c>
      <c r="J295" s="86" t="b">
        <v>0</v>
      </c>
      <c r="K295" s="86" t="b">
        <v>0</v>
      </c>
      <c r="L295" s="86" t="b">
        <v>0</v>
      </c>
    </row>
    <row r="296" spans="1:12" ht="15">
      <c r="A296" s="86" t="s">
        <v>2879</v>
      </c>
      <c r="B296" s="86" t="s">
        <v>3247</v>
      </c>
      <c r="C296" s="86">
        <v>2</v>
      </c>
      <c r="D296" s="121">
        <v>0.0014737274524776565</v>
      </c>
      <c r="E296" s="121">
        <v>0.7459180424890741</v>
      </c>
      <c r="F296" s="86" t="s">
        <v>3462</v>
      </c>
      <c r="G296" s="86" t="b">
        <v>0</v>
      </c>
      <c r="H296" s="86" t="b">
        <v>0</v>
      </c>
      <c r="I296" s="86" t="b">
        <v>0</v>
      </c>
      <c r="J296" s="86" t="b">
        <v>0</v>
      </c>
      <c r="K296" s="86" t="b">
        <v>0</v>
      </c>
      <c r="L296" s="86" t="b">
        <v>0</v>
      </c>
    </row>
    <row r="297" spans="1:12" ht="15">
      <c r="A297" s="86" t="s">
        <v>3247</v>
      </c>
      <c r="B297" s="86" t="s">
        <v>3419</v>
      </c>
      <c r="C297" s="86">
        <v>2</v>
      </c>
      <c r="D297" s="121">
        <v>0.0014737274524776565</v>
      </c>
      <c r="E297" s="121">
        <v>1.9763669638673482</v>
      </c>
      <c r="F297" s="86" t="s">
        <v>3462</v>
      </c>
      <c r="G297" s="86" t="b">
        <v>0</v>
      </c>
      <c r="H297" s="86" t="b">
        <v>0</v>
      </c>
      <c r="I297" s="86" t="b">
        <v>0</v>
      </c>
      <c r="J297" s="86" t="b">
        <v>1</v>
      </c>
      <c r="K297" s="86" t="b">
        <v>0</v>
      </c>
      <c r="L297" s="86" t="b">
        <v>0</v>
      </c>
    </row>
    <row r="298" spans="1:12" ht="15">
      <c r="A298" s="86" t="s">
        <v>3419</v>
      </c>
      <c r="B298" s="86" t="s">
        <v>3420</v>
      </c>
      <c r="C298" s="86">
        <v>2</v>
      </c>
      <c r="D298" s="121">
        <v>0.0014737274524776565</v>
      </c>
      <c r="E298" s="121">
        <v>3.1067007323623543</v>
      </c>
      <c r="F298" s="86" t="s">
        <v>3462</v>
      </c>
      <c r="G298" s="86" t="b">
        <v>1</v>
      </c>
      <c r="H298" s="86" t="b">
        <v>0</v>
      </c>
      <c r="I298" s="86" t="b">
        <v>0</v>
      </c>
      <c r="J298" s="86" t="b">
        <v>0</v>
      </c>
      <c r="K298" s="86" t="b">
        <v>0</v>
      </c>
      <c r="L298" s="86" t="b">
        <v>0</v>
      </c>
    </row>
    <row r="299" spans="1:12" ht="15">
      <c r="A299" s="86" t="s">
        <v>3423</v>
      </c>
      <c r="B299" s="86" t="s">
        <v>3350</v>
      </c>
      <c r="C299" s="86">
        <v>2</v>
      </c>
      <c r="D299" s="121">
        <v>0.0014737274524776565</v>
      </c>
      <c r="E299" s="121">
        <v>2.930609473306673</v>
      </c>
      <c r="F299" s="86" t="s">
        <v>3462</v>
      </c>
      <c r="G299" s="86" t="b">
        <v>1</v>
      </c>
      <c r="H299" s="86" t="b">
        <v>0</v>
      </c>
      <c r="I299" s="86" t="b">
        <v>0</v>
      </c>
      <c r="J299" s="86" t="b">
        <v>1</v>
      </c>
      <c r="K299" s="86" t="b">
        <v>0</v>
      </c>
      <c r="L299" s="86" t="b">
        <v>0</v>
      </c>
    </row>
    <row r="300" spans="1:12" ht="15">
      <c r="A300" s="86" t="s">
        <v>3350</v>
      </c>
      <c r="B300" s="86" t="s">
        <v>3264</v>
      </c>
      <c r="C300" s="86">
        <v>2</v>
      </c>
      <c r="D300" s="121">
        <v>0.0014737274524776565</v>
      </c>
      <c r="E300" s="121">
        <v>2.1902467838124293</v>
      </c>
      <c r="F300" s="86" t="s">
        <v>3462</v>
      </c>
      <c r="G300" s="86" t="b">
        <v>1</v>
      </c>
      <c r="H300" s="86" t="b">
        <v>0</v>
      </c>
      <c r="I300" s="86" t="b">
        <v>0</v>
      </c>
      <c r="J300" s="86" t="b">
        <v>0</v>
      </c>
      <c r="K300" s="86" t="b">
        <v>0</v>
      </c>
      <c r="L300" s="86" t="b">
        <v>0</v>
      </c>
    </row>
    <row r="301" spans="1:12" ht="15">
      <c r="A301" s="86" t="s">
        <v>3264</v>
      </c>
      <c r="B301" s="86" t="s">
        <v>385</v>
      </c>
      <c r="C301" s="86">
        <v>2</v>
      </c>
      <c r="D301" s="121">
        <v>0.0014737274524776565</v>
      </c>
      <c r="E301" s="121">
        <v>0.663046664749449</v>
      </c>
      <c r="F301" s="86" t="s">
        <v>3462</v>
      </c>
      <c r="G301" s="86" t="b">
        <v>0</v>
      </c>
      <c r="H301" s="86" t="b">
        <v>0</v>
      </c>
      <c r="I301" s="86" t="b">
        <v>0</v>
      </c>
      <c r="J301" s="86" t="b">
        <v>0</v>
      </c>
      <c r="K301" s="86" t="b">
        <v>0</v>
      </c>
      <c r="L301" s="86" t="b">
        <v>0</v>
      </c>
    </row>
    <row r="302" spans="1:12" ht="15">
      <c r="A302" s="86" t="s">
        <v>385</v>
      </c>
      <c r="B302" s="86" t="s">
        <v>2837</v>
      </c>
      <c r="C302" s="86">
        <v>2</v>
      </c>
      <c r="D302" s="121">
        <v>0.0014737274524776565</v>
      </c>
      <c r="E302" s="121">
        <v>1.0763034315055924</v>
      </c>
      <c r="F302" s="86" t="s">
        <v>3462</v>
      </c>
      <c r="G302" s="86" t="b">
        <v>0</v>
      </c>
      <c r="H302" s="86" t="b">
        <v>0</v>
      </c>
      <c r="I302" s="86" t="b">
        <v>0</v>
      </c>
      <c r="J302" s="86" t="b">
        <v>0</v>
      </c>
      <c r="K302" s="86" t="b">
        <v>0</v>
      </c>
      <c r="L302" s="86" t="b">
        <v>0</v>
      </c>
    </row>
    <row r="303" spans="1:12" ht="15">
      <c r="A303" s="86" t="s">
        <v>3264</v>
      </c>
      <c r="B303" s="86" t="s">
        <v>3351</v>
      </c>
      <c r="C303" s="86">
        <v>2</v>
      </c>
      <c r="D303" s="121">
        <v>0.0014737274524776565</v>
      </c>
      <c r="E303" s="121">
        <v>2.1902467838124293</v>
      </c>
      <c r="F303" s="86" t="s">
        <v>3462</v>
      </c>
      <c r="G303" s="86" t="b">
        <v>0</v>
      </c>
      <c r="H303" s="86" t="b">
        <v>0</v>
      </c>
      <c r="I303" s="86" t="b">
        <v>0</v>
      </c>
      <c r="J303" s="86" t="b">
        <v>0</v>
      </c>
      <c r="K303" s="86" t="b">
        <v>0</v>
      </c>
      <c r="L303" s="86" t="b">
        <v>0</v>
      </c>
    </row>
    <row r="304" spans="1:12" ht="15">
      <c r="A304" s="86" t="s">
        <v>3351</v>
      </c>
      <c r="B304" s="86" t="s">
        <v>3352</v>
      </c>
      <c r="C304" s="86">
        <v>2</v>
      </c>
      <c r="D304" s="121">
        <v>0.0014737274524776565</v>
      </c>
      <c r="E304" s="121">
        <v>2.7545182142509916</v>
      </c>
      <c r="F304" s="86" t="s">
        <v>3462</v>
      </c>
      <c r="G304" s="86" t="b">
        <v>0</v>
      </c>
      <c r="H304" s="86" t="b">
        <v>0</v>
      </c>
      <c r="I304" s="86" t="b">
        <v>0</v>
      </c>
      <c r="J304" s="86" t="b">
        <v>0</v>
      </c>
      <c r="K304" s="86" t="b">
        <v>0</v>
      </c>
      <c r="L304" s="86" t="b">
        <v>0</v>
      </c>
    </row>
    <row r="305" spans="1:12" ht="15">
      <c r="A305" s="86" t="s">
        <v>3352</v>
      </c>
      <c r="B305" s="86" t="s">
        <v>3424</v>
      </c>
      <c r="C305" s="86">
        <v>2</v>
      </c>
      <c r="D305" s="121">
        <v>0.0014737274524776565</v>
      </c>
      <c r="E305" s="121">
        <v>2.930609473306673</v>
      </c>
      <c r="F305" s="86" t="s">
        <v>3462</v>
      </c>
      <c r="G305" s="86" t="b">
        <v>0</v>
      </c>
      <c r="H305" s="86" t="b">
        <v>0</v>
      </c>
      <c r="I305" s="86" t="b">
        <v>0</v>
      </c>
      <c r="J305" s="86" t="b">
        <v>0</v>
      </c>
      <c r="K305" s="86" t="b">
        <v>0</v>
      </c>
      <c r="L305" s="86" t="b">
        <v>0</v>
      </c>
    </row>
    <row r="306" spans="1:12" ht="15">
      <c r="A306" s="86" t="s">
        <v>3424</v>
      </c>
      <c r="B306" s="86" t="s">
        <v>3425</v>
      </c>
      <c r="C306" s="86">
        <v>2</v>
      </c>
      <c r="D306" s="121">
        <v>0.0014737274524776565</v>
      </c>
      <c r="E306" s="121">
        <v>3.1067007323623543</v>
      </c>
      <c r="F306" s="86" t="s">
        <v>3462</v>
      </c>
      <c r="G306" s="86" t="b">
        <v>0</v>
      </c>
      <c r="H306" s="86" t="b">
        <v>0</v>
      </c>
      <c r="I306" s="86" t="b">
        <v>0</v>
      </c>
      <c r="J306" s="86" t="b">
        <v>0</v>
      </c>
      <c r="K306" s="86" t="b">
        <v>0</v>
      </c>
      <c r="L306" s="86" t="b">
        <v>0</v>
      </c>
    </row>
    <row r="307" spans="1:12" ht="15">
      <c r="A307" s="86" t="s">
        <v>3425</v>
      </c>
      <c r="B307" s="86" t="s">
        <v>344</v>
      </c>
      <c r="C307" s="86">
        <v>2</v>
      </c>
      <c r="D307" s="121">
        <v>0.0014737274524776565</v>
      </c>
      <c r="E307" s="121">
        <v>1.9605726966841162</v>
      </c>
      <c r="F307" s="86" t="s">
        <v>3462</v>
      </c>
      <c r="G307" s="86" t="b">
        <v>0</v>
      </c>
      <c r="H307" s="86" t="b">
        <v>0</v>
      </c>
      <c r="I307" s="86" t="b">
        <v>0</v>
      </c>
      <c r="J307" s="86" t="b">
        <v>0</v>
      </c>
      <c r="K307" s="86" t="b">
        <v>0</v>
      </c>
      <c r="L307" s="86" t="b">
        <v>0</v>
      </c>
    </row>
    <row r="308" spans="1:12" ht="15">
      <c r="A308" s="86" t="s">
        <v>344</v>
      </c>
      <c r="B308" s="86" t="s">
        <v>3426</v>
      </c>
      <c r="C308" s="86">
        <v>2</v>
      </c>
      <c r="D308" s="121">
        <v>0.0014737274524776565</v>
      </c>
      <c r="E308" s="121">
        <v>1.700160551928399</v>
      </c>
      <c r="F308" s="86" t="s">
        <v>3462</v>
      </c>
      <c r="G308" s="86" t="b">
        <v>0</v>
      </c>
      <c r="H308" s="86" t="b">
        <v>0</v>
      </c>
      <c r="I308" s="86" t="b">
        <v>0</v>
      </c>
      <c r="J308" s="86" t="b">
        <v>0</v>
      </c>
      <c r="K308" s="86" t="b">
        <v>0</v>
      </c>
      <c r="L308" s="86" t="b">
        <v>0</v>
      </c>
    </row>
    <row r="309" spans="1:12" ht="15">
      <c r="A309" s="86" t="s">
        <v>3426</v>
      </c>
      <c r="B309" s="86" t="s">
        <v>3347</v>
      </c>
      <c r="C309" s="86">
        <v>2</v>
      </c>
      <c r="D309" s="121">
        <v>0.0014737274524776565</v>
      </c>
      <c r="E309" s="121">
        <v>2.930609473306673</v>
      </c>
      <c r="F309" s="86" t="s">
        <v>3462</v>
      </c>
      <c r="G309" s="86" t="b">
        <v>0</v>
      </c>
      <c r="H309" s="86" t="b">
        <v>0</v>
      </c>
      <c r="I309" s="86" t="b">
        <v>0</v>
      </c>
      <c r="J309" s="86" t="b">
        <v>0</v>
      </c>
      <c r="K309" s="86" t="b">
        <v>0</v>
      </c>
      <c r="L309" s="86" t="b">
        <v>0</v>
      </c>
    </row>
    <row r="310" spans="1:12" ht="15">
      <c r="A310" s="86" t="s">
        <v>3347</v>
      </c>
      <c r="B310" s="86" t="s">
        <v>3427</v>
      </c>
      <c r="C310" s="86">
        <v>2</v>
      </c>
      <c r="D310" s="121">
        <v>0.0014737274524776565</v>
      </c>
      <c r="E310" s="121">
        <v>2.930609473306673</v>
      </c>
      <c r="F310" s="86" t="s">
        <v>3462</v>
      </c>
      <c r="G310" s="86" t="b">
        <v>0</v>
      </c>
      <c r="H310" s="86" t="b">
        <v>0</v>
      </c>
      <c r="I310" s="86" t="b">
        <v>0</v>
      </c>
      <c r="J310" s="86" t="b">
        <v>0</v>
      </c>
      <c r="K310" s="86" t="b">
        <v>0</v>
      </c>
      <c r="L310" s="86" t="b">
        <v>0</v>
      </c>
    </row>
    <row r="311" spans="1:12" ht="15">
      <c r="A311" s="86" t="s">
        <v>3427</v>
      </c>
      <c r="B311" s="86" t="s">
        <v>3264</v>
      </c>
      <c r="C311" s="86">
        <v>2</v>
      </c>
      <c r="D311" s="121">
        <v>0.0014737274524776565</v>
      </c>
      <c r="E311" s="121">
        <v>2.3663380428681102</v>
      </c>
      <c r="F311" s="86" t="s">
        <v>3462</v>
      </c>
      <c r="G311" s="86" t="b">
        <v>0</v>
      </c>
      <c r="H311" s="86" t="b">
        <v>0</v>
      </c>
      <c r="I311" s="86" t="b">
        <v>0</v>
      </c>
      <c r="J311" s="86" t="b">
        <v>0</v>
      </c>
      <c r="K311" s="86" t="b">
        <v>0</v>
      </c>
      <c r="L311" s="86" t="b">
        <v>0</v>
      </c>
    </row>
    <row r="312" spans="1:12" ht="15">
      <c r="A312" s="86" t="s">
        <v>3264</v>
      </c>
      <c r="B312" s="86" t="s">
        <v>3428</v>
      </c>
      <c r="C312" s="86">
        <v>2</v>
      </c>
      <c r="D312" s="121">
        <v>0.0014737274524776565</v>
      </c>
      <c r="E312" s="121">
        <v>2.3663380428681102</v>
      </c>
      <c r="F312" s="86" t="s">
        <v>3462</v>
      </c>
      <c r="G312" s="86" t="b">
        <v>0</v>
      </c>
      <c r="H312" s="86" t="b">
        <v>0</v>
      </c>
      <c r="I312" s="86" t="b">
        <v>0</v>
      </c>
      <c r="J312" s="86" t="b">
        <v>1</v>
      </c>
      <c r="K312" s="86" t="b">
        <v>0</v>
      </c>
      <c r="L312" s="86" t="b">
        <v>0</v>
      </c>
    </row>
    <row r="313" spans="1:12" ht="15">
      <c r="A313" s="86" t="s">
        <v>3428</v>
      </c>
      <c r="B313" s="86" t="s">
        <v>3429</v>
      </c>
      <c r="C313" s="86">
        <v>2</v>
      </c>
      <c r="D313" s="121">
        <v>0.0014737274524776565</v>
      </c>
      <c r="E313" s="121">
        <v>3.1067007323623543</v>
      </c>
      <c r="F313" s="86" t="s">
        <v>3462</v>
      </c>
      <c r="G313" s="86" t="b">
        <v>1</v>
      </c>
      <c r="H313" s="86" t="b">
        <v>0</v>
      </c>
      <c r="I313" s="86" t="b">
        <v>0</v>
      </c>
      <c r="J313" s="86" t="b">
        <v>0</v>
      </c>
      <c r="K313" s="86" t="b">
        <v>0</v>
      </c>
      <c r="L313" s="86" t="b">
        <v>0</v>
      </c>
    </row>
    <row r="314" spans="1:12" ht="15">
      <c r="A314" s="86" t="s">
        <v>3429</v>
      </c>
      <c r="B314" s="86" t="s">
        <v>3430</v>
      </c>
      <c r="C314" s="86">
        <v>2</v>
      </c>
      <c r="D314" s="121">
        <v>0.0014737274524776565</v>
      </c>
      <c r="E314" s="121">
        <v>3.1067007323623543</v>
      </c>
      <c r="F314" s="86" t="s">
        <v>3462</v>
      </c>
      <c r="G314" s="86" t="b">
        <v>0</v>
      </c>
      <c r="H314" s="86" t="b">
        <v>0</v>
      </c>
      <c r="I314" s="86" t="b">
        <v>0</v>
      </c>
      <c r="J314" s="86" t="b">
        <v>0</v>
      </c>
      <c r="K314" s="86" t="b">
        <v>0</v>
      </c>
      <c r="L314" s="86" t="b">
        <v>0</v>
      </c>
    </row>
    <row r="315" spans="1:12" ht="15">
      <c r="A315" s="86" t="s">
        <v>3430</v>
      </c>
      <c r="B315" s="86" t="s">
        <v>3431</v>
      </c>
      <c r="C315" s="86">
        <v>2</v>
      </c>
      <c r="D315" s="121">
        <v>0.0014737274524776565</v>
      </c>
      <c r="E315" s="121">
        <v>3.1067007323623543</v>
      </c>
      <c r="F315" s="86" t="s">
        <v>3462</v>
      </c>
      <c r="G315" s="86" t="b">
        <v>0</v>
      </c>
      <c r="H315" s="86" t="b">
        <v>0</v>
      </c>
      <c r="I315" s="86" t="b">
        <v>0</v>
      </c>
      <c r="J315" s="86" t="b">
        <v>0</v>
      </c>
      <c r="K315" s="86" t="b">
        <v>0</v>
      </c>
      <c r="L315" s="86" t="b">
        <v>0</v>
      </c>
    </row>
    <row r="316" spans="1:12" ht="15">
      <c r="A316" s="86" t="s">
        <v>3431</v>
      </c>
      <c r="B316" s="86" t="s">
        <v>3432</v>
      </c>
      <c r="C316" s="86">
        <v>2</v>
      </c>
      <c r="D316" s="121">
        <v>0.0014737274524776565</v>
      </c>
      <c r="E316" s="121">
        <v>3.1067007323623543</v>
      </c>
      <c r="F316" s="86" t="s">
        <v>3462</v>
      </c>
      <c r="G316" s="86" t="b">
        <v>0</v>
      </c>
      <c r="H316" s="86" t="b">
        <v>0</v>
      </c>
      <c r="I316" s="86" t="b">
        <v>0</v>
      </c>
      <c r="J316" s="86" t="b">
        <v>0</v>
      </c>
      <c r="K316" s="86" t="b">
        <v>0</v>
      </c>
      <c r="L316" s="86" t="b">
        <v>0</v>
      </c>
    </row>
    <row r="317" spans="1:12" ht="15">
      <c r="A317" s="86" t="s">
        <v>3432</v>
      </c>
      <c r="B317" s="86" t="s">
        <v>3297</v>
      </c>
      <c r="C317" s="86">
        <v>2</v>
      </c>
      <c r="D317" s="121">
        <v>0.0014737274524776565</v>
      </c>
      <c r="E317" s="121">
        <v>2.805670736698373</v>
      </c>
      <c r="F317" s="86" t="s">
        <v>3462</v>
      </c>
      <c r="G317" s="86" t="b">
        <v>0</v>
      </c>
      <c r="H317" s="86" t="b">
        <v>0</v>
      </c>
      <c r="I317" s="86" t="b">
        <v>0</v>
      </c>
      <c r="J317" s="86" t="b">
        <v>0</v>
      </c>
      <c r="K317" s="86" t="b">
        <v>0</v>
      </c>
      <c r="L317" s="86" t="b">
        <v>0</v>
      </c>
    </row>
    <row r="318" spans="1:12" ht="15">
      <c r="A318" s="86" t="s">
        <v>3297</v>
      </c>
      <c r="B318" s="86" t="s">
        <v>3264</v>
      </c>
      <c r="C318" s="86">
        <v>2</v>
      </c>
      <c r="D318" s="121">
        <v>0.0014737274524776565</v>
      </c>
      <c r="E318" s="121">
        <v>1.9683980341960727</v>
      </c>
      <c r="F318" s="86" t="s">
        <v>3462</v>
      </c>
      <c r="G318" s="86" t="b">
        <v>0</v>
      </c>
      <c r="H318" s="86" t="b">
        <v>0</v>
      </c>
      <c r="I318" s="86" t="b">
        <v>0</v>
      </c>
      <c r="J318" s="86" t="b">
        <v>0</v>
      </c>
      <c r="K318" s="86" t="b">
        <v>0</v>
      </c>
      <c r="L318" s="86" t="b">
        <v>0</v>
      </c>
    </row>
    <row r="319" spans="1:12" ht="15">
      <c r="A319" s="86" t="s">
        <v>3264</v>
      </c>
      <c r="B319" s="86" t="s">
        <v>3433</v>
      </c>
      <c r="C319" s="86">
        <v>2</v>
      </c>
      <c r="D319" s="121">
        <v>0.0014737274524776565</v>
      </c>
      <c r="E319" s="121">
        <v>2.3663380428681102</v>
      </c>
      <c r="F319" s="86" t="s">
        <v>3462</v>
      </c>
      <c r="G319" s="86" t="b">
        <v>0</v>
      </c>
      <c r="H319" s="86" t="b">
        <v>0</v>
      </c>
      <c r="I319" s="86" t="b">
        <v>0</v>
      </c>
      <c r="J319" s="86" t="b">
        <v>0</v>
      </c>
      <c r="K319" s="86" t="b">
        <v>0</v>
      </c>
      <c r="L319" s="86" t="b">
        <v>0</v>
      </c>
    </row>
    <row r="320" spans="1:12" ht="15">
      <c r="A320" s="86" t="s">
        <v>3433</v>
      </c>
      <c r="B320" s="86" t="s">
        <v>3434</v>
      </c>
      <c r="C320" s="86">
        <v>2</v>
      </c>
      <c r="D320" s="121">
        <v>0.0014737274524776565</v>
      </c>
      <c r="E320" s="121">
        <v>3.1067007323623543</v>
      </c>
      <c r="F320" s="86" t="s">
        <v>3462</v>
      </c>
      <c r="G320" s="86" t="b">
        <v>0</v>
      </c>
      <c r="H320" s="86" t="b">
        <v>0</v>
      </c>
      <c r="I320" s="86" t="b">
        <v>0</v>
      </c>
      <c r="J320" s="86" t="b">
        <v>0</v>
      </c>
      <c r="K320" s="86" t="b">
        <v>0</v>
      </c>
      <c r="L320" s="86" t="b">
        <v>0</v>
      </c>
    </row>
    <row r="321" spans="1:12" ht="15">
      <c r="A321" s="86" t="s">
        <v>3434</v>
      </c>
      <c r="B321" s="86" t="s">
        <v>397</v>
      </c>
      <c r="C321" s="86">
        <v>2</v>
      </c>
      <c r="D321" s="121">
        <v>0.0014737274524776565</v>
      </c>
      <c r="E321" s="121">
        <v>3.1067007323623543</v>
      </c>
      <c r="F321" s="86" t="s">
        <v>3462</v>
      </c>
      <c r="G321" s="86" t="b">
        <v>0</v>
      </c>
      <c r="H321" s="86" t="b">
        <v>0</v>
      </c>
      <c r="I321" s="86" t="b">
        <v>0</v>
      </c>
      <c r="J321" s="86" t="b">
        <v>0</v>
      </c>
      <c r="K321" s="86" t="b">
        <v>0</v>
      </c>
      <c r="L321" s="86" t="b">
        <v>0</v>
      </c>
    </row>
    <row r="322" spans="1:12" ht="15">
      <c r="A322" s="86" t="s">
        <v>397</v>
      </c>
      <c r="B322" s="86" t="s">
        <v>396</v>
      </c>
      <c r="C322" s="86">
        <v>2</v>
      </c>
      <c r="D322" s="121">
        <v>0.0014737274524776565</v>
      </c>
      <c r="E322" s="121">
        <v>3.1067007323623543</v>
      </c>
      <c r="F322" s="86" t="s">
        <v>3462</v>
      </c>
      <c r="G322" s="86" t="b">
        <v>0</v>
      </c>
      <c r="H322" s="86" t="b">
        <v>0</v>
      </c>
      <c r="I322" s="86" t="b">
        <v>0</v>
      </c>
      <c r="J322" s="86" t="b">
        <v>0</v>
      </c>
      <c r="K322" s="86" t="b">
        <v>0</v>
      </c>
      <c r="L322" s="86" t="b">
        <v>0</v>
      </c>
    </row>
    <row r="323" spans="1:12" ht="15">
      <c r="A323" s="86" t="s">
        <v>3440</v>
      </c>
      <c r="B323" s="86" t="s">
        <v>2824</v>
      </c>
      <c r="C323" s="86">
        <v>2</v>
      </c>
      <c r="D323" s="121">
        <v>0.0014737274524776565</v>
      </c>
      <c r="E323" s="121">
        <v>1.7449728963447613</v>
      </c>
      <c r="F323" s="86" t="s">
        <v>3462</v>
      </c>
      <c r="G323" s="86" t="b">
        <v>0</v>
      </c>
      <c r="H323" s="86" t="b">
        <v>0</v>
      </c>
      <c r="I323" s="86" t="b">
        <v>0</v>
      </c>
      <c r="J323" s="86" t="b">
        <v>0</v>
      </c>
      <c r="K323" s="86" t="b">
        <v>0</v>
      </c>
      <c r="L323" s="86" t="b">
        <v>0</v>
      </c>
    </row>
    <row r="324" spans="1:12" ht="15">
      <c r="A324" s="86" t="s">
        <v>2824</v>
      </c>
      <c r="B324" s="86" t="s">
        <v>3348</v>
      </c>
      <c r="C324" s="86">
        <v>2</v>
      </c>
      <c r="D324" s="121">
        <v>0.0014737274524776565</v>
      </c>
      <c r="E324" s="121">
        <v>1.5688816372890801</v>
      </c>
      <c r="F324" s="86" t="s">
        <v>3462</v>
      </c>
      <c r="G324" s="86" t="b">
        <v>0</v>
      </c>
      <c r="H324" s="86" t="b">
        <v>0</v>
      </c>
      <c r="I324" s="86" t="b">
        <v>0</v>
      </c>
      <c r="J324" s="86" t="b">
        <v>0</v>
      </c>
      <c r="K324" s="86" t="b">
        <v>0</v>
      </c>
      <c r="L324" s="86" t="b">
        <v>0</v>
      </c>
    </row>
    <row r="325" spans="1:12" ht="15">
      <c r="A325" s="86" t="s">
        <v>3348</v>
      </c>
      <c r="B325" s="86" t="s">
        <v>3441</v>
      </c>
      <c r="C325" s="86">
        <v>2</v>
      </c>
      <c r="D325" s="121">
        <v>0.0014737274524776565</v>
      </c>
      <c r="E325" s="121">
        <v>2.930609473306673</v>
      </c>
      <c r="F325" s="86" t="s">
        <v>3462</v>
      </c>
      <c r="G325" s="86" t="b">
        <v>0</v>
      </c>
      <c r="H325" s="86" t="b">
        <v>0</v>
      </c>
      <c r="I325" s="86" t="b">
        <v>0</v>
      </c>
      <c r="J325" s="86" t="b">
        <v>0</v>
      </c>
      <c r="K325" s="86" t="b">
        <v>0</v>
      </c>
      <c r="L325" s="86" t="b">
        <v>0</v>
      </c>
    </row>
    <row r="326" spans="1:12" ht="15">
      <c r="A326" s="86" t="s">
        <v>3441</v>
      </c>
      <c r="B326" s="86" t="s">
        <v>3277</v>
      </c>
      <c r="C326" s="86">
        <v>2</v>
      </c>
      <c r="D326" s="121">
        <v>0.0014737274524776565</v>
      </c>
      <c r="E326" s="121">
        <v>2.5626326880120787</v>
      </c>
      <c r="F326" s="86" t="s">
        <v>3462</v>
      </c>
      <c r="G326" s="86" t="b">
        <v>0</v>
      </c>
      <c r="H326" s="86" t="b">
        <v>0</v>
      </c>
      <c r="I326" s="86" t="b">
        <v>0</v>
      </c>
      <c r="J326" s="86" t="b">
        <v>0</v>
      </c>
      <c r="K326" s="86" t="b">
        <v>0</v>
      </c>
      <c r="L326" s="86" t="b">
        <v>0</v>
      </c>
    </row>
    <row r="327" spans="1:12" ht="15">
      <c r="A327" s="86" t="s">
        <v>3277</v>
      </c>
      <c r="B327" s="86" t="s">
        <v>3442</v>
      </c>
      <c r="C327" s="86">
        <v>2</v>
      </c>
      <c r="D327" s="121">
        <v>0.0014737274524776565</v>
      </c>
      <c r="E327" s="121">
        <v>2.5626326880120787</v>
      </c>
      <c r="F327" s="86" t="s">
        <v>3462</v>
      </c>
      <c r="G327" s="86" t="b">
        <v>0</v>
      </c>
      <c r="H327" s="86" t="b">
        <v>0</v>
      </c>
      <c r="I327" s="86" t="b">
        <v>0</v>
      </c>
      <c r="J327" s="86" t="b">
        <v>0</v>
      </c>
      <c r="K327" s="86" t="b">
        <v>0</v>
      </c>
      <c r="L327" s="86" t="b">
        <v>0</v>
      </c>
    </row>
    <row r="328" spans="1:12" ht="15">
      <c r="A328" s="86" t="s">
        <v>3442</v>
      </c>
      <c r="B328" s="86" t="s">
        <v>3443</v>
      </c>
      <c r="C328" s="86">
        <v>2</v>
      </c>
      <c r="D328" s="121">
        <v>0.0014737274524776565</v>
      </c>
      <c r="E328" s="121">
        <v>3.1067007323623543</v>
      </c>
      <c r="F328" s="86" t="s">
        <v>3462</v>
      </c>
      <c r="G328" s="86" t="b">
        <v>0</v>
      </c>
      <c r="H328" s="86" t="b">
        <v>0</v>
      </c>
      <c r="I328" s="86" t="b">
        <v>0</v>
      </c>
      <c r="J328" s="86" t="b">
        <v>0</v>
      </c>
      <c r="K328" s="86" t="b">
        <v>0</v>
      </c>
      <c r="L328" s="86" t="b">
        <v>0</v>
      </c>
    </row>
    <row r="329" spans="1:12" ht="15">
      <c r="A329" s="86" t="s">
        <v>3443</v>
      </c>
      <c r="B329" s="86" t="s">
        <v>3444</v>
      </c>
      <c r="C329" s="86">
        <v>2</v>
      </c>
      <c r="D329" s="121">
        <v>0.0014737274524776565</v>
      </c>
      <c r="E329" s="121">
        <v>3.1067007323623543</v>
      </c>
      <c r="F329" s="86" t="s">
        <v>3462</v>
      </c>
      <c r="G329" s="86" t="b">
        <v>0</v>
      </c>
      <c r="H329" s="86" t="b">
        <v>0</v>
      </c>
      <c r="I329" s="86" t="b">
        <v>0</v>
      </c>
      <c r="J329" s="86" t="b">
        <v>0</v>
      </c>
      <c r="K329" s="86" t="b">
        <v>0</v>
      </c>
      <c r="L329" s="86" t="b">
        <v>0</v>
      </c>
    </row>
    <row r="330" spans="1:12" ht="15">
      <c r="A330" s="86" t="s">
        <v>3444</v>
      </c>
      <c r="B330" s="86" t="s">
        <v>3354</v>
      </c>
      <c r="C330" s="86">
        <v>2</v>
      </c>
      <c r="D330" s="121">
        <v>0.0014737274524776565</v>
      </c>
      <c r="E330" s="121">
        <v>2.930609473306673</v>
      </c>
      <c r="F330" s="86" t="s">
        <v>3462</v>
      </c>
      <c r="G330" s="86" t="b">
        <v>0</v>
      </c>
      <c r="H330" s="86" t="b">
        <v>0</v>
      </c>
      <c r="I330" s="86" t="b">
        <v>0</v>
      </c>
      <c r="J330" s="86" t="b">
        <v>0</v>
      </c>
      <c r="K330" s="86" t="b">
        <v>0</v>
      </c>
      <c r="L330" s="86" t="b">
        <v>0</v>
      </c>
    </row>
    <row r="331" spans="1:12" ht="15">
      <c r="A331" s="86" t="s">
        <v>3354</v>
      </c>
      <c r="B331" s="86" t="s">
        <v>385</v>
      </c>
      <c r="C331" s="86">
        <v>2</v>
      </c>
      <c r="D331" s="121">
        <v>0.0014737274524776565</v>
      </c>
      <c r="E331" s="121">
        <v>1.2273180951880116</v>
      </c>
      <c r="F331" s="86" t="s">
        <v>3462</v>
      </c>
      <c r="G331" s="86" t="b">
        <v>0</v>
      </c>
      <c r="H331" s="86" t="b">
        <v>0</v>
      </c>
      <c r="I331" s="86" t="b">
        <v>0</v>
      </c>
      <c r="J331" s="86" t="b">
        <v>0</v>
      </c>
      <c r="K331" s="86" t="b">
        <v>0</v>
      </c>
      <c r="L331" s="86" t="b">
        <v>0</v>
      </c>
    </row>
    <row r="332" spans="1:12" ht="15">
      <c r="A332" s="86" t="s">
        <v>385</v>
      </c>
      <c r="B332" s="86" t="s">
        <v>3445</v>
      </c>
      <c r="C332" s="86">
        <v>2</v>
      </c>
      <c r="D332" s="121">
        <v>0.0014737274524776565</v>
      </c>
      <c r="E332" s="121">
        <v>1.8166661209998363</v>
      </c>
      <c r="F332" s="86" t="s">
        <v>3462</v>
      </c>
      <c r="G332" s="86" t="b">
        <v>0</v>
      </c>
      <c r="H332" s="86" t="b">
        <v>0</v>
      </c>
      <c r="I332" s="86" t="b">
        <v>0</v>
      </c>
      <c r="J332" s="86" t="b">
        <v>0</v>
      </c>
      <c r="K332" s="86" t="b">
        <v>0</v>
      </c>
      <c r="L332" s="86" t="b">
        <v>0</v>
      </c>
    </row>
    <row r="333" spans="1:12" ht="15">
      <c r="A333" s="86" t="s">
        <v>3445</v>
      </c>
      <c r="B333" s="86" t="s">
        <v>3349</v>
      </c>
      <c r="C333" s="86">
        <v>2</v>
      </c>
      <c r="D333" s="121">
        <v>0.0014737274524776565</v>
      </c>
      <c r="E333" s="121">
        <v>2.930609473306673</v>
      </c>
      <c r="F333" s="86" t="s">
        <v>3462</v>
      </c>
      <c r="G333" s="86" t="b">
        <v>0</v>
      </c>
      <c r="H333" s="86" t="b">
        <v>0</v>
      </c>
      <c r="I333" s="86" t="b">
        <v>0</v>
      </c>
      <c r="J333" s="86" t="b">
        <v>0</v>
      </c>
      <c r="K333" s="86" t="b">
        <v>0</v>
      </c>
      <c r="L333" s="86" t="b">
        <v>0</v>
      </c>
    </row>
    <row r="334" spans="1:12" ht="15">
      <c r="A334" s="86" t="s">
        <v>3261</v>
      </c>
      <c r="B334" s="86" t="s">
        <v>3446</v>
      </c>
      <c r="C334" s="86">
        <v>2</v>
      </c>
      <c r="D334" s="121">
        <v>0.0014737274524776565</v>
      </c>
      <c r="E334" s="121">
        <v>2.3285494819787105</v>
      </c>
      <c r="F334" s="86" t="s">
        <v>3462</v>
      </c>
      <c r="G334" s="86" t="b">
        <v>0</v>
      </c>
      <c r="H334" s="86" t="b">
        <v>0</v>
      </c>
      <c r="I334" s="86" t="b">
        <v>0</v>
      </c>
      <c r="J334" s="86" t="b">
        <v>0</v>
      </c>
      <c r="K334" s="86" t="b">
        <v>0</v>
      </c>
      <c r="L334" s="86" t="b">
        <v>0</v>
      </c>
    </row>
    <row r="335" spans="1:12" ht="15">
      <c r="A335" s="86" t="s">
        <v>3446</v>
      </c>
      <c r="B335" s="86" t="s">
        <v>3308</v>
      </c>
      <c r="C335" s="86">
        <v>2</v>
      </c>
      <c r="D335" s="121">
        <v>0.0014737274524776565</v>
      </c>
      <c r="E335" s="121">
        <v>2.805670736698373</v>
      </c>
      <c r="F335" s="86" t="s">
        <v>3462</v>
      </c>
      <c r="G335" s="86" t="b">
        <v>0</v>
      </c>
      <c r="H335" s="86" t="b">
        <v>0</v>
      </c>
      <c r="I335" s="86" t="b">
        <v>0</v>
      </c>
      <c r="J335" s="86" t="b">
        <v>0</v>
      </c>
      <c r="K335" s="86" t="b">
        <v>0</v>
      </c>
      <c r="L335" s="86" t="b">
        <v>0</v>
      </c>
    </row>
    <row r="336" spans="1:12" ht="15">
      <c r="A336" s="86" t="s">
        <v>2880</v>
      </c>
      <c r="B336" s="86" t="s">
        <v>3449</v>
      </c>
      <c r="C336" s="86">
        <v>2</v>
      </c>
      <c r="D336" s="121">
        <v>0.0014737274524776565</v>
      </c>
      <c r="E336" s="121">
        <v>2.805670736698373</v>
      </c>
      <c r="F336" s="86" t="s">
        <v>3462</v>
      </c>
      <c r="G336" s="86" t="b">
        <v>0</v>
      </c>
      <c r="H336" s="86" t="b">
        <v>0</v>
      </c>
      <c r="I336" s="86" t="b">
        <v>0</v>
      </c>
      <c r="J336" s="86" t="b">
        <v>0</v>
      </c>
      <c r="K336" s="86" t="b">
        <v>0</v>
      </c>
      <c r="L336" s="86" t="b">
        <v>0</v>
      </c>
    </row>
    <row r="337" spans="1:12" ht="15">
      <c r="A337" s="86" t="s">
        <v>3449</v>
      </c>
      <c r="B337" s="86" t="s">
        <v>3450</v>
      </c>
      <c r="C337" s="86">
        <v>2</v>
      </c>
      <c r="D337" s="121">
        <v>0.0014737274524776565</v>
      </c>
      <c r="E337" s="121">
        <v>3.1067007323623543</v>
      </c>
      <c r="F337" s="86" t="s">
        <v>3462</v>
      </c>
      <c r="G337" s="86" t="b">
        <v>0</v>
      </c>
      <c r="H337" s="86" t="b">
        <v>0</v>
      </c>
      <c r="I337" s="86" t="b">
        <v>0</v>
      </c>
      <c r="J337" s="86" t="b">
        <v>0</v>
      </c>
      <c r="K337" s="86" t="b">
        <v>0</v>
      </c>
      <c r="L337" s="86" t="b">
        <v>0</v>
      </c>
    </row>
    <row r="338" spans="1:12" ht="15">
      <c r="A338" s="86" t="s">
        <v>3450</v>
      </c>
      <c r="B338" s="86" t="s">
        <v>2881</v>
      </c>
      <c r="C338" s="86">
        <v>2</v>
      </c>
      <c r="D338" s="121">
        <v>0.0014737274524776565</v>
      </c>
      <c r="E338" s="121">
        <v>2.453488218587011</v>
      </c>
      <c r="F338" s="86" t="s">
        <v>3462</v>
      </c>
      <c r="G338" s="86" t="b">
        <v>0</v>
      </c>
      <c r="H338" s="86" t="b">
        <v>0</v>
      </c>
      <c r="I338" s="86" t="b">
        <v>0</v>
      </c>
      <c r="J338" s="86" t="b">
        <v>0</v>
      </c>
      <c r="K338" s="86" t="b">
        <v>0</v>
      </c>
      <c r="L338" s="86" t="b">
        <v>0</v>
      </c>
    </row>
    <row r="339" spans="1:12" ht="15">
      <c r="A339" s="86" t="s">
        <v>2881</v>
      </c>
      <c r="B339" s="86" t="s">
        <v>3451</v>
      </c>
      <c r="C339" s="86">
        <v>2</v>
      </c>
      <c r="D339" s="121">
        <v>0.0014737274524776565</v>
      </c>
      <c r="E339" s="121">
        <v>2.453488218587011</v>
      </c>
      <c r="F339" s="86" t="s">
        <v>3462</v>
      </c>
      <c r="G339" s="86" t="b">
        <v>0</v>
      </c>
      <c r="H339" s="86" t="b">
        <v>0</v>
      </c>
      <c r="I339" s="86" t="b">
        <v>0</v>
      </c>
      <c r="J339" s="86" t="b">
        <v>0</v>
      </c>
      <c r="K339" s="86" t="b">
        <v>0</v>
      </c>
      <c r="L339" s="86" t="b">
        <v>0</v>
      </c>
    </row>
    <row r="340" spans="1:12" ht="15">
      <c r="A340" s="86" t="s">
        <v>3451</v>
      </c>
      <c r="B340" s="86" t="s">
        <v>3452</v>
      </c>
      <c r="C340" s="86">
        <v>2</v>
      </c>
      <c r="D340" s="121">
        <v>0.0014737274524776565</v>
      </c>
      <c r="E340" s="121">
        <v>3.1067007323623543</v>
      </c>
      <c r="F340" s="86" t="s">
        <v>3462</v>
      </c>
      <c r="G340" s="86" t="b">
        <v>0</v>
      </c>
      <c r="H340" s="86" t="b">
        <v>0</v>
      </c>
      <c r="I340" s="86" t="b">
        <v>0</v>
      </c>
      <c r="J340" s="86" t="b">
        <v>1</v>
      </c>
      <c r="K340" s="86" t="b">
        <v>0</v>
      </c>
      <c r="L340" s="86" t="b">
        <v>0</v>
      </c>
    </row>
    <row r="341" spans="1:12" ht="15">
      <c r="A341" s="86" t="s">
        <v>3452</v>
      </c>
      <c r="B341" s="86" t="s">
        <v>3453</v>
      </c>
      <c r="C341" s="86">
        <v>2</v>
      </c>
      <c r="D341" s="121">
        <v>0.0014737274524776565</v>
      </c>
      <c r="E341" s="121">
        <v>3.1067007323623543</v>
      </c>
      <c r="F341" s="86" t="s">
        <v>3462</v>
      </c>
      <c r="G341" s="86" t="b">
        <v>1</v>
      </c>
      <c r="H341" s="86" t="b">
        <v>0</v>
      </c>
      <c r="I341" s="86" t="b">
        <v>0</v>
      </c>
      <c r="J341" s="86" t="b">
        <v>0</v>
      </c>
      <c r="K341" s="86" t="b">
        <v>0</v>
      </c>
      <c r="L341" s="86" t="b">
        <v>0</v>
      </c>
    </row>
    <row r="342" spans="1:12" ht="15">
      <c r="A342" s="86" t="s">
        <v>3453</v>
      </c>
      <c r="B342" s="86" t="s">
        <v>3454</v>
      </c>
      <c r="C342" s="86">
        <v>2</v>
      </c>
      <c r="D342" s="121">
        <v>0.0014737274524776565</v>
      </c>
      <c r="E342" s="121">
        <v>3.1067007323623543</v>
      </c>
      <c r="F342" s="86" t="s">
        <v>3462</v>
      </c>
      <c r="G342" s="86" t="b">
        <v>0</v>
      </c>
      <c r="H342" s="86" t="b">
        <v>0</v>
      </c>
      <c r="I342" s="86" t="b">
        <v>0</v>
      </c>
      <c r="J342" s="86" t="b">
        <v>0</v>
      </c>
      <c r="K342" s="86" t="b">
        <v>0</v>
      </c>
      <c r="L342" s="86" t="b">
        <v>0</v>
      </c>
    </row>
    <row r="343" spans="1:12" ht="15">
      <c r="A343" s="86" t="s">
        <v>3454</v>
      </c>
      <c r="B343" s="86" t="s">
        <v>3455</v>
      </c>
      <c r="C343" s="86">
        <v>2</v>
      </c>
      <c r="D343" s="121">
        <v>0.0014737274524776565</v>
      </c>
      <c r="E343" s="121">
        <v>3.1067007323623543</v>
      </c>
      <c r="F343" s="86" t="s">
        <v>3462</v>
      </c>
      <c r="G343" s="86" t="b">
        <v>0</v>
      </c>
      <c r="H343" s="86" t="b">
        <v>0</v>
      </c>
      <c r="I343" s="86" t="b">
        <v>0</v>
      </c>
      <c r="J343" s="86" t="b">
        <v>0</v>
      </c>
      <c r="K343" s="86" t="b">
        <v>0</v>
      </c>
      <c r="L343" s="86" t="b">
        <v>0</v>
      </c>
    </row>
    <row r="344" spans="1:12" ht="15">
      <c r="A344" s="86" t="s">
        <v>3455</v>
      </c>
      <c r="B344" s="86" t="s">
        <v>3250</v>
      </c>
      <c r="C344" s="86">
        <v>2</v>
      </c>
      <c r="D344" s="121">
        <v>0.0014737274524776565</v>
      </c>
      <c r="E344" s="121">
        <v>2.0097907193542977</v>
      </c>
      <c r="F344" s="86" t="s">
        <v>3462</v>
      </c>
      <c r="G344" s="86" t="b">
        <v>0</v>
      </c>
      <c r="H344" s="86" t="b">
        <v>0</v>
      </c>
      <c r="I344" s="86" t="b">
        <v>0</v>
      </c>
      <c r="J344" s="86" t="b">
        <v>0</v>
      </c>
      <c r="K344" s="86" t="b">
        <v>0</v>
      </c>
      <c r="L344" s="86" t="b">
        <v>0</v>
      </c>
    </row>
    <row r="345" spans="1:12" ht="15">
      <c r="A345" s="86" t="s">
        <v>3250</v>
      </c>
      <c r="B345" s="86" t="s">
        <v>390</v>
      </c>
      <c r="C345" s="86">
        <v>2</v>
      </c>
      <c r="D345" s="121">
        <v>0.0014737274524776565</v>
      </c>
      <c r="E345" s="121">
        <v>2.0097907193542977</v>
      </c>
      <c r="F345" s="86" t="s">
        <v>3462</v>
      </c>
      <c r="G345" s="86" t="b">
        <v>0</v>
      </c>
      <c r="H345" s="86" t="b">
        <v>0</v>
      </c>
      <c r="I345" s="86" t="b">
        <v>0</v>
      </c>
      <c r="J345" s="86" t="b">
        <v>0</v>
      </c>
      <c r="K345" s="86" t="b">
        <v>0</v>
      </c>
      <c r="L345" s="86" t="b">
        <v>0</v>
      </c>
    </row>
    <row r="346" spans="1:12" ht="15">
      <c r="A346" s="86" t="s">
        <v>390</v>
      </c>
      <c r="B346" s="86" t="s">
        <v>2812</v>
      </c>
      <c r="C346" s="86">
        <v>2</v>
      </c>
      <c r="D346" s="121">
        <v>0.0014737274524776565</v>
      </c>
      <c r="E346" s="121">
        <v>1.5881867924844668</v>
      </c>
      <c r="F346" s="86" t="s">
        <v>3462</v>
      </c>
      <c r="G346" s="86" t="b">
        <v>0</v>
      </c>
      <c r="H346" s="86" t="b">
        <v>0</v>
      </c>
      <c r="I346" s="86" t="b">
        <v>0</v>
      </c>
      <c r="J346" s="86" t="b">
        <v>0</v>
      </c>
      <c r="K346" s="86" t="b">
        <v>0</v>
      </c>
      <c r="L346" s="86" t="b">
        <v>0</v>
      </c>
    </row>
    <row r="347" spans="1:12" ht="15">
      <c r="A347" s="86" t="s">
        <v>2817</v>
      </c>
      <c r="B347" s="86" t="s">
        <v>2818</v>
      </c>
      <c r="C347" s="86">
        <v>59</v>
      </c>
      <c r="D347" s="121">
        <v>0</v>
      </c>
      <c r="E347" s="121">
        <v>0.3010299956639812</v>
      </c>
      <c r="F347" s="86" t="s">
        <v>2683</v>
      </c>
      <c r="G347" s="86" t="b">
        <v>0</v>
      </c>
      <c r="H347" s="86" t="b">
        <v>0</v>
      </c>
      <c r="I347" s="86" t="b">
        <v>0</v>
      </c>
      <c r="J347" s="86" t="b">
        <v>0</v>
      </c>
      <c r="K347" s="86" t="b">
        <v>0</v>
      </c>
      <c r="L347" s="86" t="b">
        <v>0</v>
      </c>
    </row>
    <row r="348" spans="1:12" ht="15">
      <c r="A348" s="86" t="s">
        <v>2818</v>
      </c>
      <c r="B348" s="86" t="s">
        <v>385</v>
      </c>
      <c r="C348" s="86">
        <v>59</v>
      </c>
      <c r="D348" s="121">
        <v>0</v>
      </c>
      <c r="E348" s="121">
        <v>0.3010299956639812</v>
      </c>
      <c r="F348" s="86" t="s">
        <v>2683</v>
      </c>
      <c r="G348" s="86" t="b">
        <v>0</v>
      </c>
      <c r="H348" s="86" t="b">
        <v>0</v>
      </c>
      <c r="I348" s="86" t="b">
        <v>0</v>
      </c>
      <c r="J348" s="86" t="b">
        <v>0</v>
      </c>
      <c r="K348" s="86" t="b">
        <v>0</v>
      </c>
      <c r="L348" s="86" t="b">
        <v>0</v>
      </c>
    </row>
    <row r="349" spans="1:12" ht="15">
      <c r="A349" s="86" t="s">
        <v>2813</v>
      </c>
      <c r="B349" s="86" t="s">
        <v>2820</v>
      </c>
      <c r="C349" s="86">
        <v>38</v>
      </c>
      <c r="D349" s="121">
        <v>0.007156650100658702</v>
      </c>
      <c r="E349" s="121">
        <v>1.0626809236253112</v>
      </c>
      <c r="F349" s="86" t="s">
        <v>2684</v>
      </c>
      <c r="G349" s="86" t="b">
        <v>0</v>
      </c>
      <c r="H349" s="86" t="b">
        <v>0</v>
      </c>
      <c r="I349" s="86" t="b">
        <v>0</v>
      </c>
      <c r="J349" s="86" t="b">
        <v>0</v>
      </c>
      <c r="K349" s="86" t="b">
        <v>0</v>
      </c>
      <c r="L349" s="86" t="b">
        <v>0</v>
      </c>
    </row>
    <row r="350" spans="1:12" ht="15">
      <c r="A350" s="86" t="s">
        <v>2813</v>
      </c>
      <c r="B350" s="86" t="s">
        <v>2821</v>
      </c>
      <c r="C350" s="86">
        <v>38</v>
      </c>
      <c r="D350" s="121">
        <v>0.007156650100658702</v>
      </c>
      <c r="E350" s="121">
        <v>1.0626809236253112</v>
      </c>
      <c r="F350" s="86" t="s">
        <v>2684</v>
      </c>
      <c r="G350" s="86" t="b">
        <v>0</v>
      </c>
      <c r="H350" s="86" t="b">
        <v>0</v>
      </c>
      <c r="I350" s="86" t="b">
        <v>0</v>
      </c>
      <c r="J350" s="86" t="b">
        <v>0</v>
      </c>
      <c r="K350" s="86" t="b">
        <v>0</v>
      </c>
      <c r="L350" s="86" t="b">
        <v>0</v>
      </c>
    </row>
    <row r="351" spans="1:12" ht="15">
      <c r="A351" s="86" t="s">
        <v>2821</v>
      </c>
      <c r="B351" s="86" t="s">
        <v>2822</v>
      </c>
      <c r="C351" s="86">
        <v>38</v>
      </c>
      <c r="D351" s="121">
        <v>0.007156650100658702</v>
      </c>
      <c r="E351" s="121">
        <v>1.3637109192892924</v>
      </c>
      <c r="F351" s="86" t="s">
        <v>2684</v>
      </c>
      <c r="G351" s="86" t="b">
        <v>0</v>
      </c>
      <c r="H351" s="86" t="b">
        <v>0</v>
      </c>
      <c r="I351" s="86" t="b">
        <v>0</v>
      </c>
      <c r="J351" s="86" t="b">
        <v>0</v>
      </c>
      <c r="K351" s="86" t="b">
        <v>0</v>
      </c>
      <c r="L351" s="86" t="b">
        <v>0</v>
      </c>
    </row>
    <row r="352" spans="1:12" ht="15">
      <c r="A352" s="86" t="s">
        <v>2822</v>
      </c>
      <c r="B352" s="86" t="s">
        <v>2823</v>
      </c>
      <c r="C352" s="86">
        <v>38</v>
      </c>
      <c r="D352" s="121">
        <v>0.007156650100658702</v>
      </c>
      <c r="E352" s="121">
        <v>1.3637109192892924</v>
      </c>
      <c r="F352" s="86" t="s">
        <v>2684</v>
      </c>
      <c r="G352" s="86" t="b">
        <v>0</v>
      </c>
      <c r="H352" s="86" t="b">
        <v>0</v>
      </c>
      <c r="I352" s="86" t="b">
        <v>0</v>
      </c>
      <c r="J352" s="86" t="b">
        <v>0</v>
      </c>
      <c r="K352" s="86" t="b">
        <v>0</v>
      </c>
      <c r="L352" s="86" t="b">
        <v>0</v>
      </c>
    </row>
    <row r="353" spans="1:12" ht="15">
      <c r="A353" s="86" t="s">
        <v>344</v>
      </c>
      <c r="B353" s="86" t="s">
        <v>2813</v>
      </c>
      <c r="C353" s="86">
        <v>22</v>
      </c>
      <c r="D353" s="121">
        <v>0.009728286467065533</v>
      </c>
      <c r="E353" s="121">
        <v>0.88658966456963</v>
      </c>
      <c r="F353" s="86" t="s">
        <v>2684</v>
      </c>
      <c r="G353" s="86" t="b">
        <v>0</v>
      </c>
      <c r="H353" s="86" t="b">
        <v>0</v>
      </c>
      <c r="I353" s="86" t="b">
        <v>0</v>
      </c>
      <c r="J353" s="86" t="b">
        <v>0</v>
      </c>
      <c r="K353" s="86" t="b">
        <v>0</v>
      </c>
      <c r="L353" s="86" t="b">
        <v>0</v>
      </c>
    </row>
    <row r="354" spans="1:12" ht="15">
      <c r="A354" s="86" t="s">
        <v>2820</v>
      </c>
      <c r="B354" s="86" t="s">
        <v>2814</v>
      </c>
      <c r="C354" s="86">
        <v>22</v>
      </c>
      <c r="D354" s="121">
        <v>0.009728286467065533</v>
      </c>
      <c r="E354" s="121">
        <v>0.9901302564766995</v>
      </c>
      <c r="F354" s="86" t="s">
        <v>2684</v>
      </c>
      <c r="G354" s="86" t="b">
        <v>0</v>
      </c>
      <c r="H354" s="86" t="b">
        <v>0</v>
      </c>
      <c r="I354" s="86" t="b">
        <v>0</v>
      </c>
      <c r="J354" s="86" t="b">
        <v>0</v>
      </c>
      <c r="K354" s="86" t="b">
        <v>0</v>
      </c>
      <c r="L354" s="86" t="b">
        <v>0</v>
      </c>
    </row>
    <row r="355" spans="1:12" ht="15">
      <c r="A355" s="86" t="s">
        <v>2814</v>
      </c>
      <c r="B355" s="86" t="s">
        <v>2824</v>
      </c>
      <c r="C355" s="86">
        <v>22</v>
      </c>
      <c r="D355" s="121">
        <v>0.009728286467065533</v>
      </c>
      <c r="E355" s="121">
        <v>1.0785521592592369</v>
      </c>
      <c r="F355" s="86" t="s">
        <v>2684</v>
      </c>
      <c r="G355" s="86" t="b">
        <v>0</v>
      </c>
      <c r="H355" s="86" t="b">
        <v>0</v>
      </c>
      <c r="I355" s="86" t="b">
        <v>0</v>
      </c>
      <c r="J355" s="86" t="b">
        <v>0</v>
      </c>
      <c r="K355" s="86" t="b">
        <v>0</v>
      </c>
      <c r="L355" s="86" t="b">
        <v>0</v>
      </c>
    </row>
    <row r="356" spans="1:12" ht="15">
      <c r="A356" s="86" t="s">
        <v>2824</v>
      </c>
      <c r="B356" s="86" t="s">
        <v>2840</v>
      </c>
      <c r="C356" s="86">
        <v>22</v>
      </c>
      <c r="D356" s="121">
        <v>0.009728286467065533</v>
      </c>
      <c r="E356" s="121">
        <v>1.4328276668764433</v>
      </c>
      <c r="F356" s="86" t="s">
        <v>2684</v>
      </c>
      <c r="G356" s="86" t="b">
        <v>0</v>
      </c>
      <c r="H356" s="86" t="b">
        <v>0</v>
      </c>
      <c r="I356" s="86" t="b">
        <v>0</v>
      </c>
      <c r="J356" s="86" t="b">
        <v>0</v>
      </c>
      <c r="K356" s="86" t="b">
        <v>0</v>
      </c>
      <c r="L356" s="86" t="b">
        <v>0</v>
      </c>
    </row>
    <row r="357" spans="1:12" ht="15">
      <c r="A357" s="86" t="s">
        <v>2840</v>
      </c>
      <c r="B357" s="86" t="s">
        <v>3248</v>
      </c>
      <c r="C357" s="86">
        <v>22</v>
      </c>
      <c r="D357" s="121">
        <v>0.009728286467065533</v>
      </c>
      <c r="E357" s="121">
        <v>1.5817666798885097</v>
      </c>
      <c r="F357" s="86" t="s">
        <v>2684</v>
      </c>
      <c r="G357" s="86" t="b">
        <v>0</v>
      </c>
      <c r="H357" s="86" t="b">
        <v>0</v>
      </c>
      <c r="I357" s="86" t="b">
        <v>0</v>
      </c>
      <c r="J357" s="86" t="b">
        <v>0</v>
      </c>
      <c r="K357" s="86" t="b">
        <v>0</v>
      </c>
      <c r="L357" s="86" t="b">
        <v>0</v>
      </c>
    </row>
    <row r="358" spans="1:12" ht="15">
      <c r="A358" s="86" t="s">
        <v>3248</v>
      </c>
      <c r="B358" s="86" t="s">
        <v>3247</v>
      </c>
      <c r="C358" s="86">
        <v>22</v>
      </c>
      <c r="D358" s="121">
        <v>0.009728286467065533</v>
      </c>
      <c r="E358" s="121">
        <v>1.6010718350838964</v>
      </c>
      <c r="F358" s="86" t="s">
        <v>2684</v>
      </c>
      <c r="G358" s="86" t="b">
        <v>0</v>
      </c>
      <c r="H358" s="86" t="b">
        <v>0</v>
      </c>
      <c r="I358" s="86" t="b">
        <v>0</v>
      </c>
      <c r="J358" s="86" t="b">
        <v>0</v>
      </c>
      <c r="K358" s="86" t="b">
        <v>0</v>
      </c>
      <c r="L358" s="86" t="b">
        <v>0</v>
      </c>
    </row>
    <row r="359" spans="1:12" ht="15">
      <c r="A359" s="86" t="s">
        <v>3247</v>
      </c>
      <c r="B359" s="86" t="s">
        <v>3251</v>
      </c>
      <c r="C359" s="86">
        <v>22</v>
      </c>
      <c r="D359" s="121">
        <v>0.009728286467065533</v>
      </c>
      <c r="E359" s="121">
        <v>1.6010718350838964</v>
      </c>
      <c r="F359" s="86" t="s">
        <v>2684</v>
      </c>
      <c r="G359" s="86" t="b">
        <v>0</v>
      </c>
      <c r="H359" s="86" t="b">
        <v>0</v>
      </c>
      <c r="I359" s="86" t="b">
        <v>0</v>
      </c>
      <c r="J359" s="86" t="b">
        <v>0</v>
      </c>
      <c r="K359" s="86" t="b">
        <v>0</v>
      </c>
      <c r="L359" s="86" t="b">
        <v>0</v>
      </c>
    </row>
    <row r="360" spans="1:12" ht="15">
      <c r="A360" s="86" t="s">
        <v>3251</v>
      </c>
      <c r="B360" s="86" t="s">
        <v>3252</v>
      </c>
      <c r="C360" s="86">
        <v>22</v>
      </c>
      <c r="D360" s="121">
        <v>0.009728286467065533</v>
      </c>
      <c r="E360" s="121">
        <v>1.6010718350838964</v>
      </c>
      <c r="F360" s="86" t="s">
        <v>2684</v>
      </c>
      <c r="G360" s="86" t="b">
        <v>0</v>
      </c>
      <c r="H360" s="86" t="b">
        <v>0</v>
      </c>
      <c r="I360" s="86" t="b">
        <v>0</v>
      </c>
      <c r="J360" s="86" t="b">
        <v>0</v>
      </c>
      <c r="K360" s="86" t="b">
        <v>0</v>
      </c>
      <c r="L360" s="86" t="b">
        <v>0</v>
      </c>
    </row>
    <row r="361" spans="1:12" ht="15">
      <c r="A361" s="86" t="s">
        <v>3252</v>
      </c>
      <c r="B361" s="86" t="s">
        <v>3253</v>
      </c>
      <c r="C361" s="86">
        <v>22</v>
      </c>
      <c r="D361" s="121">
        <v>0.009728286467065533</v>
      </c>
      <c r="E361" s="121">
        <v>1.6010718350838964</v>
      </c>
      <c r="F361" s="86" t="s">
        <v>2684</v>
      </c>
      <c r="G361" s="86" t="b">
        <v>0</v>
      </c>
      <c r="H361" s="86" t="b">
        <v>0</v>
      </c>
      <c r="I361" s="86" t="b">
        <v>0</v>
      </c>
      <c r="J361" s="86" t="b">
        <v>0</v>
      </c>
      <c r="K361" s="86" t="b">
        <v>0</v>
      </c>
      <c r="L361" s="86" t="b">
        <v>0</v>
      </c>
    </row>
    <row r="362" spans="1:12" ht="15">
      <c r="A362" s="86" t="s">
        <v>3253</v>
      </c>
      <c r="B362" s="86" t="s">
        <v>2815</v>
      </c>
      <c r="C362" s="86">
        <v>22</v>
      </c>
      <c r="D362" s="121">
        <v>0.009728286467065533</v>
      </c>
      <c r="E362" s="121">
        <v>1.3000418394199151</v>
      </c>
      <c r="F362" s="86" t="s">
        <v>2684</v>
      </c>
      <c r="G362" s="86" t="b">
        <v>0</v>
      </c>
      <c r="H362" s="86" t="b">
        <v>0</v>
      </c>
      <c r="I362" s="86" t="b">
        <v>0</v>
      </c>
      <c r="J362" s="86" t="b">
        <v>0</v>
      </c>
      <c r="K362" s="86" t="b">
        <v>0</v>
      </c>
      <c r="L362" s="86" t="b">
        <v>0</v>
      </c>
    </row>
    <row r="363" spans="1:12" ht="15">
      <c r="A363" s="86" t="s">
        <v>2815</v>
      </c>
      <c r="B363" s="86" t="s">
        <v>389</v>
      </c>
      <c r="C363" s="86">
        <v>22</v>
      </c>
      <c r="D363" s="121">
        <v>0.009728286467065533</v>
      </c>
      <c r="E363" s="121">
        <v>1.3000418394199151</v>
      </c>
      <c r="F363" s="86" t="s">
        <v>2684</v>
      </c>
      <c r="G363" s="86" t="b">
        <v>0</v>
      </c>
      <c r="H363" s="86" t="b">
        <v>0</v>
      </c>
      <c r="I363" s="86" t="b">
        <v>0</v>
      </c>
      <c r="J363" s="86" t="b">
        <v>0</v>
      </c>
      <c r="K363" s="86" t="b">
        <v>0</v>
      </c>
      <c r="L363" s="86" t="b">
        <v>0</v>
      </c>
    </row>
    <row r="364" spans="1:12" ht="15">
      <c r="A364" s="86" t="s">
        <v>389</v>
      </c>
      <c r="B364" s="86" t="s">
        <v>3250</v>
      </c>
      <c r="C364" s="86">
        <v>22</v>
      </c>
      <c r="D364" s="121">
        <v>0.009728286467065533</v>
      </c>
      <c r="E364" s="121">
        <v>1.6010718350838964</v>
      </c>
      <c r="F364" s="86" t="s">
        <v>2684</v>
      </c>
      <c r="G364" s="86" t="b">
        <v>0</v>
      </c>
      <c r="H364" s="86" t="b">
        <v>0</v>
      </c>
      <c r="I364" s="86" t="b">
        <v>0</v>
      </c>
      <c r="J364" s="86" t="b">
        <v>0</v>
      </c>
      <c r="K364" s="86" t="b">
        <v>0</v>
      </c>
      <c r="L364" s="86" t="b">
        <v>0</v>
      </c>
    </row>
    <row r="365" spans="1:12" ht="15">
      <c r="A365" s="86" t="s">
        <v>3250</v>
      </c>
      <c r="B365" s="86" t="s">
        <v>3254</v>
      </c>
      <c r="C365" s="86">
        <v>22</v>
      </c>
      <c r="D365" s="121">
        <v>0.009728286467065533</v>
      </c>
      <c r="E365" s="121">
        <v>1.6010718350838964</v>
      </c>
      <c r="F365" s="86" t="s">
        <v>2684</v>
      </c>
      <c r="G365" s="86" t="b">
        <v>0</v>
      </c>
      <c r="H365" s="86" t="b">
        <v>0</v>
      </c>
      <c r="I365" s="86" t="b">
        <v>0</v>
      </c>
      <c r="J365" s="86" t="b">
        <v>0</v>
      </c>
      <c r="K365" s="86" t="b">
        <v>0</v>
      </c>
      <c r="L365" s="86" t="b">
        <v>0</v>
      </c>
    </row>
    <row r="366" spans="1:12" ht="15">
      <c r="A366" s="86" t="s">
        <v>3254</v>
      </c>
      <c r="B366" s="86" t="s">
        <v>3255</v>
      </c>
      <c r="C366" s="86">
        <v>22</v>
      </c>
      <c r="D366" s="121">
        <v>0.009728286467065533</v>
      </c>
      <c r="E366" s="121">
        <v>1.6010718350838964</v>
      </c>
      <c r="F366" s="86" t="s">
        <v>2684</v>
      </c>
      <c r="G366" s="86" t="b">
        <v>0</v>
      </c>
      <c r="H366" s="86" t="b">
        <v>0</v>
      </c>
      <c r="I366" s="86" t="b">
        <v>0</v>
      </c>
      <c r="J366" s="86" t="b">
        <v>0</v>
      </c>
      <c r="K366" s="86" t="b">
        <v>0</v>
      </c>
      <c r="L366" s="86" t="b">
        <v>0</v>
      </c>
    </row>
    <row r="367" spans="1:12" ht="15">
      <c r="A367" s="86" t="s">
        <v>3255</v>
      </c>
      <c r="B367" s="86" t="s">
        <v>2814</v>
      </c>
      <c r="C367" s="86">
        <v>22</v>
      </c>
      <c r="D367" s="121">
        <v>0.009728286467065533</v>
      </c>
      <c r="E367" s="121">
        <v>1.2274911722713033</v>
      </c>
      <c r="F367" s="86" t="s">
        <v>2684</v>
      </c>
      <c r="G367" s="86" t="b">
        <v>0</v>
      </c>
      <c r="H367" s="86" t="b">
        <v>0</v>
      </c>
      <c r="I367" s="86" t="b">
        <v>0</v>
      </c>
      <c r="J367" s="86" t="b">
        <v>0</v>
      </c>
      <c r="K367" s="86" t="b">
        <v>0</v>
      </c>
      <c r="L367" s="86" t="b">
        <v>0</v>
      </c>
    </row>
    <row r="368" spans="1:12" ht="15">
      <c r="A368" s="86" t="s">
        <v>2814</v>
      </c>
      <c r="B368" s="86" t="s">
        <v>2813</v>
      </c>
      <c r="C368" s="86">
        <v>22</v>
      </c>
      <c r="D368" s="121">
        <v>0.009728286467065533</v>
      </c>
      <c r="E368" s="121">
        <v>0.6891002608127182</v>
      </c>
      <c r="F368" s="86" t="s">
        <v>2684</v>
      </c>
      <c r="G368" s="86" t="b">
        <v>0</v>
      </c>
      <c r="H368" s="86" t="b">
        <v>0</v>
      </c>
      <c r="I368" s="86" t="b">
        <v>0</v>
      </c>
      <c r="J368" s="86" t="b">
        <v>0</v>
      </c>
      <c r="K368" s="86" t="b">
        <v>0</v>
      </c>
      <c r="L368" s="86" t="b">
        <v>0</v>
      </c>
    </row>
    <row r="369" spans="1:12" ht="15">
      <c r="A369" s="86" t="s">
        <v>2812</v>
      </c>
      <c r="B369" s="86" t="s">
        <v>2879</v>
      </c>
      <c r="C369" s="86">
        <v>16</v>
      </c>
      <c r="D369" s="121">
        <v>0.009441794618465312</v>
      </c>
      <c r="E369" s="121">
        <v>1.6647409149532737</v>
      </c>
      <c r="F369" s="86" t="s">
        <v>2684</v>
      </c>
      <c r="G369" s="86" t="b">
        <v>0</v>
      </c>
      <c r="H369" s="86" t="b">
        <v>0</v>
      </c>
      <c r="I369" s="86" t="b">
        <v>0</v>
      </c>
      <c r="J369" s="86" t="b">
        <v>0</v>
      </c>
      <c r="K369" s="86" t="b">
        <v>0</v>
      </c>
      <c r="L369" s="86" t="b">
        <v>0</v>
      </c>
    </row>
    <row r="370" spans="1:12" ht="15">
      <c r="A370" s="86" t="s">
        <v>2879</v>
      </c>
      <c r="B370" s="86" t="s">
        <v>3249</v>
      </c>
      <c r="C370" s="86">
        <v>16</v>
      </c>
      <c r="D370" s="121">
        <v>0.009441794618465312</v>
      </c>
      <c r="E370" s="121">
        <v>1.7393745332501778</v>
      </c>
      <c r="F370" s="86" t="s">
        <v>2684</v>
      </c>
      <c r="G370" s="86" t="b">
        <v>0</v>
      </c>
      <c r="H370" s="86" t="b">
        <v>0</v>
      </c>
      <c r="I370" s="86" t="b">
        <v>0</v>
      </c>
      <c r="J370" s="86" t="b">
        <v>0</v>
      </c>
      <c r="K370" s="86" t="b">
        <v>0</v>
      </c>
      <c r="L370" s="86" t="b">
        <v>0</v>
      </c>
    </row>
    <row r="371" spans="1:12" ht="15">
      <c r="A371" s="86" t="s">
        <v>3249</v>
      </c>
      <c r="B371" s="86" t="s">
        <v>3256</v>
      </c>
      <c r="C371" s="86">
        <v>16</v>
      </c>
      <c r="D371" s="121">
        <v>0.009441794618465312</v>
      </c>
      <c r="E371" s="121">
        <v>1.6882220108027965</v>
      </c>
      <c r="F371" s="86" t="s">
        <v>2684</v>
      </c>
      <c r="G371" s="86" t="b">
        <v>0</v>
      </c>
      <c r="H371" s="86" t="b">
        <v>0</v>
      </c>
      <c r="I371" s="86" t="b">
        <v>0</v>
      </c>
      <c r="J371" s="86" t="b">
        <v>0</v>
      </c>
      <c r="K371" s="86" t="b">
        <v>0</v>
      </c>
      <c r="L371" s="86" t="b">
        <v>0</v>
      </c>
    </row>
    <row r="372" spans="1:12" ht="15">
      <c r="A372" s="86" t="s">
        <v>3256</v>
      </c>
      <c r="B372" s="86" t="s">
        <v>3258</v>
      </c>
      <c r="C372" s="86">
        <v>16</v>
      </c>
      <c r="D372" s="121">
        <v>0.009441794618465312</v>
      </c>
      <c r="E372" s="121">
        <v>1.6882220108027965</v>
      </c>
      <c r="F372" s="86" t="s">
        <v>2684</v>
      </c>
      <c r="G372" s="86" t="b">
        <v>0</v>
      </c>
      <c r="H372" s="86" t="b">
        <v>0</v>
      </c>
      <c r="I372" s="86" t="b">
        <v>0</v>
      </c>
      <c r="J372" s="86" t="b">
        <v>0</v>
      </c>
      <c r="K372" s="86" t="b">
        <v>0</v>
      </c>
      <c r="L372" s="86" t="b">
        <v>0</v>
      </c>
    </row>
    <row r="373" spans="1:12" ht="15">
      <c r="A373" s="86" t="s">
        <v>3258</v>
      </c>
      <c r="B373" s="86" t="s">
        <v>2813</v>
      </c>
      <c r="C373" s="86">
        <v>16</v>
      </c>
      <c r="D373" s="121">
        <v>0.009441794618465312</v>
      </c>
      <c r="E373" s="121">
        <v>1.0626809236253112</v>
      </c>
      <c r="F373" s="86" t="s">
        <v>2684</v>
      </c>
      <c r="G373" s="86" t="b">
        <v>0</v>
      </c>
      <c r="H373" s="86" t="b">
        <v>0</v>
      </c>
      <c r="I373" s="86" t="b">
        <v>0</v>
      </c>
      <c r="J373" s="86" t="b">
        <v>0</v>
      </c>
      <c r="K373" s="86" t="b">
        <v>0</v>
      </c>
      <c r="L373" s="86" t="b">
        <v>0</v>
      </c>
    </row>
    <row r="374" spans="1:12" ht="15">
      <c r="A374" s="86" t="s">
        <v>3259</v>
      </c>
      <c r="B374" s="86" t="s">
        <v>3257</v>
      </c>
      <c r="C374" s="86">
        <v>16</v>
      </c>
      <c r="D374" s="121">
        <v>0.009441794618465312</v>
      </c>
      <c r="E374" s="121">
        <v>1.7393745332501778</v>
      </c>
      <c r="F374" s="86" t="s">
        <v>2684</v>
      </c>
      <c r="G374" s="86" t="b">
        <v>0</v>
      </c>
      <c r="H374" s="86" t="b">
        <v>0</v>
      </c>
      <c r="I374" s="86" t="b">
        <v>0</v>
      </c>
      <c r="J374" s="86" t="b">
        <v>0</v>
      </c>
      <c r="K374" s="86" t="b">
        <v>0</v>
      </c>
      <c r="L374" s="86" t="b">
        <v>0</v>
      </c>
    </row>
    <row r="375" spans="1:12" ht="15">
      <c r="A375" s="86" t="s">
        <v>3257</v>
      </c>
      <c r="B375" s="86" t="s">
        <v>2825</v>
      </c>
      <c r="C375" s="86">
        <v>16</v>
      </c>
      <c r="D375" s="121">
        <v>0.009441794618465312</v>
      </c>
      <c r="E375" s="121">
        <v>1.5632832741944966</v>
      </c>
      <c r="F375" s="86" t="s">
        <v>2684</v>
      </c>
      <c r="G375" s="86" t="b">
        <v>0</v>
      </c>
      <c r="H375" s="86" t="b">
        <v>0</v>
      </c>
      <c r="I375" s="86" t="b">
        <v>0</v>
      </c>
      <c r="J375" s="86" t="b">
        <v>0</v>
      </c>
      <c r="K375" s="86" t="b">
        <v>0</v>
      </c>
      <c r="L375" s="86" t="b">
        <v>0</v>
      </c>
    </row>
    <row r="376" spans="1:12" ht="15">
      <c r="A376" s="86" t="s">
        <v>2825</v>
      </c>
      <c r="B376" s="86" t="s">
        <v>2815</v>
      </c>
      <c r="C376" s="86">
        <v>16</v>
      </c>
      <c r="D376" s="121">
        <v>0.009441794618465312</v>
      </c>
      <c r="E376" s="121">
        <v>1.1239505803642338</v>
      </c>
      <c r="F376" s="86" t="s">
        <v>2684</v>
      </c>
      <c r="G376" s="86" t="b">
        <v>0</v>
      </c>
      <c r="H376" s="86" t="b">
        <v>0</v>
      </c>
      <c r="I376" s="86" t="b">
        <v>0</v>
      </c>
      <c r="J376" s="86" t="b">
        <v>0</v>
      </c>
      <c r="K376" s="86" t="b">
        <v>0</v>
      </c>
      <c r="L376" s="86" t="b">
        <v>0</v>
      </c>
    </row>
    <row r="377" spans="1:12" ht="15">
      <c r="A377" s="86" t="s">
        <v>2815</v>
      </c>
      <c r="B377" s="86" t="s">
        <v>2813</v>
      </c>
      <c r="C377" s="86">
        <v>16</v>
      </c>
      <c r="D377" s="121">
        <v>0.009441794618465312</v>
      </c>
      <c r="E377" s="121">
        <v>0.6233482297950486</v>
      </c>
      <c r="F377" s="86" t="s">
        <v>2684</v>
      </c>
      <c r="G377" s="86" t="b">
        <v>0</v>
      </c>
      <c r="H377" s="86" t="b">
        <v>0</v>
      </c>
      <c r="I377" s="86" t="b">
        <v>0</v>
      </c>
      <c r="J377" s="86" t="b">
        <v>0</v>
      </c>
      <c r="K377" s="86" t="b">
        <v>0</v>
      </c>
      <c r="L377" s="86" t="b">
        <v>0</v>
      </c>
    </row>
    <row r="378" spans="1:12" ht="15">
      <c r="A378" s="86" t="s">
        <v>2820</v>
      </c>
      <c r="B378" s="86" t="s">
        <v>3266</v>
      </c>
      <c r="C378" s="86">
        <v>7</v>
      </c>
      <c r="D378" s="121">
        <v>0.0068186499567996165</v>
      </c>
      <c r="E378" s="121">
        <v>1.3637109192892924</v>
      </c>
      <c r="F378" s="86" t="s">
        <v>2684</v>
      </c>
      <c r="G378" s="86" t="b">
        <v>0</v>
      </c>
      <c r="H378" s="86" t="b">
        <v>0</v>
      </c>
      <c r="I378" s="86" t="b">
        <v>0</v>
      </c>
      <c r="J378" s="86" t="b">
        <v>0</v>
      </c>
      <c r="K378" s="86" t="b">
        <v>0</v>
      </c>
      <c r="L378" s="86" t="b">
        <v>0</v>
      </c>
    </row>
    <row r="379" spans="1:12" ht="15">
      <c r="A379" s="86" t="s">
        <v>3266</v>
      </c>
      <c r="B379" s="86" t="s">
        <v>3259</v>
      </c>
      <c r="C379" s="86">
        <v>7</v>
      </c>
      <c r="D379" s="121">
        <v>0.0068186499567996165</v>
      </c>
      <c r="E379" s="121">
        <v>1.7393745332501778</v>
      </c>
      <c r="F379" s="86" t="s">
        <v>2684</v>
      </c>
      <c r="G379" s="86" t="b">
        <v>0</v>
      </c>
      <c r="H379" s="86" t="b">
        <v>0</v>
      </c>
      <c r="I379" s="86" t="b">
        <v>0</v>
      </c>
      <c r="J379" s="86" t="b">
        <v>0</v>
      </c>
      <c r="K379" s="86" t="b">
        <v>0</v>
      </c>
      <c r="L379" s="86" t="b">
        <v>0</v>
      </c>
    </row>
    <row r="380" spans="1:12" ht="15">
      <c r="A380" s="86" t="s">
        <v>3290</v>
      </c>
      <c r="B380" s="86" t="s">
        <v>3281</v>
      </c>
      <c r="C380" s="86">
        <v>6</v>
      </c>
      <c r="D380" s="121">
        <v>0.006274162172976563</v>
      </c>
      <c r="E380" s="121">
        <v>2.165343265522459</v>
      </c>
      <c r="F380" s="86" t="s">
        <v>2684</v>
      </c>
      <c r="G380" s="86" t="b">
        <v>0</v>
      </c>
      <c r="H380" s="86" t="b">
        <v>0</v>
      </c>
      <c r="I380" s="86" t="b">
        <v>0</v>
      </c>
      <c r="J380" s="86" t="b">
        <v>0</v>
      </c>
      <c r="K380" s="86" t="b">
        <v>0</v>
      </c>
      <c r="L380" s="86" t="b">
        <v>0</v>
      </c>
    </row>
    <row r="381" spans="1:12" ht="15">
      <c r="A381" s="86" t="s">
        <v>3281</v>
      </c>
      <c r="B381" s="86" t="s">
        <v>3291</v>
      </c>
      <c r="C381" s="86">
        <v>6</v>
      </c>
      <c r="D381" s="121">
        <v>0.006274162172976563</v>
      </c>
      <c r="E381" s="121">
        <v>2.165343265522459</v>
      </c>
      <c r="F381" s="86" t="s">
        <v>2684</v>
      </c>
      <c r="G381" s="86" t="b">
        <v>0</v>
      </c>
      <c r="H381" s="86" t="b">
        <v>0</v>
      </c>
      <c r="I381" s="86" t="b">
        <v>0</v>
      </c>
      <c r="J381" s="86" t="b">
        <v>0</v>
      </c>
      <c r="K381" s="86" t="b">
        <v>0</v>
      </c>
      <c r="L381" s="86" t="b">
        <v>0</v>
      </c>
    </row>
    <row r="382" spans="1:12" ht="15">
      <c r="A382" s="86" t="s">
        <v>3291</v>
      </c>
      <c r="B382" s="86" t="s">
        <v>3292</v>
      </c>
      <c r="C382" s="86">
        <v>6</v>
      </c>
      <c r="D382" s="121">
        <v>0.006274162172976563</v>
      </c>
      <c r="E382" s="121">
        <v>2.165343265522459</v>
      </c>
      <c r="F382" s="86" t="s">
        <v>2684</v>
      </c>
      <c r="G382" s="86" t="b">
        <v>0</v>
      </c>
      <c r="H382" s="86" t="b">
        <v>0</v>
      </c>
      <c r="I382" s="86" t="b">
        <v>0</v>
      </c>
      <c r="J382" s="86" t="b">
        <v>0</v>
      </c>
      <c r="K382" s="86" t="b">
        <v>0</v>
      </c>
      <c r="L382" s="86" t="b">
        <v>0</v>
      </c>
    </row>
    <row r="383" spans="1:12" ht="15">
      <c r="A383" s="86" t="s">
        <v>3292</v>
      </c>
      <c r="B383" s="86" t="s">
        <v>344</v>
      </c>
      <c r="C383" s="86">
        <v>6</v>
      </c>
      <c r="D383" s="121">
        <v>0.006274162172976563</v>
      </c>
      <c r="E383" s="121">
        <v>1.9021018307478774</v>
      </c>
      <c r="F383" s="86" t="s">
        <v>2684</v>
      </c>
      <c r="G383" s="86" t="b">
        <v>0</v>
      </c>
      <c r="H383" s="86" t="b">
        <v>0</v>
      </c>
      <c r="I383" s="86" t="b">
        <v>0</v>
      </c>
      <c r="J383" s="86" t="b">
        <v>0</v>
      </c>
      <c r="K383" s="86" t="b">
        <v>0</v>
      </c>
      <c r="L383" s="86" t="b">
        <v>0</v>
      </c>
    </row>
    <row r="384" spans="1:12" ht="15">
      <c r="A384" s="86" t="s">
        <v>344</v>
      </c>
      <c r="B384" s="86" t="s">
        <v>2825</v>
      </c>
      <c r="C384" s="86">
        <v>6</v>
      </c>
      <c r="D384" s="121">
        <v>0.006274162172976563</v>
      </c>
      <c r="E384" s="121">
        <v>0.8229205847002528</v>
      </c>
      <c r="F384" s="86" t="s">
        <v>2684</v>
      </c>
      <c r="G384" s="86" t="b">
        <v>0</v>
      </c>
      <c r="H384" s="86" t="b">
        <v>0</v>
      </c>
      <c r="I384" s="86" t="b">
        <v>0</v>
      </c>
      <c r="J384" s="86" t="b">
        <v>0</v>
      </c>
      <c r="K384" s="86" t="b">
        <v>0</v>
      </c>
      <c r="L384" s="86" t="b">
        <v>0</v>
      </c>
    </row>
    <row r="385" spans="1:12" ht="15">
      <c r="A385" s="86" t="s">
        <v>2825</v>
      </c>
      <c r="B385" s="86" t="s">
        <v>3293</v>
      </c>
      <c r="C385" s="86">
        <v>6</v>
      </c>
      <c r="D385" s="121">
        <v>0.006274162172976563</v>
      </c>
      <c r="E385" s="121">
        <v>1.5632832741944966</v>
      </c>
      <c r="F385" s="86" t="s">
        <v>2684</v>
      </c>
      <c r="G385" s="86" t="b">
        <v>0</v>
      </c>
      <c r="H385" s="86" t="b">
        <v>0</v>
      </c>
      <c r="I385" s="86" t="b">
        <v>0</v>
      </c>
      <c r="J385" s="86" t="b">
        <v>0</v>
      </c>
      <c r="K385" s="86" t="b">
        <v>0</v>
      </c>
      <c r="L385" s="86" t="b">
        <v>0</v>
      </c>
    </row>
    <row r="386" spans="1:12" ht="15">
      <c r="A386" s="86" t="s">
        <v>3293</v>
      </c>
      <c r="B386" s="86" t="s">
        <v>3294</v>
      </c>
      <c r="C386" s="86">
        <v>6</v>
      </c>
      <c r="D386" s="121">
        <v>0.006274162172976563</v>
      </c>
      <c r="E386" s="121">
        <v>2.165343265522459</v>
      </c>
      <c r="F386" s="86" t="s">
        <v>2684</v>
      </c>
      <c r="G386" s="86" t="b">
        <v>0</v>
      </c>
      <c r="H386" s="86" t="b">
        <v>0</v>
      </c>
      <c r="I386" s="86" t="b">
        <v>0</v>
      </c>
      <c r="J386" s="86" t="b">
        <v>0</v>
      </c>
      <c r="K386" s="86" t="b">
        <v>0</v>
      </c>
      <c r="L386" s="86" t="b">
        <v>0</v>
      </c>
    </row>
    <row r="387" spans="1:12" ht="15">
      <c r="A387" s="86" t="s">
        <v>3294</v>
      </c>
      <c r="B387" s="86" t="s">
        <v>2855</v>
      </c>
      <c r="C387" s="86">
        <v>6</v>
      </c>
      <c r="D387" s="121">
        <v>0.006274162172976563</v>
      </c>
      <c r="E387" s="121">
        <v>1.9434945159061026</v>
      </c>
      <c r="F387" s="86" t="s">
        <v>2684</v>
      </c>
      <c r="G387" s="86" t="b">
        <v>0</v>
      </c>
      <c r="H387" s="86" t="b">
        <v>0</v>
      </c>
      <c r="I387" s="86" t="b">
        <v>0</v>
      </c>
      <c r="J387" s="86" t="b">
        <v>0</v>
      </c>
      <c r="K387" s="86" t="b">
        <v>0</v>
      </c>
      <c r="L387" s="86" t="b">
        <v>0</v>
      </c>
    </row>
    <row r="388" spans="1:12" ht="15">
      <c r="A388" s="86" t="s">
        <v>2855</v>
      </c>
      <c r="B388" s="86" t="s">
        <v>3272</v>
      </c>
      <c r="C388" s="86">
        <v>6</v>
      </c>
      <c r="D388" s="121">
        <v>0.006274162172976563</v>
      </c>
      <c r="E388" s="121">
        <v>2.040404528914159</v>
      </c>
      <c r="F388" s="86" t="s">
        <v>2684</v>
      </c>
      <c r="G388" s="86" t="b">
        <v>0</v>
      </c>
      <c r="H388" s="86" t="b">
        <v>0</v>
      </c>
      <c r="I388" s="86" t="b">
        <v>0</v>
      </c>
      <c r="J388" s="86" t="b">
        <v>0</v>
      </c>
      <c r="K388" s="86" t="b">
        <v>0</v>
      </c>
      <c r="L388" s="86" t="b">
        <v>0</v>
      </c>
    </row>
    <row r="389" spans="1:12" ht="15">
      <c r="A389" s="86" t="s">
        <v>3272</v>
      </c>
      <c r="B389" s="86" t="s">
        <v>2824</v>
      </c>
      <c r="C389" s="86">
        <v>6</v>
      </c>
      <c r="D389" s="121">
        <v>0.006274162172976563</v>
      </c>
      <c r="E389" s="121">
        <v>1.45213282207183</v>
      </c>
      <c r="F389" s="86" t="s">
        <v>2684</v>
      </c>
      <c r="G389" s="86" t="b">
        <v>0</v>
      </c>
      <c r="H389" s="86" t="b">
        <v>0</v>
      </c>
      <c r="I389" s="86" t="b">
        <v>0</v>
      </c>
      <c r="J389" s="86" t="b">
        <v>0</v>
      </c>
      <c r="K389" s="86" t="b">
        <v>0</v>
      </c>
      <c r="L389" s="86" t="b">
        <v>0</v>
      </c>
    </row>
    <row r="390" spans="1:12" ht="15">
      <c r="A390" s="86" t="s">
        <v>2824</v>
      </c>
      <c r="B390" s="86" t="s">
        <v>3295</v>
      </c>
      <c r="C390" s="86">
        <v>6</v>
      </c>
      <c r="D390" s="121">
        <v>0.006274162172976563</v>
      </c>
      <c r="E390" s="121">
        <v>1.45213282207183</v>
      </c>
      <c r="F390" s="86" t="s">
        <v>2684</v>
      </c>
      <c r="G390" s="86" t="b">
        <v>0</v>
      </c>
      <c r="H390" s="86" t="b">
        <v>0</v>
      </c>
      <c r="I390" s="86" t="b">
        <v>0</v>
      </c>
      <c r="J390" s="86" t="b">
        <v>0</v>
      </c>
      <c r="K390" s="86" t="b">
        <v>0</v>
      </c>
      <c r="L390" s="86" t="b">
        <v>0</v>
      </c>
    </row>
    <row r="391" spans="1:12" ht="15">
      <c r="A391" s="86" t="s">
        <v>3295</v>
      </c>
      <c r="B391" s="86" t="s">
        <v>3260</v>
      </c>
      <c r="C391" s="86">
        <v>6</v>
      </c>
      <c r="D391" s="121">
        <v>0.006274162172976563</v>
      </c>
      <c r="E391" s="121">
        <v>2.0983964758918456</v>
      </c>
      <c r="F391" s="86" t="s">
        <v>2684</v>
      </c>
      <c r="G391" s="86" t="b">
        <v>0</v>
      </c>
      <c r="H391" s="86" t="b">
        <v>0</v>
      </c>
      <c r="I391" s="86" t="b">
        <v>0</v>
      </c>
      <c r="J391" s="86" t="b">
        <v>1</v>
      </c>
      <c r="K391" s="86" t="b">
        <v>0</v>
      </c>
      <c r="L391" s="86" t="b">
        <v>0</v>
      </c>
    </row>
    <row r="392" spans="1:12" ht="15">
      <c r="A392" s="86" t="s">
        <v>2827</v>
      </c>
      <c r="B392" s="86" t="s">
        <v>2828</v>
      </c>
      <c r="C392" s="86">
        <v>4</v>
      </c>
      <c r="D392" s="121">
        <v>0.0049361063715273965</v>
      </c>
      <c r="E392" s="121">
        <v>2.34143452457814</v>
      </c>
      <c r="F392" s="86" t="s">
        <v>2684</v>
      </c>
      <c r="G392" s="86" t="b">
        <v>0</v>
      </c>
      <c r="H392" s="86" t="b">
        <v>0</v>
      </c>
      <c r="I392" s="86" t="b">
        <v>0</v>
      </c>
      <c r="J392" s="86" t="b">
        <v>0</v>
      </c>
      <c r="K392" s="86" t="b">
        <v>0</v>
      </c>
      <c r="L392" s="86" t="b">
        <v>0</v>
      </c>
    </row>
    <row r="393" spans="1:12" ht="15">
      <c r="A393" s="86" t="s">
        <v>2828</v>
      </c>
      <c r="B393" s="86" t="s">
        <v>2815</v>
      </c>
      <c r="C393" s="86">
        <v>4</v>
      </c>
      <c r="D393" s="121">
        <v>0.0049361063715273965</v>
      </c>
      <c r="E393" s="121">
        <v>1.3000418394199151</v>
      </c>
      <c r="F393" s="86" t="s">
        <v>2684</v>
      </c>
      <c r="G393" s="86" t="b">
        <v>0</v>
      </c>
      <c r="H393" s="86" t="b">
        <v>0</v>
      </c>
      <c r="I393" s="86" t="b">
        <v>0</v>
      </c>
      <c r="J393" s="86" t="b">
        <v>0</v>
      </c>
      <c r="K393" s="86" t="b">
        <v>0</v>
      </c>
      <c r="L393" s="86" t="b">
        <v>0</v>
      </c>
    </row>
    <row r="394" spans="1:12" ht="15">
      <c r="A394" s="86" t="s">
        <v>2815</v>
      </c>
      <c r="B394" s="86" t="s">
        <v>2814</v>
      </c>
      <c r="C394" s="86">
        <v>4</v>
      </c>
      <c r="D394" s="121">
        <v>0.0049361063715273965</v>
      </c>
      <c r="E394" s="121">
        <v>0.1860984871130784</v>
      </c>
      <c r="F394" s="86" t="s">
        <v>2684</v>
      </c>
      <c r="G394" s="86" t="b">
        <v>0</v>
      </c>
      <c r="H394" s="86" t="b">
        <v>0</v>
      </c>
      <c r="I394" s="86" t="b">
        <v>0</v>
      </c>
      <c r="J394" s="86" t="b">
        <v>0</v>
      </c>
      <c r="K394" s="86" t="b">
        <v>0</v>
      </c>
      <c r="L394" s="86" t="b">
        <v>0</v>
      </c>
    </row>
    <row r="395" spans="1:12" ht="15">
      <c r="A395" s="86" t="s">
        <v>2814</v>
      </c>
      <c r="B395" s="86" t="s">
        <v>2829</v>
      </c>
      <c r="C395" s="86">
        <v>4</v>
      </c>
      <c r="D395" s="121">
        <v>0.0049361063715273965</v>
      </c>
      <c r="E395" s="121">
        <v>0.9844531235850089</v>
      </c>
      <c r="F395" s="86" t="s">
        <v>2684</v>
      </c>
      <c r="G395" s="86" t="b">
        <v>0</v>
      </c>
      <c r="H395" s="86" t="b">
        <v>0</v>
      </c>
      <c r="I395" s="86" t="b">
        <v>0</v>
      </c>
      <c r="J395" s="86" t="b">
        <v>0</v>
      </c>
      <c r="K395" s="86" t="b">
        <v>0</v>
      </c>
      <c r="L395" s="86" t="b">
        <v>0</v>
      </c>
    </row>
    <row r="396" spans="1:12" ht="15">
      <c r="A396" s="86" t="s">
        <v>2829</v>
      </c>
      <c r="B396" s="86" t="s">
        <v>344</v>
      </c>
      <c r="C396" s="86">
        <v>4</v>
      </c>
      <c r="D396" s="121">
        <v>0.0049361063715273965</v>
      </c>
      <c r="E396" s="121">
        <v>1.6010718350838964</v>
      </c>
      <c r="F396" s="86" t="s">
        <v>2684</v>
      </c>
      <c r="G396" s="86" t="b">
        <v>0</v>
      </c>
      <c r="H396" s="86" t="b">
        <v>0</v>
      </c>
      <c r="I396" s="86" t="b">
        <v>0</v>
      </c>
      <c r="J396" s="86" t="b">
        <v>0</v>
      </c>
      <c r="K396" s="86" t="b">
        <v>0</v>
      </c>
      <c r="L396" s="86" t="b">
        <v>0</v>
      </c>
    </row>
    <row r="397" spans="1:12" ht="15">
      <c r="A397" s="86" t="s">
        <v>344</v>
      </c>
      <c r="B397" s="86" t="s">
        <v>2830</v>
      </c>
      <c r="C397" s="86">
        <v>4</v>
      </c>
      <c r="D397" s="121">
        <v>0.0049361063715273965</v>
      </c>
      <c r="E397" s="121">
        <v>1.424980576028215</v>
      </c>
      <c r="F397" s="86" t="s">
        <v>2684</v>
      </c>
      <c r="G397" s="86" t="b">
        <v>0</v>
      </c>
      <c r="H397" s="86" t="b">
        <v>0</v>
      </c>
      <c r="I397" s="86" t="b">
        <v>0</v>
      </c>
      <c r="J397" s="86" t="b">
        <v>0</v>
      </c>
      <c r="K397" s="86" t="b">
        <v>0</v>
      </c>
      <c r="L397" s="86" t="b">
        <v>0</v>
      </c>
    </row>
    <row r="398" spans="1:12" ht="15">
      <c r="A398" s="86" t="s">
        <v>2830</v>
      </c>
      <c r="B398" s="86" t="s">
        <v>2814</v>
      </c>
      <c r="C398" s="86">
        <v>4</v>
      </c>
      <c r="D398" s="121">
        <v>0.0049361063715273965</v>
      </c>
      <c r="E398" s="121">
        <v>1.2274911722713036</v>
      </c>
      <c r="F398" s="86" t="s">
        <v>2684</v>
      </c>
      <c r="G398" s="86" t="b">
        <v>0</v>
      </c>
      <c r="H398" s="86" t="b">
        <v>0</v>
      </c>
      <c r="I398" s="86" t="b">
        <v>0</v>
      </c>
      <c r="J398" s="86" t="b">
        <v>0</v>
      </c>
      <c r="K398" s="86" t="b">
        <v>0</v>
      </c>
      <c r="L398" s="86" t="b">
        <v>0</v>
      </c>
    </row>
    <row r="399" spans="1:12" ht="15">
      <c r="A399" s="86" t="s">
        <v>2814</v>
      </c>
      <c r="B399" s="86" t="s">
        <v>385</v>
      </c>
      <c r="C399" s="86">
        <v>4</v>
      </c>
      <c r="D399" s="121">
        <v>0.0049361063715273965</v>
      </c>
      <c r="E399" s="121">
        <v>1.0513999132156222</v>
      </c>
      <c r="F399" s="86" t="s">
        <v>2684</v>
      </c>
      <c r="G399" s="86" t="b">
        <v>0</v>
      </c>
      <c r="H399" s="86" t="b">
        <v>0</v>
      </c>
      <c r="I399" s="86" t="b">
        <v>0</v>
      </c>
      <c r="J399" s="86" t="b">
        <v>0</v>
      </c>
      <c r="K399" s="86" t="b">
        <v>0</v>
      </c>
      <c r="L399" s="86" t="b">
        <v>0</v>
      </c>
    </row>
    <row r="400" spans="1:12" ht="15">
      <c r="A400" s="86" t="s">
        <v>385</v>
      </c>
      <c r="B400" s="86" t="s">
        <v>2831</v>
      </c>
      <c r="C400" s="86">
        <v>4</v>
      </c>
      <c r="D400" s="121">
        <v>0.0049361063715273965</v>
      </c>
      <c r="E400" s="121">
        <v>2.165343265522459</v>
      </c>
      <c r="F400" s="86" t="s">
        <v>2684</v>
      </c>
      <c r="G400" s="86" t="b">
        <v>0</v>
      </c>
      <c r="H400" s="86" t="b">
        <v>0</v>
      </c>
      <c r="I400" s="86" t="b">
        <v>0</v>
      </c>
      <c r="J400" s="86" t="b">
        <v>0</v>
      </c>
      <c r="K400" s="86" t="b">
        <v>0</v>
      </c>
      <c r="L400" s="86" t="b">
        <v>0</v>
      </c>
    </row>
    <row r="401" spans="1:12" ht="15">
      <c r="A401" s="86" t="s">
        <v>2831</v>
      </c>
      <c r="B401" s="86" t="s">
        <v>2832</v>
      </c>
      <c r="C401" s="86">
        <v>4</v>
      </c>
      <c r="D401" s="121">
        <v>0.0049361063715273965</v>
      </c>
      <c r="E401" s="121">
        <v>2.34143452457814</v>
      </c>
      <c r="F401" s="86" t="s">
        <v>2684</v>
      </c>
      <c r="G401" s="86" t="b">
        <v>0</v>
      </c>
      <c r="H401" s="86" t="b">
        <v>0</v>
      </c>
      <c r="I401" s="86" t="b">
        <v>0</v>
      </c>
      <c r="J401" s="86" t="b">
        <v>0</v>
      </c>
      <c r="K401" s="86" t="b">
        <v>0</v>
      </c>
      <c r="L401" s="86" t="b">
        <v>0</v>
      </c>
    </row>
    <row r="402" spans="1:12" ht="15">
      <c r="A402" s="86" t="s">
        <v>2832</v>
      </c>
      <c r="B402" s="86" t="s">
        <v>3262</v>
      </c>
      <c r="C402" s="86">
        <v>4</v>
      </c>
      <c r="D402" s="121">
        <v>0.0049361063715273965</v>
      </c>
      <c r="E402" s="121">
        <v>2.34143452457814</v>
      </c>
      <c r="F402" s="86" t="s">
        <v>2684</v>
      </c>
      <c r="G402" s="86" t="b">
        <v>0</v>
      </c>
      <c r="H402" s="86" t="b">
        <v>0</v>
      </c>
      <c r="I402" s="86" t="b">
        <v>0</v>
      </c>
      <c r="J402" s="86" t="b">
        <v>0</v>
      </c>
      <c r="K402" s="86" t="b">
        <v>0</v>
      </c>
      <c r="L402" s="86" t="b">
        <v>0</v>
      </c>
    </row>
    <row r="403" spans="1:12" ht="15">
      <c r="A403" s="86" t="s">
        <v>2820</v>
      </c>
      <c r="B403" s="86" t="s">
        <v>3299</v>
      </c>
      <c r="C403" s="86">
        <v>4</v>
      </c>
      <c r="D403" s="121">
        <v>0.0049361063715273965</v>
      </c>
      <c r="E403" s="121">
        <v>1.3637109192892924</v>
      </c>
      <c r="F403" s="86" t="s">
        <v>2684</v>
      </c>
      <c r="G403" s="86" t="b">
        <v>0</v>
      </c>
      <c r="H403" s="86" t="b">
        <v>0</v>
      </c>
      <c r="I403" s="86" t="b">
        <v>0</v>
      </c>
      <c r="J403" s="86" t="b">
        <v>0</v>
      </c>
      <c r="K403" s="86" t="b">
        <v>0</v>
      </c>
      <c r="L403" s="86" t="b">
        <v>0</v>
      </c>
    </row>
    <row r="404" spans="1:12" ht="15">
      <c r="A404" s="86" t="s">
        <v>3299</v>
      </c>
      <c r="B404" s="86" t="s">
        <v>3259</v>
      </c>
      <c r="C404" s="86">
        <v>4</v>
      </c>
      <c r="D404" s="121">
        <v>0.0049361063715273965</v>
      </c>
      <c r="E404" s="121">
        <v>1.7393745332501778</v>
      </c>
      <c r="F404" s="86" t="s">
        <v>2684</v>
      </c>
      <c r="G404" s="86" t="b">
        <v>0</v>
      </c>
      <c r="H404" s="86" t="b">
        <v>0</v>
      </c>
      <c r="I404" s="86" t="b">
        <v>0</v>
      </c>
      <c r="J404" s="86" t="b">
        <v>0</v>
      </c>
      <c r="K404" s="86" t="b">
        <v>0</v>
      </c>
      <c r="L404" s="86" t="b">
        <v>0</v>
      </c>
    </row>
    <row r="405" spans="1:12" ht="15">
      <c r="A405" s="86" t="s">
        <v>2812</v>
      </c>
      <c r="B405" s="86" t="s">
        <v>3271</v>
      </c>
      <c r="C405" s="86">
        <v>2</v>
      </c>
      <c r="D405" s="121">
        <v>0.003111967614991466</v>
      </c>
      <c r="E405" s="121">
        <v>1.3637109192892924</v>
      </c>
      <c r="F405" s="86" t="s">
        <v>2684</v>
      </c>
      <c r="G405" s="86" t="b">
        <v>0</v>
      </c>
      <c r="H405" s="86" t="b">
        <v>0</v>
      </c>
      <c r="I405" s="86" t="b">
        <v>0</v>
      </c>
      <c r="J405" s="86" t="b">
        <v>0</v>
      </c>
      <c r="K405" s="86" t="b">
        <v>0</v>
      </c>
      <c r="L405" s="86" t="b">
        <v>0</v>
      </c>
    </row>
    <row r="406" spans="1:12" ht="15">
      <c r="A406" s="86" t="s">
        <v>3271</v>
      </c>
      <c r="B406" s="86" t="s">
        <v>3285</v>
      </c>
      <c r="C406" s="86">
        <v>2</v>
      </c>
      <c r="D406" s="121">
        <v>0.003111967614991466</v>
      </c>
      <c r="E406" s="121">
        <v>2.46637326118644</v>
      </c>
      <c r="F406" s="86" t="s">
        <v>2684</v>
      </c>
      <c r="G406" s="86" t="b">
        <v>0</v>
      </c>
      <c r="H406" s="86" t="b">
        <v>0</v>
      </c>
      <c r="I406" s="86" t="b">
        <v>0</v>
      </c>
      <c r="J406" s="86" t="b">
        <v>0</v>
      </c>
      <c r="K406" s="86" t="b">
        <v>0</v>
      </c>
      <c r="L406" s="86" t="b">
        <v>0</v>
      </c>
    </row>
    <row r="407" spans="1:12" ht="15">
      <c r="A407" s="86" t="s">
        <v>3285</v>
      </c>
      <c r="B407" s="86" t="s">
        <v>3263</v>
      </c>
      <c r="C407" s="86">
        <v>2</v>
      </c>
      <c r="D407" s="121">
        <v>0.003111967614991466</v>
      </c>
      <c r="E407" s="121">
        <v>2.6424645202421213</v>
      </c>
      <c r="F407" s="86" t="s">
        <v>2684</v>
      </c>
      <c r="G407" s="86" t="b">
        <v>0</v>
      </c>
      <c r="H407" s="86" t="b">
        <v>0</v>
      </c>
      <c r="I407" s="86" t="b">
        <v>0</v>
      </c>
      <c r="J407" s="86" t="b">
        <v>0</v>
      </c>
      <c r="K407" s="86" t="b">
        <v>0</v>
      </c>
      <c r="L407" s="86" t="b">
        <v>0</v>
      </c>
    </row>
    <row r="408" spans="1:12" ht="15">
      <c r="A408" s="86" t="s">
        <v>3263</v>
      </c>
      <c r="B408" s="86" t="s">
        <v>3286</v>
      </c>
      <c r="C408" s="86">
        <v>2</v>
      </c>
      <c r="D408" s="121">
        <v>0.003111967614991466</v>
      </c>
      <c r="E408" s="121">
        <v>2.6424645202421213</v>
      </c>
      <c r="F408" s="86" t="s">
        <v>2684</v>
      </c>
      <c r="G408" s="86" t="b">
        <v>0</v>
      </c>
      <c r="H408" s="86" t="b">
        <v>0</v>
      </c>
      <c r="I408" s="86" t="b">
        <v>0</v>
      </c>
      <c r="J408" s="86" t="b">
        <v>0</v>
      </c>
      <c r="K408" s="86" t="b">
        <v>0</v>
      </c>
      <c r="L408" s="86" t="b">
        <v>0</v>
      </c>
    </row>
    <row r="409" spans="1:12" ht="15">
      <c r="A409" s="86" t="s">
        <v>2820</v>
      </c>
      <c r="B409" s="86" t="s">
        <v>3407</v>
      </c>
      <c r="C409" s="86">
        <v>2</v>
      </c>
      <c r="D409" s="121">
        <v>0.003111967614991466</v>
      </c>
      <c r="E409" s="121">
        <v>1.3637109192892924</v>
      </c>
      <c r="F409" s="86" t="s">
        <v>2684</v>
      </c>
      <c r="G409" s="86" t="b">
        <v>0</v>
      </c>
      <c r="H409" s="86" t="b">
        <v>0</v>
      </c>
      <c r="I409" s="86" t="b">
        <v>0</v>
      </c>
      <c r="J409" s="86" t="b">
        <v>0</v>
      </c>
      <c r="K409" s="86" t="b">
        <v>0</v>
      </c>
      <c r="L409" s="86" t="b">
        <v>0</v>
      </c>
    </row>
    <row r="410" spans="1:12" ht="15">
      <c r="A410" s="86" t="s">
        <v>3407</v>
      </c>
      <c r="B410" s="86" t="s">
        <v>3259</v>
      </c>
      <c r="C410" s="86">
        <v>2</v>
      </c>
      <c r="D410" s="121">
        <v>0.003111967614991466</v>
      </c>
      <c r="E410" s="121">
        <v>1.7393745332501778</v>
      </c>
      <c r="F410" s="86" t="s">
        <v>2684</v>
      </c>
      <c r="G410" s="86" t="b">
        <v>0</v>
      </c>
      <c r="H410" s="86" t="b">
        <v>0</v>
      </c>
      <c r="I410" s="86" t="b">
        <v>0</v>
      </c>
      <c r="J410" s="86" t="b">
        <v>0</v>
      </c>
      <c r="K410" s="86" t="b">
        <v>0</v>
      </c>
      <c r="L410" s="86" t="b">
        <v>0</v>
      </c>
    </row>
    <row r="411" spans="1:12" ht="15">
      <c r="A411" s="86" t="s">
        <v>3413</v>
      </c>
      <c r="B411" s="86" t="s">
        <v>3414</v>
      </c>
      <c r="C411" s="86">
        <v>2</v>
      </c>
      <c r="D411" s="121">
        <v>0.003111967614991466</v>
      </c>
      <c r="E411" s="121">
        <v>2.6424645202421213</v>
      </c>
      <c r="F411" s="86" t="s">
        <v>2684</v>
      </c>
      <c r="G411" s="86" t="b">
        <v>0</v>
      </c>
      <c r="H411" s="86" t="b">
        <v>0</v>
      </c>
      <c r="I411" s="86" t="b">
        <v>0</v>
      </c>
      <c r="J411" s="86" t="b">
        <v>0</v>
      </c>
      <c r="K411" s="86" t="b">
        <v>0</v>
      </c>
      <c r="L411" s="86" t="b">
        <v>0</v>
      </c>
    </row>
    <row r="412" spans="1:12" ht="15">
      <c r="A412" s="86" t="s">
        <v>3414</v>
      </c>
      <c r="B412" s="86" t="s">
        <v>3415</v>
      </c>
      <c r="C412" s="86">
        <v>2</v>
      </c>
      <c r="D412" s="121">
        <v>0.003111967614991466</v>
      </c>
      <c r="E412" s="121">
        <v>2.6424645202421213</v>
      </c>
      <c r="F412" s="86" t="s">
        <v>2684</v>
      </c>
      <c r="G412" s="86" t="b">
        <v>0</v>
      </c>
      <c r="H412" s="86" t="b">
        <v>0</v>
      </c>
      <c r="I412" s="86" t="b">
        <v>0</v>
      </c>
      <c r="J412" s="86" t="b">
        <v>0</v>
      </c>
      <c r="K412" s="86" t="b">
        <v>0</v>
      </c>
      <c r="L412" s="86" t="b">
        <v>0</v>
      </c>
    </row>
    <row r="413" spans="1:12" ht="15">
      <c r="A413" s="86" t="s">
        <v>3415</v>
      </c>
      <c r="B413" s="86" t="s">
        <v>2829</v>
      </c>
      <c r="C413" s="86">
        <v>2</v>
      </c>
      <c r="D413" s="121">
        <v>0.003111967614991466</v>
      </c>
      <c r="E413" s="121">
        <v>2.0983964758918456</v>
      </c>
      <c r="F413" s="86" t="s">
        <v>2684</v>
      </c>
      <c r="G413" s="86" t="b">
        <v>0</v>
      </c>
      <c r="H413" s="86" t="b">
        <v>0</v>
      </c>
      <c r="I413" s="86" t="b">
        <v>0</v>
      </c>
      <c r="J413" s="86" t="b">
        <v>0</v>
      </c>
      <c r="K413" s="86" t="b">
        <v>0</v>
      </c>
      <c r="L413" s="86" t="b">
        <v>0</v>
      </c>
    </row>
    <row r="414" spans="1:12" ht="15">
      <c r="A414" s="86" t="s">
        <v>2829</v>
      </c>
      <c r="B414" s="86" t="s">
        <v>3416</v>
      </c>
      <c r="C414" s="86">
        <v>2</v>
      </c>
      <c r="D414" s="121">
        <v>0.003111967614991466</v>
      </c>
      <c r="E414" s="121">
        <v>2.040404528914159</v>
      </c>
      <c r="F414" s="86" t="s">
        <v>2684</v>
      </c>
      <c r="G414" s="86" t="b">
        <v>0</v>
      </c>
      <c r="H414" s="86" t="b">
        <v>0</v>
      </c>
      <c r="I414" s="86" t="b">
        <v>0</v>
      </c>
      <c r="J414" s="86" t="b">
        <v>0</v>
      </c>
      <c r="K414" s="86" t="b">
        <v>0</v>
      </c>
      <c r="L414" s="86" t="b">
        <v>0</v>
      </c>
    </row>
    <row r="415" spans="1:12" ht="15">
      <c r="A415" s="86" t="s">
        <v>3416</v>
      </c>
      <c r="B415" s="86" t="s">
        <v>2824</v>
      </c>
      <c r="C415" s="86">
        <v>2</v>
      </c>
      <c r="D415" s="121">
        <v>0.003111967614991466</v>
      </c>
      <c r="E415" s="121">
        <v>1.45213282207183</v>
      </c>
      <c r="F415" s="86" t="s">
        <v>2684</v>
      </c>
      <c r="G415" s="86" t="b">
        <v>0</v>
      </c>
      <c r="H415" s="86" t="b">
        <v>0</v>
      </c>
      <c r="I415" s="86" t="b">
        <v>0</v>
      </c>
      <c r="J415" s="86" t="b">
        <v>0</v>
      </c>
      <c r="K415" s="86" t="b">
        <v>0</v>
      </c>
      <c r="L415" s="86" t="b">
        <v>0</v>
      </c>
    </row>
    <row r="416" spans="1:12" ht="15">
      <c r="A416" s="86" t="s">
        <v>2824</v>
      </c>
      <c r="B416" s="86" t="s">
        <v>3256</v>
      </c>
      <c r="C416" s="86">
        <v>2</v>
      </c>
      <c r="D416" s="121">
        <v>0.003111967614991466</v>
      </c>
      <c r="E416" s="121">
        <v>0.497890312632505</v>
      </c>
      <c r="F416" s="86" t="s">
        <v>2684</v>
      </c>
      <c r="G416" s="86" t="b">
        <v>0</v>
      </c>
      <c r="H416" s="86" t="b">
        <v>0</v>
      </c>
      <c r="I416" s="86" t="b">
        <v>0</v>
      </c>
      <c r="J416" s="86" t="b">
        <v>0</v>
      </c>
      <c r="K416" s="86" t="b">
        <v>0</v>
      </c>
      <c r="L416" s="86" t="b">
        <v>0</v>
      </c>
    </row>
    <row r="417" spans="1:12" ht="15">
      <c r="A417" s="86" t="s">
        <v>3256</v>
      </c>
      <c r="B417" s="86" t="s">
        <v>2855</v>
      </c>
      <c r="C417" s="86">
        <v>2</v>
      </c>
      <c r="D417" s="121">
        <v>0.003111967614991466</v>
      </c>
      <c r="E417" s="121">
        <v>0.9892520064667777</v>
      </c>
      <c r="F417" s="86" t="s">
        <v>2684</v>
      </c>
      <c r="G417" s="86" t="b">
        <v>0</v>
      </c>
      <c r="H417" s="86" t="b">
        <v>0</v>
      </c>
      <c r="I417" s="86" t="b">
        <v>0</v>
      </c>
      <c r="J417" s="86" t="b">
        <v>0</v>
      </c>
      <c r="K417" s="86" t="b">
        <v>0</v>
      </c>
      <c r="L417" s="86" t="b">
        <v>0</v>
      </c>
    </row>
    <row r="418" spans="1:12" ht="15">
      <c r="A418" s="86" t="s">
        <v>2855</v>
      </c>
      <c r="B418" s="86" t="s">
        <v>3417</v>
      </c>
      <c r="C418" s="86">
        <v>2</v>
      </c>
      <c r="D418" s="121">
        <v>0.003111967614991466</v>
      </c>
      <c r="E418" s="121">
        <v>2.040404528914159</v>
      </c>
      <c r="F418" s="86" t="s">
        <v>2684</v>
      </c>
      <c r="G418" s="86" t="b">
        <v>0</v>
      </c>
      <c r="H418" s="86" t="b">
        <v>0</v>
      </c>
      <c r="I418" s="86" t="b">
        <v>0</v>
      </c>
      <c r="J418" s="86" t="b">
        <v>0</v>
      </c>
      <c r="K418" s="86" t="b">
        <v>0</v>
      </c>
      <c r="L418" s="86" t="b">
        <v>0</v>
      </c>
    </row>
    <row r="419" spans="1:12" ht="15">
      <c r="A419" s="86" t="s">
        <v>2829</v>
      </c>
      <c r="B419" s="86" t="s">
        <v>2825</v>
      </c>
      <c r="C419" s="86">
        <v>2</v>
      </c>
      <c r="D419" s="121">
        <v>0.003111967614991466</v>
      </c>
      <c r="E419" s="121">
        <v>0.9612232828665341</v>
      </c>
      <c r="F419" s="86" t="s">
        <v>2684</v>
      </c>
      <c r="G419" s="86" t="b">
        <v>0</v>
      </c>
      <c r="H419" s="86" t="b">
        <v>0</v>
      </c>
      <c r="I419" s="86" t="b">
        <v>0</v>
      </c>
      <c r="J419" s="86" t="b">
        <v>0</v>
      </c>
      <c r="K419" s="86" t="b">
        <v>0</v>
      </c>
      <c r="L419" s="86" t="b">
        <v>0</v>
      </c>
    </row>
    <row r="420" spans="1:12" ht="15">
      <c r="A420" s="86" t="s">
        <v>2825</v>
      </c>
      <c r="B420" s="86" t="s">
        <v>3303</v>
      </c>
      <c r="C420" s="86">
        <v>2</v>
      </c>
      <c r="D420" s="121">
        <v>0.003111967614991466</v>
      </c>
      <c r="E420" s="121">
        <v>1.5632832741944966</v>
      </c>
      <c r="F420" s="86" t="s">
        <v>2684</v>
      </c>
      <c r="G420" s="86" t="b">
        <v>0</v>
      </c>
      <c r="H420" s="86" t="b">
        <v>0</v>
      </c>
      <c r="I420" s="86" t="b">
        <v>0</v>
      </c>
      <c r="J420" s="86" t="b">
        <v>0</v>
      </c>
      <c r="K420" s="86" t="b">
        <v>0</v>
      </c>
      <c r="L420" s="86" t="b">
        <v>0</v>
      </c>
    </row>
    <row r="421" spans="1:12" ht="15">
      <c r="A421" s="86" t="s">
        <v>3303</v>
      </c>
      <c r="B421" s="86" t="s">
        <v>3265</v>
      </c>
      <c r="C421" s="86">
        <v>2</v>
      </c>
      <c r="D421" s="121">
        <v>0.003111967614991466</v>
      </c>
      <c r="E421" s="121">
        <v>2.6424645202421213</v>
      </c>
      <c r="F421" s="86" t="s">
        <v>2684</v>
      </c>
      <c r="G421" s="86" t="b">
        <v>0</v>
      </c>
      <c r="H421" s="86" t="b">
        <v>0</v>
      </c>
      <c r="I421" s="86" t="b">
        <v>0</v>
      </c>
      <c r="J421" s="86" t="b">
        <v>0</v>
      </c>
      <c r="K421" s="86" t="b">
        <v>0</v>
      </c>
      <c r="L421" s="86" t="b">
        <v>0</v>
      </c>
    </row>
    <row r="422" spans="1:12" ht="15">
      <c r="A422" s="86" t="s">
        <v>3265</v>
      </c>
      <c r="B422" s="86" t="s">
        <v>2815</v>
      </c>
      <c r="C422" s="86">
        <v>2</v>
      </c>
      <c r="D422" s="121">
        <v>0.003111967614991466</v>
      </c>
      <c r="E422" s="121">
        <v>1.3000418394199151</v>
      </c>
      <c r="F422" s="86" t="s">
        <v>2684</v>
      </c>
      <c r="G422" s="86" t="b">
        <v>0</v>
      </c>
      <c r="H422" s="86" t="b">
        <v>0</v>
      </c>
      <c r="I422" s="86" t="b">
        <v>0</v>
      </c>
      <c r="J422" s="86" t="b">
        <v>0</v>
      </c>
      <c r="K422" s="86" t="b">
        <v>0</v>
      </c>
      <c r="L422" s="86" t="b">
        <v>0</v>
      </c>
    </row>
    <row r="423" spans="1:12" ht="15">
      <c r="A423" s="86" t="s">
        <v>2815</v>
      </c>
      <c r="B423" s="86" t="s">
        <v>3304</v>
      </c>
      <c r="C423" s="86">
        <v>2</v>
      </c>
      <c r="D423" s="121">
        <v>0.003111967614991466</v>
      </c>
      <c r="E423" s="121">
        <v>1.3000418394199151</v>
      </c>
      <c r="F423" s="86" t="s">
        <v>2684</v>
      </c>
      <c r="G423" s="86" t="b">
        <v>0</v>
      </c>
      <c r="H423" s="86" t="b">
        <v>0</v>
      </c>
      <c r="I423" s="86" t="b">
        <v>0</v>
      </c>
      <c r="J423" s="86" t="b">
        <v>0</v>
      </c>
      <c r="K423" s="86" t="b">
        <v>0</v>
      </c>
      <c r="L423" s="86" t="b">
        <v>0</v>
      </c>
    </row>
    <row r="424" spans="1:12" ht="15">
      <c r="A424" s="86" t="s">
        <v>3304</v>
      </c>
      <c r="B424" s="86" t="s">
        <v>2843</v>
      </c>
      <c r="C424" s="86">
        <v>2</v>
      </c>
      <c r="D424" s="121">
        <v>0.003111967614991466</v>
      </c>
      <c r="E424" s="121">
        <v>2.46637326118644</v>
      </c>
      <c r="F424" s="86" t="s">
        <v>2684</v>
      </c>
      <c r="G424" s="86" t="b">
        <v>0</v>
      </c>
      <c r="H424" s="86" t="b">
        <v>0</v>
      </c>
      <c r="I424" s="86" t="b">
        <v>0</v>
      </c>
      <c r="J424" s="86" t="b">
        <v>0</v>
      </c>
      <c r="K424" s="86" t="b">
        <v>0</v>
      </c>
      <c r="L424" s="86" t="b">
        <v>0</v>
      </c>
    </row>
    <row r="425" spans="1:12" ht="15">
      <c r="A425" s="86" t="s">
        <v>2843</v>
      </c>
      <c r="B425" s="86" t="s">
        <v>3305</v>
      </c>
      <c r="C425" s="86">
        <v>2</v>
      </c>
      <c r="D425" s="121">
        <v>0.003111967614991466</v>
      </c>
      <c r="E425" s="121">
        <v>2.46637326118644</v>
      </c>
      <c r="F425" s="86" t="s">
        <v>2684</v>
      </c>
      <c r="G425" s="86" t="b">
        <v>0</v>
      </c>
      <c r="H425" s="86" t="b">
        <v>0</v>
      </c>
      <c r="I425" s="86" t="b">
        <v>0</v>
      </c>
      <c r="J425" s="86" t="b">
        <v>0</v>
      </c>
      <c r="K425" s="86" t="b">
        <v>0</v>
      </c>
      <c r="L425" s="86" t="b">
        <v>0</v>
      </c>
    </row>
    <row r="426" spans="1:12" ht="15">
      <c r="A426" s="86" t="s">
        <v>3305</v>
      </c>
      <c r="B426" s="86" t="s">
        <v>2844</v>
      </c>
      <c r="C426" s="86">
        <v>2</v>
      </c>
      <c r="D426" s="121">
        <v>0.003111967614991466</v>
      </c>
      <c r="E426" s="121">
        <v>2.46637326118644</v>
      </c>
      <c r="F426" s="86" t="s">
        <v>2684</v>
      </c>
      <c r="G426" s="86" t="b">
        <v>0</v>
      </c>
      <c r="H426" s="86" t="b">
        <v>0</v>
      </c>
      <c r="I426" s="86" t="b">
        <v>0</v>
      </c>
      <c r="J426" s="86" t="b">
        <v>0</v>
      </c>
      <c r="K426" s="86" t="b">
        <v>0</v>
      </c>
      <c r="L426" s="86" t="b">
        <v>0</v>
      </c>
    </row>
    <row r="427" spans="1:12" ht="15">
      <c r="A427" s="86" t="s">
        <v>2844</v>
      </c>
      <c r="B427" s="86" t="s">
        <v>3306</v>
      </c>
      <c r="C427" s="86">
        <v>2</v>
      </c>
      <c r="D427" s="121">
        <v>0.003111967614991466</v>
      </c>
      <c r="E427" s="121">
        <v>2.46637326118644</v>
      </c>
      <c r="F427" s="86" t="s">
        <v>2684</v>
      </c>
      <c r="G427" s="86" t="b">
        <v>0</v>
      </c>
      <c r="H427" s="86" t="b">
        <v>0</v>
      </c>
      <c r="I427" s="86" t="b">
        <v>0</v>
      </c>
      <c r="J427" s="86" t="b">
        <v>1</v>
      </c>
      <c r="K427" s="86" t="b">
        <v>0</v>
      </c>
      <c r="L427" s="86" t="b">
        <v>0</v>
      </c>
    </row>
    <row r="428" spans="1:12" ht="15">
      <c r="A428" s="86" t="s">
        <v>3306</v>
      </c>
      <c r="B428" s="86" t="s">
        <v>2855</v>
      </c>
      <c r="C428" s="86">
        <v>2</v>
      </c>
      <c r="D428" s="121">
        <v>0.003111967614991466</v>
      </c>
      <c r="E428" s="121">
        <v>1.9434945159061026</v>
      </c>
      <c r="F428" s="86" t="s">
        <v>2684</v>
      </c>
      <c r="G428" s="86" t="b">
        <v>1</v>
      </c>
      <c r="H428" s="86" t="b">
        <v>0</v>
      </c>
      <c r="I428" s="86" t="b">
        <v>0</v>
      </c>
      <c r="J428" s="86" t="b">
        <v>0</v>
      </c>
      <c r="K428" s="86" t="b">
        <v>0</v>
      </c>
      <c r="L428" s="86" t="b">
        <v>0</v>
      </c>
    </row>
    <row r="429" spans="1:12" ht="15">
      <c r="A429" s="86" t="s">
        <v>2827</v>
      </c>
      <c r="B429" s="86" t="s">
        <v>2828</v>
      </c>
      <c r="C429" s="86">
        <v>8</v>
      </c>
      <c r="D429" s="121">
        <v>0.015137985405148224</v>
      </c>
      <c r="E429" s="121">
        <v>1.290034611362518</v>
      </c>
      <c r="F429" s="86" t="s">
        <v>2685</v>
      </c>
      <c r="G429" s="86" t="b">
        <v>0</v>
      </c>
      <c r="H429" s="86" t="b">
        <v>0</v>
      </c>
      <c r="I429" s="86" t="b">
        <v>0</v>
      </c>
      <c r="J429" s="86" t="b">
        <v>0</v>
      </c>
      <c r="K429" s="86" t="b">
        <v>0</v>
      </c>
      <c r="L429" s="86" t="b">
        <v>0</v>
      </c>
    </row>
    <row r="430" spans="1:12" ht="15">
      <c r="A430" s="86" t="s">
        <v>2828</v>
      </c>
      <c r="B430" s="86" t="s">
        <v>2815</v>
      </c>
      <c r="C430" s="86">
        <v>8</v>
      </c>
      <c r="D430" s="121">
        <v>0.015137985405148224</v>
      </c>
      <c r="E430" s="121">
        <v>1.290034611362518</v>
      </c>
      <c r="F430" s="86" t="s">
        <v>2685</v>
      </c>
      <c r="G430" s="86" t="b">
        <v>0</v>
      </c>
      <c r="H430" s="86" t="b">
        <v>0</v>
      </c>
      <c r="I430" s="86" t="b">
        <v>0</v>
      </c>
      <c r="J430" s="86" t="b">
        <v>0</v>
      </c>
      <c r="K430" s="86" t="b">
        <v>0</v>
      </c>
      <c r="L430" s="86" t="b">
        <v>0</v>
      </c>
    </row>
    <row r="431" spans="1:12" ht="15">
      <c r="A431" s="86" t="s">
        <v>2815</v>
      </c>
      <c r="B431" s="86" t="s">
        <v>2814</v>
      </c>
      <c r="C431" s="86">
        <v>8</v>
      </c>
      <c r="D431" s="121">
        <v>0.015137985405148224</v>
      </c>
      <c r="E431" s="121">
        <v>0.9890046156985368</v>
      </c>
      <c r="F431" s="86" t="s">
        <v>2685</v>
      </c>
      <c r="G431" s="86" t="b">
        <v>0</v>
      </c>
      <c r="H431" s="86" t="b">
        <v>0</v>
      </c>
      <c r="I431" s="86" t="b">
        <v>0</v>
      </c>
      <c r="J431" s="86" t="b">
        <v>0</v>
      </c>
      <c r="K431" s="86" t="b">
        <v>0</v>
      </c>
      <c r="L431" s="86" t="b">
        <v>0</v>
      </c>
    </row>
    <row r="432" spans="1:12" ht="15">
      <c r="A432" s="86" t="s">
        <v>2814</v>
      </c>
      <c r="B432" s="86" t="s">
        <v>2829</v>
      </c>
      <c r="C432" s="86">
        <v>8</v>
      </c>
      <c r="D432" s="121">
        <v>0.015137985405148224</v>
      </c>
      <c r="E432" s="121">
        <v>0.9890046156985368</v>
      </c>
      <c r="F432" s="86" t="s">
        <v>2685</v>
      </c>
      <c r="G432" s="86" t="b">
        <v>0</v>
      </c>
      <c r="H432" s="86" t="b">
        <v>0</v>
      </c>
      <c r="I432" s="86" t="b">
        <v>0</v>
      </c>
      <c r="J432" s="86" t="b">
        <v>0</v>
      </c>
      <c r="K432" s="86" t="b">
        <v>0</v>
      </c>
      <c r="L432" s="86" t="b">
        <v>0</v>
      </c>
    </row>
    <row r="433" spans="1:12" ht="15">
      <c r="A433" s="86" t="s">
        <v>2829</v>
      </c>
      <c r="B433" s="86" t="s">
        <v>344</v>
      </c>
      <c r="C433" s="86">
        <v>8</v>
      </c>
      <c r="D433" s="121">
        <v>0.015137985405148224</v>
      </c>
      <c r="E433" s="121">
        <v>1.290034611362518</v>
      </c>
      <c r="F433" s="86" t="s">
        <v>2685</v>
      </c>
      <c r="G433" s="86" t="b">
        <v>0</v>
      </c>
      <c r="H433" s="86" t="b">
        <v>0</v>
      </c>
      <c r="I433" s="86" t="b">
        <v>0</v>
      </c>
      <c r="J433" s="86" t="b">
        <v>0</v>
      </c>
      <c r="K433" s="86" t="b">
        <v>0</v>
      </c>
      <c r="L433" s="86" t="b">
        <v>0</v>
      </c>
    </row>
    <row r="434" spans="1:12" ht="15">
      <c r="A434" s="86" t="s">
        <v>344</v>
      </c>
      <c r="B434" s="86" t="s">
        <v>2830</v>
      </c>
      <c r="C434" s="86">
        <v>8</v>
      </c>
      <c r="D434" s="121">
        <v>0.015137985405148224</v>
      </c>
      <c r="E434" s="121">
        <v>1.290034611362518</v>
      </c>
      <c r="F434" s="86" t="s">
        <v>2685</v>
      </c>
      <c r="G434" s="86" t="b">
        <v>0</v>
      </c>
      <c r="H434" s="86" t="b">
        <v>0</v>
      </c>
      <c r="I434" s="86" t="b">
        <v>0</v>
      </c>
      <c r="J434" s="86" t="b">
        <v>0</v>
      </c>
      <c r="K434" s="86" t="b">
        <v>0</v>
      </c>
      <c r="L434" s="86" t="b">
        <v>0</v>
      </c>
    </row>
    <row r="435" spans="1:12" ht="15">
      <c r="A435" s="86" t="s">
        <v>2830</v>
      </c>
      <c r="B435" s="86" t="s">
        <v>2814</v>
      </c>
      <c r="C435" s="86">
        <v>8</v>
      </c>
      <c r="D435" s="121">
        <v>0.015137985405148224</v>
      </c>
      <c r="E435" s="121">
        <v>0.9890046156985368</v>
      </c>
      <c r="F435" s="86" t="s">
        <v>2685</v>
      </c>
      <c r="G435" s="86" t="b">
        <v>0</v>
      </c>
      <c r="H435" s="86" t="b">
        <v>0</v>
      </c>
      <c r="I435" s="86" t="b">
        <v>0</v>
      </c>
      <c r="J435" s="86" t="b">
        <v>0</v>
      </c>
      <c r="K435" s="86" t="b">
        <v>0</v>
      </c>
      <c r="L435" s="86" t="b">
        <v>0</v>
      </c>
    </row>
    <row r="436" spans="1:12" ht="15">
      <c r="A436" s="86" t="s">
        <v>2814</v>
      </c>
      <c r="B436" s="86" t="s">
        <v>385</v>
      </c>
      <c r="C436" s="86">
        <v>8</v>
      </c>
      <c r="D436" s="121">
        <v>0.015137985405148224</v>
      </c>
      <c r="E436" s="121">
        <v>0.9378520932511555</v>
      </c>
      <c r="F436" s="86" t="s">
        <v>2685</v>
      </c>
      <c r="G436" s="86" t="b">
        <v>0</v>
      </c>
      <c r="H436" s="86" t="b">
        <v>0</v>
      </c>
      <c r="I436" s="86" t="b">
        <v>0</v>
      </c>
      <c r="J436" s="86" t="b">
        <v>0</v>
      </c>
      <c r="K436" s="86" t="b">
        <v>0</v>
      </c>
      <c r="L436" s="86" t="b">
        <v>0</v>
      </c>
    </row>
    <row r="437" spans="1:12" ht="15">
      <c r="A437" s="86" t="s">
        <v>385</v>
      </c>
      <c r="B437" s="86" t="s">
        <v>2831</v>
      </c>
      <c r="C437" s="86">
        <v>8</v>
      </c>
      <c r="D437" s="121">
        <v>0.015137985405148224</v>
      </c>
      <c r="E437" s="121">
        <v>1.2388820889151366</v>
      </c>
      <c r="F437" s="86" t="s">
        <v>2685</v>
      </c>
      <c r="G437" s="86" t="b">
        <v>0</v>
      </c>
      <c r="H437" s="86" t="b">
        <v>0</v>
      </c>
      <c r="I437" s="86" t="b">
        <v>0</v>
      </c>
      <c r="J437" s="86" t="b">
        <v>0</v>
      </c>
      <c r="K437" s="86" t="b">
        <v>0</v>
      </c>
      <c r="L437" s="86" t="b">
        <v>0</v>
      </c>
    </row>
    <row r="438" spans="1:12" ht="15">
      <c r="A438" s="86" t="s">
        <v>2831</v>
      </c>
      <c r="B438" s="86" t="s">
        <v>2832</v>
      </c>
      <c r="C438" s="86">
        <v>8</v>
      </c>
      <c r="D438" s="121">
        <v>0.015137985405148224</v>
      </c>
      <c r="E438" s="121">
        <v>1.290034611362518</v>
      </c>
      <c r="F438" s="86" t="s">
        <v>2685</v>
      </c>
      <c r="G438" s="86" t="b">
        <v>0</v>
      </c>
      <c r="H438" s="86" t="b">
        <v>0</v>
      </c>
      <c r="I438" s="86" t="b">
        <v>0</v>
      </c>
      <c r="J438" s="86" t="b">
        <v>0</v>
      </c>
      <c r="K438" s="86" t="b">
        <v>0</v>
      </c>
      <c r="L438" s="86" t="b">
        <v>0</v>
      </c>
    </row>
    <row r="439" spans="1:12" ht="15">
      <c r="A439" s="86" t="s">
        <v>2832</v>
      </c>
      <c r="B439" s="86" t="s">
        <v>3262</v>
      </c>
      <c r="C439" s="86">
        <v>8</v>
      </c>
      <c r="D439" s="121">
        <v>0.015137985405148224</v>
      </c>
      <c r="E439" s="121">
        <v>1.290034611362518</v>
      </c>
      <c r="F439" s="86" t="s">
        <v>2685</v>
      </c>
      <c r="G439" s="86" t="b">
        <v>0</v>
      </c>
      <c r="H439" s="86" t="b">
        <v>0</v>
      </c>
      <c r="I439" s="86" t="b">
        <v>0</v>
      </c>
      <c r="J439" s="86" t="b">
        <v>0</v>
      </c>
      <c r="K439" s="86" t="b">
        <v>0</v>
      </c>
      <c r="L439" s="86" t="b">
        <v>0</v>
      </c>
    </row>
    <row r="440" spans="1:12" ht="15">
      <c r="A440" s="86" t="s">
        <v>3261</v>
      </c>
      <c r="B440" s="86" t="s">
        <v>3267</v>
      </c>
      <c r="C440" s="86">
        <v>8</v>
      </c>
      <c r="D440" s="121">
        <v>0.015137985405148224</v>
      </c>
      <c r="E440" s="121">
        <v>1.290034611362518</v>
      </c>
      <c r="F440" s="86" t="s">
        <v>2685</v>
      </c>
      <c r="G440" s="86" t="b">
        <v>0</v>
      </c>
      <c r="H440" s="86" t="b">
        <v>0</v>
      </c>
      <c r="I440" s="86" t="b">
        <v>0</v>
      </c>
      <c r="J440" s="86" t="b">
        <v>0</v>
      </c>
      <c r="K440" s="86" t="b">
        <v>0</v>
      </c>
      <c r="L440" s="86" t="b">
        <v>0</v>
      </c>
    </row>
    <row r="441" spans="1:12" ht="15">
      <c r="A441" s="86" t="s">
        <v>3267</v>
      </c>
      <c r="B441" s="86" t="s">
        <v>3268</v>
      </c>
      <c r="C441" s="86">
        <v>8</v>
      </c>
      <c r="D441" s="121">
        <v>0.015137985405148224</v>
      </c>
      <c r="E441" s="121">
        <v>1.290034611362518</v>
      </c>
      <c r="F441" s="86" t="s">
        <v>2685</v>
      </c>
      <c r="G441" s="86" t="b">
        <v>0</v>
      </c>
      <c r="H441" s="86" t="b">
        <v>0</v>
      </c>
      <c r="I441" s="86" t="b">
        <v>0</v>
      </c>
      <c r="J441" s="86" t="b">
        <v>0</v>
      </c>
      <c r="K441" s="86" t="b">
        <v>0</v>
      </c>
      <c r="L441" s="86" t="b">
        <v>0</v>
      </c>
    </row>
    <row r="442" spans="1:12" ht="15">
      <c r="A442" s="86" t="s">
        <v>3268</v>
      </c>
      <c r="B442" s="86" t="s">
        <v>2812</v>
      </c>
      <c r="C442" s="86">
        <v>8</v>
      </c>
      <c r="D442" s="121">
        <v>0.015137985405148224</v>
      </c>
      <c r="E442" s="121">
        <v>1.290034611362518</v>
      </c>
      <c r="F442" s="86" t="s">
        <v>2685</v>
      </c>
      <c r="G442" s="86" t="b">
        <v>0</v>
      </c>
      <c r="H442" s="86" t="b">
        <v>0</v>
      </c>
      <c r="I442" s="86" t="b">
        <v>0</v>
      </c>
      <c r="J442" s="86" t="b">
        <v>0</v>
      </c>
      <c r="K442" s="86" t="b">
        <v>0</v>
      </c>
      <c r="L442" s="86" t="b">
        <v>0</v>
      </c>
    </row>
    <row r="443" spans="1:12" ht="15">
      <c r="A443" s="86" t="s">
        <v>2812</v>
      </c>
      <c r="B443" s="86" t="s">
        <v>2822</v>
      </c>
      <c r="C443" s="86">
        <v>8</v>
      </c>
      <c r="D443" s="121">
        <v>0.015137985405148224</v>
      </c>
      <c r="E443" s="121">
        <v>1.290034611362518</v>
      </c>
      <c r="F443" s="86" t="s">
        <v>2685</v>
      </c>
      <c r="G443" s="86" t="b">
        <v>0</v>
      </c>
      <c r="H443" s="86" t="b">
        <v>0</v>
      </c>
      <c r="I443" s="86" t="b">
        <v>0</v>
      </c>
      <c r="J443" s="86" t="b">
        <v>0</v>
      </c>
      <c r="K443" s="86" t="b">
        <v>0</v>
      </c>
      <c r="L443" s="86" t="b">
        <v>0</v>
      </c>
    </row>
    <row r="444" spans="1:12" ht="15">
      <c r="A444" s="86" t="s">
        <v>2822</v>
      </c>
      <c r="B444" s="86" t="s">
        <v>3269</v>
      </c>
      <c r="C444" s="86">
        <v>8</v>
      </c>
      <c r="D444" s="121">
        <v>0.015137985405148224</v>
      </c>
      <c r="E444" s="121">
        <v>1.290034611362518</v>
      </c>
      <c r="F444" s="86" t="s">
        <v>2685</v>
      </c>
      <c r="G444" s="86" t="b">
        <v>0</v>
      </c>
      <c r="H444" s="86" t="b">
        <v>0</v>
      </c>
      <c r="I444" s="86" t="b">
        <v>0</v>
      </c>
      <c r="J444" s="86" t="b">
        <v>0</v>
      </c>
      <c r="K444" s="86" t="b">
        <v>0</v>
      </c>
      <c r="L444" s="86" t="b">
        <v>0</v>
      </c>
    </row>
    <row r="445" spans="1:12" ht="15">
      <c r="A445" s="86" t="s">
        <v>3269</v>
      </c>
      <c r="B445" s="86" t="s">
        <v>3270</v>
      </c>
      <c r="C445" s="86">
        <v>8</v>
      </c>
      <c r="D445" s="121">
        <v>0.015137985405148224</v>
      </c>
      <c r="E445" s="121">
        <v>1.290034611362518</v>
      </c>
      <c r="F445" s="86" t="s">
        <v>2685</v>
      </c>
      <c r="G445" s="86" t="b">
        <v>0</v>
      </c>
      <c r="H445" s="86" t="b">
        <v>0</v>
      </c>
      <c r="I445" s="86" t="b">
        <v>0</v>
      </c>
      <c r="J445" s="86" t="b">
        <v>0</v>
      </c>
      <c r="K445" s="86" t="b">
        <v>0</v>
      </c>
      <c r="L445" s="86" t="b">
        <v>0</v>
      </c>
    </row>
    <row r="446" spans="1:12" ht="15">
      <c r="A446" s="86" t="s">
        <v>3270</v>
      </c>
      <c r="B446" s="86" t="s">
        <v>240</v>
      </c>
      <c r="C446" s="86">
        <v>8</v>
      </c>
      <c r="D446" s="121">
        <v>0.015137985405148224</v>
      </c>
      <c r="E446" s="121">
        <v>1.290034611362518</v>
      </c>
      <c r="F446" s="86" t="s">
        <v>2685</v>
      </c>
      <c r="G446" s="86" t="b">
        <v>0</v>
      </c>
      <c r="H446" s="86" t="b">
        <v>0</v>
      </c>
      <c r="I446" s="86" t="b">
        <v>0</v>
      </c>
      <c r="J446" s="86" t="b">
        <v>0</v>
      </c>
      <c r="K446" s="86" t="b">
        <v>0</v>
      </c>
      <c r="L446" s="86" t="b">
        <v>0</v>
      </c>
    </row>
    <row r="447" spans="1:12" ht="15">
      <c r="A447" s="86" t="s">
        <v>2837</v>
      </c>
      <c r="B447" s="86" t="s">
        <v>3264</v>
      </c>
      <c r="C447" s="86">
        <v>2</v>
      </c>
      <c r="D447" s="121">
        <v>0.008539858033020743</v>
      </c>
      <c r="E447" s="121">
        <v>1.8228216453031045</v>
      </c>
      <c r="F447" s="86" t="s">
        <v>2686</v>
      </c>
      <c r="G447" s="86" t="b">
        <v>0</v>
      </c>
      <c r="H447" s="86" t="b">
        <v>0</v>
      </c>
      <c r="I447" s="86" t="b">
        <v>0</v>
      </c>
      <c r="J447" s="86" t="b">
        <v>0</v>
      </c>
      <c r="K447" s="86" t="b">
        <v>0</v>
      </c>
      <c r="L447" s="86" t="b">
        <v>0</v>
      </c>
    </row>
    <row r="448" spans="1:12" ht="15">
      <c r="A448" s="86" t="s">
        <v>2845</v>
      </c>
      <c r="B448" s="86" t="s">
        <v>344</v>
      </c>
      <c r="C448" s="86">
        <v>7</v>
      </c>
      <c r="D448" s="121">
        <v>0.014184994983971985</v>
      </c>
      <c r="E448" s="121">
        <v>1.4449365713482611</v>
      </c>
      <c r="F448" s="86" t="s">
        <v>2687</v>
      </c>
      <c r="G448" s="86" t="b">
        <v>0</v>
      </c>
      <c r="H448" s="86" t="b">
        <v>0</v>
      </c>
      <c r="I448" s="86" t="b">
        <v>0</v>
      </c>
      <c r="J448" s="86" t="b">
        <v>0</v>
      </c>
      <c r="K448" s="86" t="b">
        <v>0</v>
      </c>
      <c r="L448" s="86" t="b">
        <v>0</v>
      </c>
    </row>
    <row r="449" spans="1:12" ht="15">
      <c r="A449" s="86" t="s">
        <v>344</v>
      </c>
      <c r="B449" s="86" t="s">
        <v>2846</v>
      </c>
      <c r="C449" s="86">
        <v>7</v>
      </c>
      <c r="D449" s="121">
        <v>0.014184994983971985</v>
      </c>
      <c r="E449" s="121">
        <v>1.4449365713482611</v>
      </c>
      <c r="F449" s="86" t="s">
        <v>2687</v>
      </c>
      <c r="G449" s="86" t="b">
        <v>0</v>
      </c>
      <c r="H449" s="86" t="b">
        <v>0</v>
      </c>
      <c r="I449" s="86" t="b">
        <v>0</v>
      </c>
      <c r="J449" s="86" t="b">
        <v>0</v>
      </c>
      <c r="K449" s="86" t="b">
        <v>0</v>
      </c>
      <c r="L449" s="86" t="b">
        <v>0</v>
      </c>
    </row>
    <row r="450" spans="1:12" ht="15">
      <c r="A450" s="86" t="s">
        <v>2846</v>
      </c>
      <c r="B450" s="86" t="s">
        <v>2847</v>
      </c>
      <c r="C450" s="86">
        <v>7</v>
      </c>
      <c r="D450" s="121">
        <v>0.014184994983971985</v>
      </c>
      <c r="E450" s="121">
        <v>1.4449365713482611</v>
      </c>
      <c r="F450" s="86" t="s">
        <v>2687</v>
      </c>
      <c r="G450" s="86" t="b">
        <v>0</v>
      </c>
      <c r="H450" s="86" t="b">
        <v>0</v>
      </c>
      <c r="I450" s="86" t="b">
        <v>0</v>
      </c>
      <c r="J450" s="86" t="b">
        <v>0</v>
      </c>
      <c r="K450" s="86" t="b">
        <v>0</v>
      </c>
      <c r="L450" s="86" t="b">
        <v>0</v>
      </c>
    </row>
    <row r="451" spans="1:12" ht="15">
      <c r="A451" s="86" t="s">
        <v>2847</v>
      </c>
      <c r="B451" s="86" t="s">
        <v>2840</v>
      </c>
      <c r="C451" s="86">
        <v>7</v>
      </c>
      <c r="D451" s="121">
        <v>0.014184994983971985</v>
      </c>
      <c r="E451" s="121">
        <v>1.4449365713482611</v>
      </c>
      <c r="F451" s="86" t="s">
        <v>2687</v>
      </c>
      <c r="G451" s="86" t="b">
        <v>0</v>
      </c>
      <c r="H451" s="86" t="b">
        <v>0</v>
      </c>
      <c r="I451" s="86" t="b">
        <v>0</v>
      </c>
      <c r="J451" s="86" t="b">
        <v>0</v>
      </c>
      <c r="K451" s="86" t="b">
        <v>0</v>
      </c>
      <c r="L451" s="86" t="b">
        <v>0</v>
      </c>
    </row>
    <row r="452" spans="1:12" ht="15">
      <c r="A452" s="86" t="s">
        <v>2840</v>
      </c>
      <c r="B452" s="86" t="s">
        <v>2824</v>
      </c>
      <c r="C452" s="86">
        <v>7</v>
      </c>
      <c r="D452" s="121">
        <v>0.014184994983971985</v>
      </c>
      <c r="E452" s="121">
        <v>1.4449365713482611</v>
      </c>
      <c r="F452" s="86" t="s">
        <v>2687</v>
      </c>
      <c r="G452" s="86" t="b">
        <v>0</v>
      </c>
      <c r="H452" s="86" t="b">
        <v>0</v>
      </c>
      <c r="I452" s="86" t="b">
        <v>0</v>
      </c>
      <c r="J452" s="86" t="b">
        <v>0</v>
      </c>
      <c r="K452" s="86" t="b">
        <v>0</v>
      </c>
      <c r="L452" s="86" t="b">
        <v>0</v>
      </c>
    </row>
    <row r="453" spans="1:12" ht="15">
      <c r="A453" s="86" t="s">
        <v>2824</v>
      </c>
      <c r="B453" s="86" t="s">
        <v>2843</v>
      </c>
      <c r="C453" s="86">
        <v>7</v>
      </c>
      <c r="D453" s="121">
        <v>0.014184994983971985</v>
      </c>
      <c r="E453" s="121">
        <v>1.290034611362518</v>
      </c>
      <c r="F453" s="86" t="s">
        <v>2687</v>
      </c>
      <c r="G453" s="86" t="b">
        <v>0</v>
      </c>
      <c r="H453" s="86" t="b">
        <v>0</v>
      </c>
      <c r="I453" s="86" t="b">
        <v>0</v>
      </c>
      <c r="J453" s="86" t="b">
        <v>0</v>
      </c>
      <c r="K453" s="86" t="b">
        <v>0</v>
      </c>
      <c r="L453" s="86" t="b">
        <v>0</v>
      </c>
    </row>
    <row r="454" spans="1:12" ht="15">
      <c r="A454" s="86" t="s">
        <v>2843</v>
      </c>
      <c r="B454" s="86" t="s">
        <v>2844</v>
      </c>
      <c r="C454" s="86">
        <v>7</v>
      </c>
      <c r="D454" s="121">
        <v>0.014184994983971985</v>
      </c>
      <c r="E454" s="121">
        <v>1.1351326513767748</v>
      </c>
      <c r="F454" s="86" t="s">
        <v>2687</v>
      </c>
      <c r="G454" s="86" t="b">
        <v>0</v>
      </c>
      <c r="H454" s="86" t="b">
        <v>0</v>
      </c>
      <c r="I454" s="86" t="b">
        <v>0</v>
      </c>
      <c r="J454" s="86" t="b">
        <v>0</v>
      </c>
      <c r="K454" s="86" t="b">
        <v>0</v>
      </c>
      <c r="L454" s="86" t="b">
        <v>0</v>
      </c>
    </row>
    <row r="455" spans="1:12" ht="15">
      <c r="A455" s="86" t="s">
        <v>2844</v>
      </c>
      <c r="B455" s="86" t="s">
        <v>3260</v>
      </c>
      <c r="C455" s="86">
        <v>7</v>
      </c>
      <c r="D455" s="121">
        <v>0.014184994983971985</v>
      </c>
      <c r="E455" s="121">
        <v>1.290034611362518</v>
      </c>
      <c r="F455" s="86" t="s">
        <v>2687</v>
      </c>
      <c r="G455" s="86" t="b">
        <v>0</v>
      </c>
      <c r="H455" s="86" t="b">
        <v>0</v>
      </c>
      <c r="I455" s="86" t="b">
        <v>0</v>
      </c>
      <c r="J455" s="86" t="b">
        <v>1</v>
      </c>
      <c r="K455" s="86" t="b">
        <v>0</v>
      </c>
      <c r="L455" s="86" t="b">
        <v>0</v>
      </c>
    </row>
    <row r="456" spans="1:12" ht="15">
      <c r="A456" s="86" t="s">
        <v>3260</v>
      </c>
      <c r="B456" s="86" t="s">
        <v>3273</v>
      </c>
      <c r="C456" s="86">
        <v>7</v>
      </c>
      <c r="D456" s="121">
        <v>0.014184994983971985</v>
      </c>
      <c r="E456" s="121">
        <v>1.4449365713482611</v>
      </c>
      <c r="F456" s="86" t="s">
        <v>2687</v>
      </c>
      <c r="G456" s="86" t="b">
        <v>1</v>
      </c>
      <c r="H456" s="86" t="b">
        <v>0</v>
      </c>
      <c r="I456" s="86" t="b">
        <v>0</v>
      </c>
      <c r="J456" s="86" t="b">
        <v>0</v>
      </c>
      <c r="K456" s="86" t="b">
        <v>0</v>
      </c>
      <c r="L456" s="86" t="b">
        <v>0</v>
      </c>
    </row>
    <row r="457" spans="1:12" ht="15">
      <c r="A457" s="86" t="s">
        <v>3273</v>
      </c>
      <c r="B457" s="86" t="s">
        <v>3274</v>
      </c>
      <c r="C457" s="86">
        <v>7</v>
      </c>
      <c r="D457" s="121">
        <v>0.014184994983971985</v>
      </c>
      <c r="E457" s="121">
        <v>1.4449365713482611</v>
      </c>
      <c r="F457" s="86" t="s">
        <v>2687</v>
      </c>
      <c r="G457" s="86" t="b">
        <v>0</v>
      </c>
      <c r="H457" s="86" t="b">
        <v>0</v>
      </c>
      <c r="I457" s="86" t="b">
        <v>0</v>
      </c>
      <c r="J457" s="86" t="b">
        <v>0</v>
      </c>
      <c r="K457" s="86" t="b">
        <v>0</v>
      </c>
      <c r="L457" s="86" t="b">
        <v>0</v>
      </c>
    </row>
    <row r="458" spans="1:12" ht="15">
      <c r="A458" s="86" t="s">
        <v>3274</v>
      </c>
      <c r="B458" s="86" t="s">
        <v>3275</v>
      </c>
      <c r="C458" s="86">
        <v>7</v>
      </c>
      <c r="D458" s="121">
        <v>0.014184994983971985</v>
      </c>
      <c r="E458" s="121">
        <v>1.4449365713482611</v>
      </c>
      <c r="F458" s="86" t="s">
        <v>2687</v>
      </c>
      <c r="G458" s="86" t="b">
        <v>0</v>
      </c>
      <c r="H458" s="86" t="b">
        <v>0</v>
      </c>
      <c r="I458" s="86" t="b">
        <v>0</v>
      </c>
      <c r="J458" s="86" t="b">
        <v>0</v>
      </c>
      <c r="K458" s="86" t="b">
        <v>0</v>
      </c>
      <c r="L458" s="86" t="b">
        <v>0</v>
      </c>
    </row>
    <row r="459" spans="1:12" ht="15">
      <c r="A459" s="86" t="s">
        <v>3275</v>
      </c>
      <c r="B459" s="86" t="s">
        <v>2812</v>
      </c>
      <c r="C459" s="86">
        <v>7</v>
      </c>
      <c r="D459" s="121">
        <v>0.014184994983971985</v>
      </c>
      <c r="E459" s="121">
        <v>1.4449365713482611</v>
      </c>
      <c r="F459" s="86" t="s">
        <v>2687</v>
      </c>
      <c r="G459" s="86" t="b">
        <v>0</v>
      </c>
      <c r="H459" s="86" t="b">
        <v>0</v>
      </c>
      <c r="I459" s="86" t="b">
        <v>0</v>
      </c>
      <c r="J459" s="86" t="b">
        <v>0</v>
      </c>
      <c r="K459" s="86" t="b">
        <v>0</v>
      </c>
      <c r="L459" s="86" t="b">
        <v>0</v>
      </c>
    </row>
    <row r="460" spans="1:12" ht="15">
      <c r="A460" s="86" t="s">
        <v>2812</v>
      </c>
      <c r="B460" s="86" t="s">
        <v>2829</v>
      </c>
      <c r="C460" s="86">
        <v>7</v>
      </c>
      <c r="D460" s="121">
        <v>0.014184994983971985</v>
      </c>
      <c r="E460" s="121">
        <v>1.14390657568428</v>
      </c>
      <c r="F460" s="86" t="s">
        <v>2687</v>
      </c>
      <c r="G460" s="86" t="b">
        <v>0</v>
      </c>
      <c r="H460" s="86" t="b">
        <v>0</v>
      </c>
      <c r="I460" s="86" t="b">
        <v>0</v>
      </c>
      <c r="J460" s="86" t="b">
        <v>0</v>
      </c>
      <c r="K460" s="86" t="b">
        <v>0</v>
      </c>
      <c r="L460" s="86" t="b">
        <v>0</v>
      </c>
    </row>
    <row r="461" spans="1:12" ht="15">
      <c r="A461" s="86" t="s">
        <v>2812</v>
      </c>
      <c r="B461" s="86" t="s">
        <v>3271</v>
      </c>
      <c r="C461" s="86">
        <v>4</v>
      </c>
      <c r="D461" s="121">
        <v>0.012648478684576945</v>
      </c>
      <c r="E461" s="121">
        <v>1.0469965626762237</v>
      </c>
      <c r="F461" s="86" t="s">
        <v>2687</v>
      </c>
      <c r="G461" s="86" t="b">
        <v>0</v>
      </c>
      <c r="H461" s="86" t="b">
        <v>0</v>
      </c>
      <c r="I461" s="86" t="b">
        <v>0</v>
      </c>
      <c r="J461" s="86" t="b">
        <v>0</v>
      </c>
      <c r="K461" s="86" t="b">
        <v>0</v>
      </c>
      <c r="L461" s="86" t="b">
        <v>0</v>
      </c>
    </row>
    <row r="462" spans="1:12" ht="15">
      <c r="A462" s="86" t="s">
        <v>3271</v>
      </c>
      <c r="B462" s="86" t="s">
        <v>3285</v>
      </c>
      <c r="C462" s="86">
        <v>4</v>
      </c>
      <c r="D462" s="121">
        <v>0.012648478684576945</v>
      </c>
      <c r="E462" s="121">
        <v>1.591064607026499</v>
      </c>
      <c r="F462" s="86" t="s">
        <v>2687</v>
      </c>
      <c r="G462" s="86" t="b">
        <v>0</v>
      </c>
      <c r="H462" s="86" t="b">
        <v>0</v>
      </c>
      <c r="I462" s="86" t="b">
        <v>0</v>
      </c>
      <c r="J462" s="86" t="b">
        <v>0</v>
      </c>
      <c r="K462" s="86" t="b">
        <v>0</v>
      </c>
      <c r="L462" s="86" t="b">
        <v>0</v>
      </c>
    </row>
    <row r="463" spans="1:12" ht="15">
      <c r="A463" s="86" t="s">
        <v>3285</v>
      </c>
      <c r="B463" s="86" t="s">
        <v>3263</v>
      </c>
      <c r="C463" s="86">
        <v>4</v>
      </c>
      <c r="D463" s="121">
        <v>0.012648478684576945</v>
      </c>
      <c r="E463" s="121">
        <v>1.591064607026499</v>
      </c>
      <c r="F463" s="86" t="s">
        <v>2687</v>
      </c>
      <c r="G463" s="86" t="b">
        <v>0</v>
      </c>
      <c r="H463" s="86" t="b">
        <v>0</v>
      </c>
      <c r="I463" s="86" t="b">
        <v>0</v>
      </c>
      <c r="J463" s="86" t="b">
        <v>0</v>
      </c>
      <c r="K463" s="86" t="b">
        <v>0</v>
      </c>
      <c r="L463" s="86" t="b">
        <v>0</v>
      </c>
    </row>
    <row r="464" spans="1:12" ht="15">
      <c r="A464" s="86" t="s">
        <v>3263</v>
      </c>
      <c r="B464" s="86" t="s">
        <v>3286</v>
      </c>
      <c r="C464" s="86">
        <v>4</v>
      </c>
      <c r="D464" s="121">
        <v>0.012648478684576945</v>
      </c>
      <c r="E464" s="121">
        <v>1.591064607026499</v>
      </c>
      <c r="F464" s="86" t="s">
        <v>2687</v>
      </c>
      <c r="G464" s="86" t="b">
        <v>0</v>
      </c>
      <c r="H464" s="86" t="b">
        <v>0</v>
      </c>
      <c r="I464" s="86" t="b">
        <v>0</v>
      </c>
      <c r="J464" s="86" t="b">
        <v>0</v>
      </c>
      <c r="K464" s="86" t="b">
        <v>0</v>
      </c>
      <c r="L464" s="86" t="b">
        <v>0</v>
      </c>
    </row>
    <row r="465" spans="1:12" ht="15">
      <c r="A465" s="86" t="s">
        <v>2829</v>
      </c>
      <c r="B465" s="86" t="s">
        <v>2825</v>
      </c>
      <c r="C465" s="86">
        <v>3</v>
      </c>
      <c r="D465" s="121">
        <v>0.011237836629436913</v>
      </c>
      <c r="E465" s="121">
        <v>1.5118833609788744</v>
      </c>
      <c r="F465" s="86" t="s">
        <v>2687</v>
      </c>
      <c r="G465" s="86" t="b">
        <v>0</v>
      </c>
      <c r="H465" s="86" t="b">
        <v>0</v>
      </c>
      <c r="I465" s="86" t="b">
        <v>0</v>
      </c>
      <c r="J465" s="86" t="b">
        <v>0</v>
      </c>
      <c r="K465" s="86" t="b">
        <v>0</v>
      </c>
      <c r="L465" s="86" t="b">
        <v>0</v>
      </c>
    </row>
    <row r="466" spans="1:12" ht="15">
      <c r="A466" s="86" t="s">
        <v>2825</v>
      </c>
      <c r="B466" s="86" t="s">
        <v>3303</v>
      </c>
      <c r="C466" s="86">
        <v>3</v>
      </c>
      <c r="D466" s="121">
        <v>0.011237836629436913</v>
      </c>
      <c r="E466" s="121">
        <v>1.5118833609788744</v>
      </c>
      <c r="F466" s="86" t="s">
        <v>2687</v>
      </c>
      <c r="G466" s="86" t="b">
        <v>0</v>
      </c>
      <c r="H466" s="86" t="b">
        <v>0</v>
      </c>
      <c r="I466" s="86" t="b">
        <v>0</v>
      </c>
      <c r="J466" s="86" t="b">
        <v>0</v>
      </c>
      <c r="K466" s="86" t="b">
        <v>0</v>
      </c>
      <c r="L466" s="86" t="b">
        <v>0</v>
      </c>
    </row>
    <row r="467" spans="1:12" ht="15">
      <c r="A467" s="86" t="s">
        <v>3303</v>
      </c>
      <c r="B467" s="86" t="s">
        <v>3265</v>
      </c>
      <c r="C467" s="86">
        <v>3</v>
      </c>
      <c r="D467" s="121">
        <v>0.011237836629436913</v>
      </c>
      <c r="E467" s="121">
        <v>1.8129133566428555</v>
      </c>
      <c r="F467" s="86" t="s">
        <v>2687</v>
      </c>
      <c r="G467" s="86" t="b">
        <v>0</v>
      </c>
      <c r="H467" s="86" t="b">
        <v>0</v>
      </c>
      <c r="I467" s="86" t="b">
        <v>0</v>
      </c>
      <c r="J467" s="86" t="b">
        <v>0</v>
      </c>
      <c r="K467" s="86" t="b">
        <v>0</v>
      </c>
      <c r="L467" s="86" t="b">
        <v>0</v>
      </c>
    </row>
    <row r="468" spans="1:12" ht="15">
      <c r="A468" s="86" t="s">
        <v>3265</v>
      </c>
      <c r="B468" s="86" t="s">
        <v>2815</v>
      </c>
      <c r="C468" s="86">
        <v>3</v>
      </c>
      <c r="D468" s="121">
        <v>0.011237836629436913</v>
      </c>
      <c r="E468" s="121">
        <v>1.5118833609788744</v>
      </c>
      <c r="F468" s="86" t="s">
        <v>2687</v>
      </c>
      <c r="G468" s="86" t="b">
        <v>0</v>
      </c>
      <c r="H468" s="86" t="b">
        <v>0</v>
      </c>
      <c r="I468" s="86" t="b">
        <v>0</v>
      </c>
      <c r="J468" s="86" t="b">
        <v>0</v>
      </c>
      <c r="K468" s="86" t="b">
        <v>0</v>
      </c>
      <c r="L468" s="86" t="b">
        <v>0</v>
      </c>
    </row>
    <row r="469" spans="1:12" ht="15">
      <c r="A469" s="86" t="s">
        <v>2815</v>
      </c>
      <c r="B469" s="86" t="s">
        <v>3304</v>
      </c>
      <c r="C469" s="86">
        <v>3</v>
      </c>
      <c r="D469" s="121">
        <v>0.011237836629436913</v>
      </c>
      <c r="E469" s="121">
        <v>1.5118833609788744</v>
      </c>
      <c r="F469" s="86" t="s">
        <v>2687</v>
      </c>
      <c r="G469" s="86" t="b">
        <v>0</v>
      </c>
      <c r="H469" s="86" t="b">
        <v>0</v>
      </c>
      <c r="I469" s="86" t="b">
        <v>0</v>
      </c>
      <c r="J469" s="86" t="b">
        <v>0</v>
      </c>
      <c r="K469" s="86" t="b">
        <v>0</v>
      </c>
      <c r="L469" s="86" t="b">
        <v>0</v>
      </c>
    </row>
    <row r="470" spans="1:12" ht="15">
      <c r="A470" s="86" t="s">
        <v>3304</v>
      </c>
      <c r="B470" s="86" t="s">
        <v>2843</v>
      </c>
      <c r="C470" s="86">
        <v>3</v>
      </c>
      <c r="D470" s="121">
        <v>0.011237836629436913</v>
      </c>
      <c r="E470" s="121">
        <v>1.290034611362518</v>
      </c>
      <c r="F470" s="86" t="s">
        <v>2687</v>
      </c>
      <c r="G470" s="86" t="b">
        <v>0</v>
      </c>
      <c r="H470" s="86" t="b">
        <v>0</v>
      </c>
      <c r="I470" s="86" t="b">
        <v>0</v>
      </c>
      <c r="J470" s="86" t="b">
        <v>0</v>
      </c>
      <c r="K470" s="86" t="b">
        <v>0</v>
      </c>
      <c r="L470" s="86" t="b">
        <v>0</v>
      </c>
    </row>
    <row r="471" spans="1:12" ht="15">
      <c r="A471" s="86" t="s">
        <v>2843</v>
      </c>
      <c r="B471" s="86" t="s">
        <v>3305</v>
      </c>
      <c r="C471" s="86">
        <v>3</v>
      </c>
      <c r="D471" s="121">
        <v>0.011237836629436913</v>
      </c>
      <c r="E471" s="121">
        <v>1.290034611362518</v>
      </c>
      <c r="F471" s="86" t="s">
        <v>2687</v>
      </c>
      <c r="G471" s="86" t="b">
        <v>0</v>
      </c>
      <c r="H471" s="86" t="b">
        <v>0</v>
      </c>
      <c r="I471" s="86" t="b">
        <v>0</v>
      </c>
      <c r="J471" s="86" t="b">
        <v>0</v>
      </c>
      <c r="K471" s="86" t="b">
        <v>0</v>
      </c>
      <c r="L471" s="86" t="b">
        <v>0</v>
      </c>
    </row>
    <row r="472" spans="1:12" ht="15">
      <c r="A472" s="86" t="s">
        <v>3305</v>
      </c>
      <c r="B472" s="86" t="s">
        <v>2844</v>
      </c>
      <c r="C472" s="86">
        <v>3</v>
      </c>
      <c r="D472" s="121">
        <v>0.011237836629436913</v>
      </c>
      <c r="E472" s="121">
        <v>1.290034611362518</v>
      </c>
      <c r="F472" s="86" t="s">
        <v>2687</v>
      </c>
      <c r="G472" s="86" t="b">
        <v>0</v>
      </c>
      <c r="H472" s="86" t="b">
        <v>0</v>
      </c>
      <c r="I472" s="86" t="b">
        <v>0</v>
      </c>
      <c r="J472" s="86" t="b">
        <v>0</v>
      </c>
      <c r="K472" s="86" t="b">
        <v>0</v>
      </c>
      <c r="L472" s="86" t="b">
        <v>0</v>
      </c>
    </row>
    <row r="473" spans="1:12" ht="15">
      <c r="A473" s="86" t="s">
        <v>2844</v>
      </c>
      <c r="B473" s="86" t="s">
        <v>3306</v>
      </c>
      <c r="C473" s="86">
        <v>3</v>
      </c>
      <c r="D473" s="121">
        <v>0.011237836629436913</v>
      </c>
      <c r="E473" s="121">
        <v>1.290034611362518</v>
      </c>
      <c r="F473" s="86" t="s">
        <v>2687</v>
      </c>
      <c r="G473" s="86" t="b">
        <v>0</v>
      </c>
      <c r="H473" s="86" t="b">
        <v>0</v>
      </c>
      <c r="I473" s="86" t="b">
        <v>0</v>
      </c>
      <c r="J473" s="86" t="b">
        <v>1</v>
      </c>
      <c r="K473" s="86" t="b">
        <v>0</v>
      </c>
      <c r="L473" s="86" t="b">
        <v>0</v>
      </c>
    </row>
    <row r="474" spans="1:12" ht="15">
      <c r="A474" s="86" t="s">
        <v>3306</v>
      </c>
      <c r="B474" s="86" t="s">
        <v>2855</v>
      </c>
      <c r="C474" s="86">
        <v>3</v>
      </c>
      <c r="D474" s="121">
        <v>0.011237836629436913</v>
      </c>
      <c r="E474" s="121">
        <v>1.8129133566428555</v>
      </c>
      <c r="F474" s="86" t="s">
        <v>2687</v>
      </c>
      <c r="G474" s="86" t="b">
        <v>1</v>
      </c>
      <c r="H474" s="86" t="b">
        <v>0</v>
      </c>
      <c r="I474" s="86" t="b">
        <v>0</v>
      </c>
      <c r="J474" s="86" t="b">
        <v>0</v>
      </c>
      <c r="K474" s="86" t="b">
        <v>0</v>
      </c>
      <c r="L474" s="86" t="b">
        <v>0</v>
      </c>
    </row>
    <row r="475" spans="1:12" ht="15">
      <c r="A475" s="86" t="s">
        <v>2812</v>
      </c>
      <c r="B475" s="86" t="s">
        <v>2879</v>
      </c>
      <c r="C475" s="86">
        <v>3</v>
      </c>
      <c r="D475" s="121">
        <v>0.011237836629436913</v>
      </c>
      <c r="E475" s="121">
        <v>1.1439065756842801</v>
      </c>
      <c r="F475" s="86" t="s">
        <v>2687</v>
      </c>
      <c r="G475" s="86" t="b">
        <v>0</v>
      </c>
      <c r="H475" s="86" t="b">
        <v>0</v>
      </c>
      <c r="I475" s="86" t="b">
        <v>0</v>
      </c>
      <c r="J475" s="86" t="b">
        <v>0</v>
      </c>
      <c r="K475" s="86" t="b">
        <v>0</v>
      </c>
      <c r="L475" s="86" t="b">
        <v>0</v>
      </c>
    </row>
    <row r="476" spans="1:12" ht="15">
      <c r="A476" s="86" t="s">
        <v>2879</v>
      </c>
      <c r="B476" s="86" t="s">
        <v>3249</v>
      </c>
      <c r="C476" s="86">
        <v>3</v>
      </c>
      <c r="D476" s="121">
        <v>0.011237836629436913</v>
      </c>
      <c r="E476" s="121">
        <v>1.8129133566428555</v>
      </c>
      <c r="F476" s="86" t="s">
        <v>2687</v>
      </c>
      <c r="G476" s="86" t="b">
        <v>0</v>
      </c>
      <c r="H476" s="86" t="b">
        <v>0</v>
      </c>
      <c r="I476" s="86" t="b">
        <v>0</v>
      </c>
      <c r="J476" s="86" t="b">
        <v>0</v>
      </c>
      <c r="K476" s="86" t="b">
        <v>0</v>
      </c>
      <c r="L476" s="86" t="b">
        <v>0</v>
      </c>
    </row>
    <row r="477" spans="1:12" ht="15">
      <c r="A477" s="86" t="s">
        <v>3249</v>
      </c>
      <c r="B477" s="86" t="s">
        <v>3256</v>
      </c>
      <c r="C477" s="86">
        <v>3</v>
      </c>
      <c r="D477" s="121">
        <v>0.011237836629436913</v>
      </c>
      <c r="E477" s="121">
        <v>1.8129133566428555</v>
      </c>
      <c r="F477" s="86" t="s">
        <v>2687</v>
      </c>
      <c r="G477" s="86" t="b">
        <v>0</v>
      </c>
      <c r="H477" s="86" t="b">
        <v>0</v>
      </c>
      <c r="I477" s="86" t="b">
        <v>0</v>
      </c>
      <c r="J477" s="86" t="b">
        <v>0</v>
      </c>
      <c r="K477" s="86" t="b">
        <v>0</v>
      </c>
      <c r="L477" s="86" t="b">
        <v>0</v>
      </c>
    </row>
    <row r="478" spans="1:12" ht="15">
      <c r="A478" s="86" t="s">
        <v>3256</v>
      </c>
      <c r="B478" s="86" t="s">
        <v>3258</v>
      </c>
      <c r="C478" s="86">
        <v>3</v>
      </c>
      <c r="D478" s="121">
        <v>0.011237836629436913</v>
      </c>
      <c r="E478" s="121">
        <v>1.8129133566428555</v>
      </c>
      <c r="F478" s="86" t="s">
        <v>2687</v>
      </c>
      <c r="G478" s="86" t="b">
        <v>0</v>
      </c>
      <c r="H478" s="86" t="b">
        <v>0</v>
      </c>
      <c r="I478" s="86" t="b">
        <v>0</v>
      </c>
      <c r="J478" s="86" t="b">
        <v>0</v>
      </c>
      <c r="K478" s="86" t="b">
        <v>0</v>
      </c>
      <c r="L478" s="86" t="b">
        <v>0</v>
      </c>
    </row>
    <row r="479" spans="1:12" ht="15">
      <c r="A479" s="86" t="s">
        <v>3258</v>
      </c>
      <c r="B479" s="86" t="s">
        <v>2813</v>
      </c>
      <c r="C479" s="86">
        <v>3</v>
      </c>
      <c r="D479" s="121">
        <v>0.011237836629436913</v>
      </c>
      <c r="E479" s="121">
        <v>1.5118833609788744</v>
      </c>
      <c r="F479" s="86" t="s">
        <v>2687</v>
      </c>
      <c r="G479" s="86" t="b">
        <v>0</v>
      </c>
      <c r="H479" s="86" t="b">
        <v>0</v>
      </c>
      <c r="I479" s="86" t="b">
        <v>0</v>
      </c>
      <c r="J479" s="86" t="b">
        <v>0</v>
      </c>
      <c r="K479" s="86" t="b">
        <v>0</v>
      </c>
      <c r="L479" s="86" t="b">
        <v>0</v>
      </c>
    </row>
    <row r="480" spans="1:12" ht="15">
      <c r="A480" s="86" t="s">
        <v>2813</v>
      </c>
      <c r="B480" s="86" t="s">
        <v>2820</v>
      </c>
      <c r="C480" s="86">
        <v>3</v>
      </c>
      <c r="D480" s="121">
        <v>0.011237836629436913</v>
      </c>
      <c r="E480" s="121">
        <v>1.5118833609788744</v>
      </c>
      <c r="F480" s="86" t="s">
        <v>2687</v>
      </c>
      <c r="G480" s="86" t="b">
        <v>0</v>
      </c>
      <c r="H480" s="86" t="b">
        <v>0</v>
      </c>
      <c r="I480" s="86" t="b">
        <v>0</v>
      </c>
      <c r="J480" s="86" t="b">
        <v>0</v>
      </c>
      <c r="K480" s="86" t="b">
        <v>0</v>
      </c>
      <c r="L480" s="86" t="b">
        <v>0</v>
      </c>
    </row>
    <row r="481" spans="1:12" ht="15">
      <c r="A481" s="86" t="s">
        <v>3259</v>
      </c>
      <c r="B481" s="86" t="s">
        <v>3257</v>
      </c>
      <c r="C481" s="86">
        <v>3</v>
      </c>
      <c r="D481" s="121">
        <v>0.011237836629436913</v>
      </c>
      <c r="E481" s="121">
        <v>1.8129133566428555</v>
      </c>
      <c r="F481" s="86" t="s">
        <v>2687</v>
      </c>
      <c r="G481" s="86" t="b">
        <v>0</v>
      </c>
      <c r="H481" s="86" t="b">
        <v>0</v>
      </c>
      <c r="I481" s="86" t="b">
        <v>0</v>
      </c>
      <c r="J481" s="86" t="b">
        <v>0</v>
      </c>
      <c r="K481" s="86" t="b">
        <v>0</v>
      </c>
      <c r="L481" s="86" t="b">
        <v>0</v>
      </c>
    </row>
    <row r="482" spans="1:12" ht="15">
      <c r="A482" s="86" t="s">
        <v>3257</v>
      </c>
      <c r="B482" s="86" t="s">
        <v>2825</v>
      </c>
      <c r="C482" s="86">
        <v>3</v>
      </c>
      <c r="D482" s="121">
        <v>0.011237836629436913</v>
      </c>
      <c r="E482" s="121">
        <v>1.5118833609788744</v>
      </c>
      <c r="F482" s="86" t="s">
        <v>2687</v>
      </c>
      <c r="G482" s="86" t="b">
        <v>0</v>
      </c>
      <c r="H482" s="86" t="b">
        <v>0</v>
      </c>
      <c r="I482" s="86" t="b">
        <v>0</v>
      </c>
      <c r="J482" s="86" t="b">
        <v>0</v>
      </c>
      <c r="K482" s="86" t="b">
        <v>0</v>
      </c>
      <c r="L482" s="86" t="b">
        <v>0</v>
      </c>
    </row>
    <row r="483" spans="1:12" ht="15">
      <c r="A483" s="86" t="s">
        <v>2825</v>
      </c>
      <c r="B483" s="86" t="s">
        <v>2815</v>
      </c>
      <c r="C483" s="86">
        <v>3</v>
      </c>
      <c r="D483" s="121">
        <v>0.011237836629436913</v>
      </c>
      <c r="E483" s="121">
        <v>1.2108533653148932</v>
      </c>
      <c r="F483" s="86" t="s">
        <v>2687</v>
      </c>
      <c r="G483" s="86" t="b">
        <v>0</v>
      </c>
      <c r="H483" s="86" t="b">
        <v>0</v>
      </c>
      <c r="I483" s="86" t="b">
        <v>0</v>
      </c>
      <c r="J483" s="86" t="b">
        <v>0</v>
      </c>
      <c r="K483" s="86" t="b">
        <v>0</v>
      </c>
      <c r="L483" s="86" t="b">
        <v>0</v>
      </c>
    </row>
    <row r="484" spans="1:12" ht="15">
      <c r="A484" s="86" t="s">
        <v>2815</v>
      </c>
      <c r="B484" s="86" t="s">
        <v>2813</v>
      </c>
      <c r="C484" s="86">
        <v>3</v>
      </c>
      <c r="D484" s="121">
        <v>0.011237836629436913</v>
      </c>
      <c r="E484" s="121">
        <v>1.2108533653148932</v>
      </c>
      <c r="F484" s="86" t="s">
        <v>2687</v>
      </c>
      <c r="G484" s="86" t="b">
        <v>0</v>
      </c>
      <c r="H484" s="86" t="b">
        <v>0</v>
      </c>
      <c r="I484" s="86" t="b">
        <v>0</v>
      </c>
      <c r="J484" s="86" t="b">
        <v>0</v>
      </c>
      <c r="K484" s="86" t="b">
        <v>0</v>
      </c>
      <c r="L484" s="86" t="b">
        <v>0</v>
      </c>
    </row>
    <row r="485" spans="1:12" ht="15">
      <c r="A485" s="86" t="s">
        <v>2813</v>
      </c>
      <c r="B485" s="86" t="s">
        <v>2821</v>
      </c>
      <c r="C485" s="86">
        <v>3</v>
      </c>
      <c r="D485" s="121">
        <v>0.011237836629436913</v>
      </c>
      <c r="E485" s="121">
        <v>1.5118833609788744</v>
      </c>
      <c r="F485" s="86" t="s">
        <v>2687</v>
      </c>
      <c r="G485" s="86" t="b">
        <v>0</v>
      </c>
      <c r="H485" s="86" t="b">
        <v>0</v>
      </c>
      <c r="I485" s="86" t="b">
        <v>0</v>
      </c>
      <c r="J485" s="86" t="b">
        <v>0</v>
      </c>
      <c r="K485" s="86" t="b">
        <v>0</v>
      </c>
      <c r="L485" s="86" t="b">
        <v>0</v>
      </c>
    </row>
    <row r="486" spans="1:12" ht="15">
      <c r="A486" s="86" t="s">
        <v>2821</v>
      </c>
      <c r="B486" s="86" t="s">
        <v>2822</v>
      </c>
      <c r="C486" s="86">
        <v>3</v>
      </c>
      <c r="D486" s="121">
        <v>0.011237836629436913</v>
      </c>
      <c r="E486" s="121">
        <v>1.8129133566428555</v>
      </c>
      <c r="F486" s="86" t="s">
        <v>2687</v>
      </c>
      <c r="G486" s="86" t="b">
        <v>0</v>
      </c>
      <c r="H486" s="86" t="b">
        <v>0</v>
      </c>
      <c r="I486" s="86" t="b">
        <v>0</v>
      </c>
      <c r="J486" s="86" t="b">
        <v>0</v>
      </c>
      <c r="K486" s="86" t="b">
        <v>0</v>
      </c>
      <c r="L486" s="86" t="b">
        <v>0</v>
      </c>
    </row>
    <row r="487" spans="1:12" ht="15">
      <c r="A487" s="86" t="s">
        <v>2822</v>
      </c>
      <c r="B487" s="86" t="s">
        <v>2823</v>
      </c>
      <c r="C487" s="86">
        <v>3</v>
      </c>
      <c r="D487" s="121">
        <v>0.011237836629436913</v>
      </c>
      <c r="E487" s="121">
        <v>1.8129133566428555</v>
      </c>
      <c r="F487" s="86" t="s">
        <v>2687</v>
      </c>
      <c r="G487" s="86" t="b">
        <v>0</v>
      </c>
      <c r="H487" s="86" t="b">
        <v>0</v>
      </c>
      <c r="I487" s="86" t="b">
        <v>0</v>
      </c>
      <c r="J487" s="86" t="b">
        <v>0</v>
      </c>
      <c r="K487" s="86" t="b">
        <v>0</v>
      </c>
      <c r="L487" s="86" t="b">
        <v>0</v>
      </c>
    </row>
    <row r="488" spans="1:12" ht="15">
      <c r="A488" s="86" t="s">
        <v>2849</v>
      </c>
      <c r="B488" s="86" t="s">
        <v>2850</v>
      </c>
      <c r="C488" s="86">
        <v>7</v>
      </c>
      <c r="D488" s="121">
        <v>0.009428814955653933</v>
      </c>
      <c r="E488" s="121">
        <v>1.1760912590556813</v>
      </c>
      <c r="F488" s="86" t="s">
        <v>2688</v>
      </c>
      <c r="G488" s="86" t="b">
        <v>0</v>
      </c>
      <c r="H488" s="86" t="b">
        <v>0</v>
      </c>
      <c r="I488" s="86" t="b">
        <v>0</v>
      </c>
      <c r="J488" s="86" t="b">
        <v>1</v>
      </c>
      <c r="K488" s="86" t="b">
        <v>0</v>
      </c>
      <c r="L488" s="86" t="b">
        <v>0</v>
      </c>
    </row>
    <row r="489" spans="1:12" ht="15">
      <c r="A489" s="86" t="s">
        <v>2850</v>
      </c>
      <c r="B489" s="86" t="s">
        <v>2851</v>
      </c>
      <c r="C489" s="86">
        <v>7</v>
      </c>
      <c r="D489" s="121">
        <v>0.009428814955653933</v>
      </c>
      <c r="E489" s="121">
        <v>1.1760912590556813</v>
      </c>
      <c r="F489" s="86" t="s">
        <v>2688</v>
      </c>
      <c r="G489" s="86" t="b">
        <v>1</v>
      </c>
      <c r="H489" s="86" t="b">
        <v>0</v>
      </c>
      <c r="I489" s="86" t="b">
        <v>0</v>
      </c>
      <c r="J489" s="86" t="b">
        <v>0</v>
      </c>
      <c r="K489" s="86" t="b">
        <v>0</v>
      </c>
      <c r="L489" s="86" t="b">
        <v>0</v>
      </c>
    </row>
    <row r="490" spans="1:12" ht="15">
      <c r="A490" s="86" t="s">
        <v>2851</v>
      </c>
      <c r="B490" s="86" t="s">
        <v>2852</v>
      </c>
      <c r="C490" s="86">
        <v>7</v>
      </c>
      <c r="D490" s="121">
        <v>0.009428814955653933</v>
      </c>
      <c r="E490" s="121">
        <v>1.1760912590556813</v>
      </c>
      <c r="F490" s="86" t="s">
        <v>2688</v>
      </c>
      <c r="G490" s="86" t="b">
        <v>0</v>
      </c>
      <c r="H490" s="86" t="b">
        <v>0</v>
      </c>
      <c r="I490" s="86" t="b">
        <v>0</v>
      </c>
      <c r="J490" s="86" t="b">
        <v>0</v>
      </c>
      <c r="K490" s="86" t="b">
        <v>0</v>
      </c>
      <c r="L490" s="86" t="b">
        <v>0</v>
      </c>
    </row>
    <row r="491" spans="1:12" ht="15">
      <c r="A491" s="86" t="s">
        <v>2852</v>
      </c>
      <c r="B491" s="86" t="s">
        <v>2853</v>
      </c>
      <c r="C491" s="86">
        <v>7</v>
      </c>
      <c r="D491" s="121">
        <v>0.009428814955653933</v>
      </c>
      <c r="E491" s="121">
        <v>1.1760912590556813</v>
      </c>
      <c r="F491" s="86" t="s">
        <v>2688</v>
      </c>
      <c r="G491" s="86" t="b">
        <v>0</v>
      </c>
      <c r="H491" s="86" t="b">
        <v>0</v>
      </c>
      <c r="I491" s="86" t="b">
        <v>0</v>
      </c>
      <c r="J491" s="86" t="b">
        <v>0</v>
      </c>
      <c r="K491" s="86" t="b">
        <v>0</v>
      </c>
      <c r="L491" s="86" t="b">
        <v>0</v>
      </c>
    </row>
    <row r="492" spans="1:12" ht="15">
      <c r="A492" s="86" t="s">
        <v>2853</v>
      </c>
      <c r="B492" s="86" t="s">
        <v>2854</v>
      </c>
      <c r="C492" s="86">
        <v>7</v>
      </c>
      <c r="D492" s="121">
        <v>0.009428814955653933</v>
      </c>
      <c r="E492" s="121">
        <v>1.1760912590556813</v>
      </c>
      <c r="F492" s="86" t="s">
        <v>2688</v>
      </c>
      <c r="G492" s="86" t="b">
        <v>0</v>
      </c>
      <c r="H492" s="86" t="b">
        <v>0</v>
      </c>
      <c r="I492" s="86" t="b">
        <v>0</v>
      </c>
      <c r="J492" s="86" t="b">
        <v>0</v>
      </c>
      <c r="K492" s="86" t="b">
        <v>0</v>
      </c>
      <c r="L492" s="86" t="b">
        <v>0</v>
      </c>
    </row>
    <row r="493" spans="1:12" ht="15">
      <c r="A493" s="86" t="s">
        <v>2854</v>
      </c>
      <c r="B493" s="86" t="s">
        <v>2812</v>
      </c>
      <c r="C493" s="86">
        <v>7</v>
      </c>
      <c r="D493" s="121">
        <v>0.009428814955653933</v>
      </c>
      <c r="E493" s="121">
        <v>1.1180993120779945</v>
      </c>
      <c r="F493" s="86" t="s">
        <v>2688</v>
      </c>
      <c r="G493" s="86" t="b">
        <v>0</v>
      </c>
      <c r="H493" s="86" t="b">
        <v>0</v>
      </c>
      <c r="I493" s="86" t="b">
        <v>0</v>
      </c>
      <c r="J493" s="86" t="b">
        <v>0</v>
      </c>
      <c r="K493" s="86" t="b">
        <v>0</v>
      </c>
      <c r="L493" s="86" t="b">
        <v>0</v>
      </c>
    </row>
    <row r="494" spans="1:12" ht="15">
      <c r="A494" s="86" t="s">
        <v>2812</v>
      </c>
      <c r="B494" s="86" t="s">
        <v>2855</v>
      </c>
      <c r="C494" s="86">
        <v>7</v>
      </c>
      <c r="D494" s="121">
        <v>0.009428814955653933</v>
      </c>
      <c r="E494" s="121">
        <v>1.066946789630613</v>
      </c>
      <c r="F494" s="86" t="s">
        <v>2688</v>
      </c>
      <c r="G494" s="86" t="b">
        <v>0</v>
      </c>
      <c r="H494" s="86" t="b">
        <v>0</v>
      </c>
      <c r="I494" s="86" t="b">
        <v>0</v>
      </c>
      <c r="J494" s="86" t="b">
        <v>0</v>
      </c>
      <c r="K494" s="86" t="b">
        <v>0</v>
      </c>
      <c r="L494" s="86" t="b">
        <v>0</v>
      </c>
    </row>
    <row r="495" spans="1:12" ht="15">
      <c r="A495" s="86" t="s">
        <v>2855</v>
      </c>
      <c r="B495" s="86" t="s">
        <v>2856</v>
      </c>
      <c r="C495" s="86">
        <v>7</v>
      </c>
      <c r="D495" s="121">
        <v>0.009428814955653933</v>
      </c>
      <c r="E495" s="121">
        <v>1.1760912590556813</v>
      </c>
      <c r="F495" s="86" t="s">
        <v>2688</v>
      </c>
      <c r="G495" s="86" t="b">
        <v>0</v>
      </c>
      <c r="H495" s="86" t="b">
        <v>0</v>
      </c>
      <c r="I495" s="86" t="b">
        <v>0</v>
      </c>
      <c r="J495" s="86" t="b">
        <v>0</v>
      </c>
      <c r="K495" s="86" t="b">
        <v>0</v>
      </c>
      <c r="L495" s="86" t="b">
        <v>0</v>
      </c>
    </row>
    <row r="496" spans="1:12" ht="15">
      <c r="A496" s="86" t="s">
        <v>2856</v>
      </c>
      <c r="B496" s="86" t="s">
        <v>398</v>
      </c>
      <c r="C496" s="86">
        <v>7</v>
      </c>
      <c r="D496" s="121">
        <v>0.009428814955653933</v>
      </c>
      <c r="E496" s="121">
        <v>1.1760912590556813</v>
      </c>
      <c r="F496" s="86" t="s">
        <v>2688</v>
      </c>
      <c r="G496" s="86" t="b">
        <v>0</v>
      </c>
      <c r="H496" s="86" t="b">
        <v>0</v>
      </c>
      <c r="I496" s="86" t="b">
        <v>0</v>
      </c>
      <c r="J496" s="86" t="b">
        <v>0</v>
      </c>
      <c r="K496" s="86" t="b">
        <v>0</v>
      </c>
      <c r="L496" s="86" t="b">
        <v>0</v>
      </c>
    </row>
    <row r="497" spans="1:12" ht="15">
      <c r="A497" s="86" t="s">
        <v>2813</v>
      </c>
      <c r="B497" s="86" t="s">
        <v>2820</v>
      </c>
      <c r="C497" s="86">
        <v>2</v>
      </c>
      <c r="D497" s="121">
        <v>0.012156000075409023</v>
      </c>
      <c r="E497" s="121">
        <v>1.4191293077419755</v>
      </c>
      <c r="F497" s="86" t="s">
        <v>2688</v>
      </c>
      <c r="G497" s="86" t="b">
        <v>0</v>
      </c>
      <c r="H497" s="86" t="b">
        <v>0</v>
      </c>
      <c r="I497" s="86" t="b">
        <v>0</v>
      </c>
      <c r="J497" s="86" t="b">
        <v>0</v>
      </c>
      <c r="K497" s="86" t="b">
        <v>0</v>
      </c>
      <c r="L497" s="86" t="b">
        <v>0</v>
      </c>
    </row>
    <row r="498" spans="1:12" ht="15">
      <c r="A498" s="86" t="s">
        <v>2813</v>
      </c>
      <c r="B498" s="86" t="s">
        <v>2821</v>
      </c>
      <c r="C498" s="86">
        <v>2</v>
      </c>
      <c r="D498" s="121">
        <v>0.012156000075409023</v>
      </c>
      <c r="E498" s="121">
        <v>1.4191293077419755</v>
      </c>
      <c r="F498" s="86" t="s">
        <v>2688</v>
      </c>
      <c r="G498" s="86" t="b">
        <v>0</v>
      </c>
      <c r="H498" s="86" t="b">
        <v>0</v>
      </c>
      <c r="I498" s="86" t="b">
        <v>0</v>
      </c>
      <c r="J498" s="86" t="b">
        <v>0</v>
      </c>
      <c r="K498" s="86" t="b">
        <v>0</v>
      </c>
      <c r="L498" s="86" t="b">
        <v>0</v>
      </c>
    </row>
    <row r="499" spans="1:12" ht="15">
      <c r="A499" s="86" t="s">
        <v>2821</v>
      </c>
      <c r="B499" s="86" t="s">
        <v>2822</v>
      </c>
      <c r="C499" s="86">
        <v>2</v>
      </c>
      <c r="D499" s="121">
        <v>0.012156000075409023</v>
      </c>
      <c r="E499" s="121">
        <v>1.5440680443502757</v>
      </c>
      <c r="F499" s="86" t="s">
        <v>2688</v>
      </c>
      <c r="G499" s="86" t="b">
        <v>0</v>
      </c>
      <c r="H499" s="86" t="b">
        <v>0</v>
      </c>
      <c r="I499" s="86" t="b">
        <v>0</v>
      </c>
      <c r="J499" s="86" t="b">
        <v>0</v>
      </c>
      <c r="K499" s="86" t="b">
        <v>0</v>
      </c>
      <c r="L499" s="86" t="b">
        <v>0</v>
      </c>
    </row>
    <row r="500" spans="1:12" ht="15">
      <c r="A500" s="86" t="s">
        <v>2822</v>
      </c>
      <c r="B500" s="86" t="s">
        <v>2823</v>
      </c>
      <c r="C500" s="86">
        <v>2</v>
      </c>
      <c r="D500" s="121">
        <v>0.012156000075409023</v>
      </c>
      <c r="E500" s="121">
        <v>1.5440680443502757</v>
      </c>
      <c r="F500" s="86" t="s">
        <v>2688</v>
      </c>
      <c r="G500" s="86" t="b">
        <v>0</v>
      </c>
      <c r="H500" s="86" t="b">
        <v>0</v>
      </c>
      <c r="I500" s="86" t="b">
        <v>0</v>
      </c>
      <c r="J500" s="86" t="b">
        <v>0</v>
      </c>
      <c r="K500" s="86" t="b">
        <v>0</v>
      </c>
      <c r="L500" s="86" t="b">
        <v>0</v>
      </c>
    </row>
    <row r="501" spans="1:12" ht="15">
      <c r="A501" s="86" t="s">
        <v>2859</v>
      </c>
      <c r="B501" s="86" t="s">
        <v>2791</v>
      </c>
      <c r="C501" s="86">
        <v>6</v>
      </c>
      <c r="D501" s="121">
        <v>0</v>
      </c>
      <c r="E501" s="121">
        <v>1.255272505103306</v>
      </c>
      <c r="F501" s="86" t="s">
        <v>2689</v>
      </c>
      <c r="G501" s="86" t="b">
        <v>0</v>
      </c>
      <c r="H501" s="86" t="b">
        <v>0</v>
      </c>
      <c r="I501" s="86" t="b">
        <v>0</v>
      </c>
      <c r="J501" s="86" t="b">
        <v>0</v>
      </c>
      <c r="K501" s="86" t="b">
        <v>0</v>
      </c>
      <c r="L501" s="86" t="b">
        <v>0</v>
      </c>
    </row>
    <row r="502" spans="1:12" ht="15">
      <c r="A502" s="86" t="s">
        <v>2791</v>
      </c>
      <c r="B502" s="86" t="s">
        <v>2860</v>
      </c>
      <c r="C502" s="86">
        <v>6</v>
      </c>
      <c r="D502" s="121">
        <v>0</v>
      </c>
      <c r="E502" s="121">
        <v>1.255272505103306</v>
      </c>
      <c r="F502" s="86" t="s">
        <v>2689</v>
      </c>
      <c r="G502" s="86" t="b">
        <v>0</v>
      </c>
      <c r="H502" s="86" t="b">
        <v>0</v>
      </c>
      <c r="I502" s="86" t="b">
        <v>0</v>
      </c>
      <c r="J502" s="86" t="b">
        <v>0</v>
      </c>
      <c r="K502" s="86" t="b">
        <v>0</v>
      </c>
      <c r="L502" s="86" t="b">
        <v>0</v>
      </c>
    </row>
    <row r="503" spans="1:12" ht="15">
      <c r="A503" s="86" t="s">
        <v>2860</v>
      </c>
      <c r="B503" s="86" t="s">
        <v>2861</v>
      </c>
      <c r="C503" s="86">
        <v>6</v>
      </c>
      <c r="D503" s="121">
        <v>0</v>
      </c>
      <c r="E503" s="121">
        <v>1.255272505103306</v>
      </c>
      <c r="F503" s="86" t="s">
        <v>2689</v>
      </c>
      <c r="G503" s="86" t="b">
        <v>0</v>
      </c>
      <c r="H503" s="86" t="b">
        <v>0</v>
      </c>
      <c r="I503" s="86" t="b">
        <v>0</v>
      </c>
      <c r="J503" s="86" t="b">
        <v>0</v>
      </c>
      <c r="K503" s="86" t="b">
        <v>0</v>
      </c>
      <c r="L503" s="86" t="b">
        <v>0</v>
      </c>
    </row>
    <row r="504" spans="1:12" ht="15">
      <c r="A504" s="86" t="s">
        <v>2861</v>
      </c>
      <c r="B504" s="86" t="s">
        <v>2862</v>
      </c>
      <c r="C504" s="86">
        <v>6</v>
      </c>
      <c r="D504" s="121">
        <v>0</v>
      </c>
      <c r="E504" s="121">
        <v>1.255272505103306</v>
      </c>
      <c r="F504" s="86" t="s">
        <v>2689</v>
      </c>
      <c r="G504" s="86" t="b">
        <v>0</v>
      </c>
      <c r="H504" s="86" t="b">
        <v>0</v>
      </c>
      <c r="I504" s="86" t="b">
        <v>0</v>
      </c>
      <c r="J504" s="86" t="b">
        <v>0</v>
      </c>
      <c r="K504" s="86" t="b">
        <v>0</v>
      </c>
      <c r="L504" s="86" t="b">
        <v>0</v>
      </c>
    </row>
    <row r="505" spans="1:12" ht="15">
      <c r="A505" s="86" t="s">
        <v>2862</v>
      </c>
      <c r="B505" s="86" t="s">
        <v>2863</v>
      </c>
      <c r="C505" s="86">
        <v>6</v>
      </c>
      <c r="D505" s="121">
        <v>0</v>
      </c>
      <c r="E505" s="121">
        <v>1.255272505103306</v>
      </c>
      <c r="F505" s="86" t="s">
        <v>2689</v>
      </c>
      <c r="G505" s="86" t="b">
        <v>0</v>
      </c>
      <c r="H505" s="86" t="b">
        <v>0</v>
      </c>
      <c r="I505" s="86" t="b">
        <v>0</v>
      </c>
      <c r="J505" s="86" t="b">
        <v>0</v>
      </c>
      <c r="K505" s="86" t="b">
        <v>0</v>
      </c>
      <c r="L505" s="86" t="b">
        <v>0</v>
      </c>
    </row>
    <row r="506" spans="1:12" ht="15">
      <c r="A506" s="86" t="s">
        <v>2863</v>
      </c>
      <c r="B506" s="86" t="s">
        <v>2864</v>
      </c>
      <c r="C506" s="86">
        <v>6</v>
      </c>
      <c r="D506" s="121">
        <v>0</v>
      </c>
      <c r="E506" s="121">
        <v>1.255272505103306</v>
      </c>
      <c r="F506" s="86" t="s">
        <v>2689</v>
      </c>
      <c r="G506" s="86" t="b">
        <v>0</v>
      </c>
      <c r="H506" s="86" t="b">
        <v>0</v>
      </c>
      <c r="I506" s="86" t="b">
        <v>0</v>
      </c>
      <c r="J506" s="86" t="b">
        <v>0</v>
      </c>
      <c r="K506" s="86" t="b">
        <v>0</v>
      </c>
      <c r="L506" s="86" t="b">
        <v>0</v>
      </c>
    </row>
    <row r="507" spans="1:12" ht="15">
      <c r="A507" s="86" t="s">
        <v>2864</v>
      </c>
      <c r="B507" s="86" t="s">
        <v>2865</v>
      </c>
      <c r="C507" s="86">
        <v>6</v>
      </c>
      <c r="D507" s="121">
        <v>0</v>
      </c>
      <c r="E507" s="121">
        <v>1.255272505103306</v>
      </c>
      <c r="F507" s="86" t="s">
        <v>2689</v>
      </c>
      <c r="G507" s="86" t="b">
        <v>0</v>
      </c>
      <c r="H507" s="86" t="b">
        <v>0</v>
      </c>
      <c r="I507" s="86" t="b">
        <v>0</v>
      </c>
      <c r="J507" s="86" t="b">
        <v>0</v>
      </c>
      <c r="K507" s="86" t="b">
        <v>0</v>
      </c>
      <c r="L507" s="86" t="b">
        <v>0</v>
      </c>
    </row>
    <row r="508" spans="1:12" ht="15">
      <c r="A508" s="86" t="s">
        <v>2865</v>
      </c>
      <c r="B508" s="86" t="s">
        <v>2858</v>
      </c>
      <c r="C508" s="86">
        <v>6</v>
      </c>
      <c r="D508" s="121">
        <v>0</v>
      </c>
      <c r="E508" s="121">
        <v>0.9542425094393249</v>
      </c>
      <c r="F508" s="86" t="s">
        <v>2689</v>
      </c>
      <c r="G508" s="86" t="b">
        <v>0</v>
      </c>
      <c r="H508" s="86" t="b">
        <v>0</v>
      </c>
      <c r="I508" s="86" t="b">
        <v>0</v>
      </c>
      <c r="J508" s="86" t="b">
        <v>0</v>
      </c>
      <c r="K508" s="86" t="b">
        <v>0</v>
      </c>
      <c r="L508" s="86" t="b">
        <v>0</v>
      </c>
    </row>
    <row r="509" spans="1:12" ht="15">
      <c r="A509" s="86" t="s">
        <v>2858</v>
      </c>
      <c r="B509" s="86" t="s">
        <v>2866</v>
      </c>
      <c r="C509" s="86">
        <v>6</v>
      </c>
      <c r="D509" s="121">
        <v>0</v>
      </c>
      <c r="E509" s="121">
        <v>0.9542425094393249</v>
      </c>
      <c r="F509" s="86" t="s">
        <v>2689</v>
      </c>
      <c r="G509" s="86" t="b">
        <v>0</v>
      </c>
      <c r="H509" s="86" t="b">
        <v>0</v>
      </c>
      <c r="I509" s="86" t="b">
        <v>0</v>
      </c>
      <c r="J509" s="86" t="b">
        <v>0</v>
      </c>
      <c r="K509" s="86" t="b">
        <v>0</v>
      </c>
      <c r="L509" s="86" t="b">
        <v>0</v>
      </c>
    </row>
    <row r="510" spans="1:12" ht="15">
      <c r="A510" s="86" t="s">
        <v>2866</v>
      </c>
      <c r="B510" s="86" t="s">
        <v>3287</v>
      </c>
      <c r="C510" s="86">
        <v>6</v>
      </c>
      <c r="D510" s="121">
        <v>0</v>
      </c>
      <c r="E510" s="121">
        <v>1.255272505103306</v>
      </c>
      <c r="F510" s="86" t="s">
        <v>2689</v>
      </c>
      <c r="G510" s="86" t="b">
        <v>0</v>
      </c>
      <c r="H510" s="86" t="b">
        <v>0</v>
      </c>
      <c r="I510" s="86" t="b">
        <v>0</v>
      </c>
      <c r="J510" s="86" t="b">
        <v>0</v>
      </c>
      <c r="K510" s="86" t="b">
        <v>0</v>
      </c>
      <c r="L510" s="86" t="b">
        <v>0</v>
      </c>
    </row>
    <row r="511" spans="1:12" ht="15">
      <c r="A511" s="86" t="s">
        <v>3287</v>
      </c>
      <c r="B511" s="86" t="s">
        <v>395</v>
      </c>
      <c r="C511" s="86">
        <v>6</v>
      </c>
      <c r="D511" s="121">
        <v>0</v>
      </c>
      <c r="E511" s="121">
        <v>1.255272505103306</v>
      </c>
      <c r="F511" s="86" t="s">
        <v>2689</v>
      </c>
      <c r="G511" s="86" t="b">
        <v>0</v>
      </c>
      <c r="H511" s="86" t="b">
        <v>0</v>
      </c>
      <c r="I511" s="86" t="b">
        <v>0</v>
      </c>
      <c r="J511" s="86" t="b">
        <v>0</v>
      </c>
      <c r="K511" s="86" t="b">
        <v>0</v>
      </c>
      <c r="L511" s="86" t="b">
        <v>0</v>
      </c>
    </row>
    <row r="512" spans="1:12" ht="15">
      <c r="A512" s="86" t="s">
        <v>395</v>
      </c>
      <c r="B512" s="86" t="s">
        <v>3288</v>
      </c>
      <c r="C512" s="86">
        <v>6</v>
      </c>
      <c r="D512" s="121">
        <v>0</v>
      </c>
      <c r="E512" s="121">
        <v>1.255272505103306</v>
      </c>
      <c r="F512" s="86" t="s">
        <v>2689</v>
      </c>
      <c r="G512" s="86" t="b">
        <v>0</v>
      </c>
      <c r="H512" s="86" t="b">
        <v>0</v>
      </c>
      <c r="I512" s="86" t="b">
        <v>0</v>
      </c>
      <c r="J512" s="86" t="b">
        <v>0</v>
      </c>
      <c r="K512" s="86" t="b">
        <v>0</v>
      </c>
      <c r="L512" s="86" t="b">
        <v>0</v>
      </c>
    </row>
    <row r="513" spans="1:12" ht="15">
      <c r="A513" s="86" t="s">
        <v>3288</v>
      </c>
      <c r="B513" s="86" t="s">
        <v>3278</v>
      </c>
      <c r="C513" s="86">
        <v>6</v>
      </c>
      <c r="D513" s="121">
        <v>0</v>
      </c>
      <c r="E513" s="121">
        <v>1.255272505103306</v>
      </c>
      <c r="F513" s="86" t="s">
        <v>2689</v>
      </c>
      <c r="G513" s="86" t="b">
        <v>0</v>
      </c>
      <c r="H513" s="86" t="b">
        <v>0</v>
      </c>
      <c r="I513" s="86" t="b">
        <v>0</v>
      </c>
      <c r="J513" s="86" t="b">
        <v>0</v>
      </c>
      <c r="K513" s="86" t="b">
        <v>0</v>
      </c>
      <c r="L513" s="86" t="b">
        <v>0</v>
      </c>
    </row>
    <row r="514" spans="1:12" ht="15">
      <c r="A514" s="86" t="s">
        <v>3278</v>
      </c>
      <c r="B514" s="86" t="s">
        <v>2858</v>
      </c>
      <c r="C514" s="86">
        <v>6</v>
      </c>
      <c r="D514" s="121">
        <v>0</v>
      </c>
      <c r="E514" s="121">
        <v>0.9542425094393249</v>
      </c>
      <c r="F514" s="86" t="s">
        <v>2689</v>
      </c>
      <c r="G514" s="86" t="b">
        <v>0</v>
      </c>
      <c r="H514" s="86" t="b">
        <v>0</v>
      </c>
      <c r="I514" s="86" t="b">
        <v>0</v>
      </c>
      <c r="J514" s="86" t="b">
        <v>0</v>
      </c>
      <c r="K514" s="86" t="b">
        <v>0</v>
      </c>
      <c r="L514" s="86" t="b">
        <v>0</v>
      </c>
    </row>
    <row r="515" spans="1:12" ht="15">
      <c r="A515" s="86" t="s">
        <v>2858</v>
      </c>
      <c r="B515" s="86" t="s">
        <v>3289</v>
      </c>
      <c r="C515" s="86">
        <v>6</v>
      </c>
      <c r="D515" s="121">
        <v>0</v>
      </c>
      <c r="E515" s="121">
        <v>0.9542425094393249</v>
      </c>
      <c r="F515" s="86" t="s">
        <v>2689</v>
      </c>
      <c r="G515" s="86" t="b">
        <v>0</v>
      </c>
      <c r="H515" s="86" t="b">
        <v>0</v>
      </c>
      <c r="I515" s="86" t="b">
        <v>0</v>
      </c>
      <c r="J515" s="86" t="b">
        <v>0</v>
      </c>
      <c r="K515" s="86" t="b">
        <v>0</v>
      </c>
      <c r="L515" s="86" t="b">
        <v>0</v>
      </c>
    </row>
    <row r="516" spans="1:12" ht="15">
      <c r="A516" s="86" t="s">
        <v>3289</v>
      </c>
      <c r="B516" s="86" t="s">
        <v>3279</v>
      </c>
      <c r="C516" s="86">
        <v>6</v>
      </c>
      <c r="D516" s="121">
        <v>0</v>
      </c>
      <c r="E516" s="121">
        <v>1.255272505103306</v>
      </c>
      <c r="F516" s="86" t="s">
        <v>2689</v>
      </c>
      <c r="G516" s="86" t="b">
        <v>0</v>
      </c>
      <c r="H516" s="86" t="b">
        <v>0</v>
      </c>
      <c r="I516" s="86" t="b">
        <v>0</v>
      </c>
      <c r="J516" s="86" t="b">
        <v>0</v>
      </c>
      <c r="K516" s="86" t="b">
        <v>0</v>
      </c>
      <c r="L516" s="86" t="b">
        <v>0</v>
      </c>
    </row>
    <row r="517" spans="1:12" ht="15">
      <c r="A517" s="86" t="s">
        <v>3279</v>
      </c>
      <c r="B517" s="86" t="s">
        <v>3280</v>
      </c>
      <c r="C517" s="86">
        <v>6</v>
      </c>
      <c r="D517" s="121">
        <v>0</v>
      </c>
      <c r="E517" s="121">
        <v>1.255272505103306</v>
      </c>
      <c r="F517" s="86" t="s">
        <v>2689</v>
      </c>
      <c r="G517" s="86" t="b">
        <v>0</v>
      </c>
      <c r="H517" s="86" t="b">
        <v>0</v>
      </c>
      <c r="I517" s="86" t="b">
        <v>0</v>
      </c>
      <c r="J517" s="86" t="b">
        <v>0</v>
      </c>
      <c r="K517" s="86" t="b">
        <v>0</v>
      </c>
      <c r="L517" s="86" t="b">
        <v>0</v>
      </c>
    </row>
    <row r="518" spans="1:12" ht="15">
      <c r="A518" s="86" t="s">
        <v>3280</v>
      </c>
      <c r="B518" s="86" t="s">
        <v>2812</v>
      </c>
      <c r="C518" s="86">
        <v>6</v>
      </c>
      <c r="D518" s="121">
        <v>0</v>
      </c>
      <c r="E518" s="121">
        <v>1.255272505103306</v>
      </c>
      <c r="F518" s="86" t="s">
        <v>2689</v>
      </c>
      <c r="G518" s="86" t="b">
        <v>0</v>
      </c>
      <c r="H518" s="86" t="b">
        <v>0</v>
      </c>
      <c r="I518" s="86" t="b">
        <v>0</v>
      </c>
      <c r="J518" s="86" t="b">
        <v>0</v>
      </c>
      <c r="K518" s="86" t="b">
        <v>0</v>
      </c>
      <c r="L518" s="86" t="b">
        <v>0</v>
      </c>
    </row>
    <row r="519" spans="1:12" ht="15">
      <c r="A519" s="86" t="s">
        <v>2872</v>
      </c>
      <c r="B519" s="86" t="s">
        <v>2868</v>
      </c>
      <c r="C519" s="86">
        <v>4</v>
      </c>
      <c r="D519" s="121">
        <v>0.006473763347612499</v>
      </c>
      <c r="E519" s="121">
        <v>1.4722687519252504</v>
      </c>
      <c r="F519" s="86" t="s">
        <v>2690</v>
      </c>
      <c r="G519" s="86" t="b">
        <v>0</v>
      </c>
      <c r="H519" s="86" t="b">
        <v>0</v>
      </c>
      <c r="I519" s="86" t="b">
        <v>0</v>
      </c>
      <c r="J519" s="86" t="b">
        <v>0</v>
      </c>
      <c r="K519" s="86" t="b">
        <v>0</v>
      </c>
      <c r="L519" s="86" t="b">
        <v>0</v>
      </c>
    </row>
    <row r="520" spans="1:12" ht="15">
      <c r="A520" s="86" t="s">
        <v>2875</v>
      </c>
      <c r="B520" s="86" t="s">
        <v>2876</v>
      </c>
      <c r="C520" s="86">
        <v>4</v>
      </c>
      <c r="D520" s="121">
        <v>0.006473763347612499</v>
      </c>
      <c r="E520" s="121">
        <v>1.6483600109809315</v>
      </c>
      <c r="F520" s="86" t="s">
        <v>2690</v>
      </c>
      <c r="G520" s="86" t="b">
        <v>0</v>
      </c>
      <c r="H520" s="86" t="b">
        <v>0</v>
      </c>
      <c r="I520" s="86" t="b">
        <v>0</v>
      </c>
      <c r="J520" s="86" t="b">
        <v>0</v>
      </c>
      <c r="K520" s="86" t="b">
        <v>0</v>
      </c>
      <c r="L520" s="86" t="b">
        <v>0</v>
      </c>
    </row>
    <row r="521" spans="1:12" ht="15">
      <c r="A521" s="86" t="s">
        <v>2876</v>
      </c>
      <c r="B521" s="86" t="s">
        <v>2869</v>
      </c>
      <c r="C521" s="86">
        <v>4</v>
      </c>
      <c r="D521" s="121">
        <v>0.006473763347612499</v>
      </c>
      <c r="E521" s="121">
        <v>1.4722687519252504</v>
      </c>
      <c r="F521" s="86" t="s">
        <v>2690</v>
      </c>
      <c r="G521" s="86" t="b">
        <v>0</v>
      </c>
      <c r="H521" s="86" t="b">
        <v>0</v>
      </c>
      <c r="I521" s="86" t="b">
        <v>0</v>
      </c>
      <c r="J521" s="86" t="b">
        <v>0</v>
      </c>
      <c r="K521" s="86" t="b">
        <v>0</v>
      </c>
      <c r="L521" s="86" t="b">
        <v>0</v>
      </c>
    </row>
    <row r="522" spans="1:12" ht="15">
      <c r="A522" s="86" t="s">
        <v>3333</v>
      </c>
      <c r="B522" s="86" t="s">
        <v>2870</v>
      </c>
      <c r="C522" s="86">
        <v>3</v>
      </c>
      <c r="D522" s="121">
        <v>0.00687046342374647</v>
      </c>
      <c r="E522" s="121">
        <v>1.551449997972875</v>
      </c>
      <c r="F522" s="86" t="s">
        <v>2690</v>
      </c>
      <c r="G522" s="86" t="b">
        <v>0</v>
      </c>
      <c r="H522" s="86" t="b">
        <v>0</v>
      </c>
      <c r="I522" s="86" t="b">
        <v>0</v>
      </c>
      <c r="J522" s="86" t="b">
        <v>0</v>
      </c>
      <c r="K522" s="86" t="b">
        <v>0</v>
      </c>
      <c r="L522" s="86" t="b">
        <v>0</v>
      </c>
    </row>
    <row r="523" spans="1:12" ht="15">
      <c r="A523" s="86" t="s">
        <v>3371</v>
      </c>
      <c r="B523" s="86" t="s">
        <v>3372</v>
      </c>
      <c r="C523" s="86">
        <v>2</v>
      </c>
      <c r="D523" s="121">
        <v>0.006473763347612499</v>
      </c>
      <c r="E523" s="121">
        <v>1.9493900066449128</v>
      </c>
      <c r="F523" s="86" t="s">
        <v>2690</v>
      </c>
      <c r="G523" s="86" t="b">
        <v>0</v>
      </c>
      <c r="H523" s="86" t="b">
        <v>0</v>
      </c>
      <c r="I523" s="86" t="b">
        <v>0</v>
      </c>
      <c r="J523" s="86" t="b">
        <v>0</v>
      </c>
      <c r="K523" s="86" t="b">
        <v>0</v>
      </c>
      <c r="L523" s="86" t="b">
        <v>0</v>
      </c>
    </row>
    <row r="524" spans="1:12" ht="15">
      <c r="A524" s="86" t="s">
        <v>3372</v>
      </c>
      <c r="B524" s="86" t="s">
        <v>3373</v>
      </c>
      <c r="C524" s="86">
        <v>2</v>
      </c>
      <c r="D524" s="121">
        <v>0.006473763347612499</v>
      </c>
      <c r="E524" s="121">
        <v>1.9493900066449128</v>
      </c>
      <c r="F524" s="86" t="s">
        <v>2690</v>
      </c>
      <c r="G524" s="86" t="b">
        <v>0</v>
      </c>
      <c r="H524" s="86" t="b">
        <v>0</v>
      </c>
      <c r="I524" s="86" t="b">
        <v>0</v>
      </c>
      <c r="J524" s="86" t="b">
        <v>0</v>
      </c>
      <c r="K524" s="86" t="b">
        <v>0</v>
      </c>
      <c r="L524" s="86" t="b">
        <v>0</v>
      </c>
    </row>
    <row r="525" spans="1:12" ht="15">
      <c r="A525" s="86" t="s">
        <v>3373</v>
      </c>
      <c r="B525" s="86" t="s">
        <v>2858</v>
      </c>
      <c r="C525" s="86">
        <v>2</v>
      </c>
      <c r="D525" s="121">
        <v>0.006473763347612499</v>
      </c>
      <c r="E525" s="121">
        <v>1.9493900066449128</v>
      </c>
      <c r="F525" s="86" t="s">
        <v>2690</v>
      </c>
      <c r="G525" s="86" t="b">
        <v>0</v>
      </c>
      <c r="H525" s="86" t="b">
        <v>0</v>
      </c>
      <c r="I525" s="86" t="b">
        <v>0</v>
      </c>
      <c r="J525" s="86" t="b">
        <v>0</v>
      </c>
      <c r="K525" s="86" t="b">
        <v>0</v>
      </c>
      <c r="L525" s="86" t="b">
        <v>0</v>
      </c>
    </row>
    <row r="526" spans="1:12" ht="15">
      <c r="A526" s="86" t="s">
        <v>2858</v>
      </c>
      <c r="B526" s="86" t="s">
        <v>3374</v>
      </c>
      <c r="C526" s="86">
        <v>2</v>
      </c>
      <c r="D526" s="121">
        <v>0.006473763347612499</v>
      </c>
      <c r="E526" s="121">
        <v>1.9493900066449128</v>
      </c>
      <c r="F526" s="86" t="s">
        <v>2690</v>
      </c>
      <c r="G526" s="86" t="b">
        <v>0</v>
      </c>
      <c r="H526" s="86" t="b">
        <v>0</v>
      </c>
      <c r="I526" s="86" t="b">
        <v>0</v>
      </c>
      <c r="J526" s="86" t="b">
        <v>0</v>
      </c>
      <c r="K526" s="86" t="b">
        <v>0</v>
      </c>
      <c r="L526" s="86" t="b">
        <v>0</v>
      </c>
    </row>
    <row r="527" spans="1:12" ht="15">
      <c r="A527" s="86" t="s">
        <v>3374</v>
      </c>
      <c r="B527" s="86" t="s">
        <v>3297</v>
      </c>
      <c r="C527" s="86">
        <v>2</v>
      </c>
      <c r="D527" s="121">
        <v>0.006473763347612499</v>
      </c>
      <c r="E527" s="121">
        <v>1.9493900066449128</v>
      </c>
      <c r="F527" s="86" t="s">
        <v>2690</v>
      </c>
      <c r="G527" s="86" t="b">
        <v>0</v>
      </c>
      <c r="H527" s="86" t="b">
        <v>0</v>
      </c>
      <c r="I527" s="86" t="b">
        <v>0</v>
      </c>
      <c r="J527" s="86" t="b">
        <v>0</v>
      </c>
      <c r="K527" s="86" t="b">
        <v>0</v>
      </c>
      <c r="L527" s="86" t="b">
        <v>0</v>
      </c>
    </row>
    <row r="528" spans="1:12" ht="15">
      <c r="A528" s="86" t="s">
        <v>3297</v>
      </c>
      <c r="B528" s="86" t="s">
        <v>3375</v>
      </c>
      <c r="C528" s="86">
        <v>2</v>
      </c>
      <c r="D528" s="121">
        <v>0.006473763347612499</v>
      </c>
      <c r="E528" s="121">
        <v>1.9493900066449128</v>
      </c>
      <c r="F528" s="86" t="s">
        <v>2690</v>
      </c>
      <c r="G528" s="86" t="b">
        <v>0</v>
      </c>
      <c r="H528" s="86" t="b">
        <v>0</v>
      </c>
      <c r="I528" s="86" t="b">
        <v>0</v>
      </c>
      <c r="J528" s="86" t="b">
        <v>0</v>
      </c>
      <c r="K528" s="86" t="b">
        <v>0</v>
      </c>
      <c r="L528" s="86" t="b">
        <v>0</v>
      </c>
    </row>
    <row r="529" spans="1:12" ht="15">
      <c r="A529" s="86" t="s">
        <v>3375</v>
      </c>
      <c r="B529" s="86" t="s">
        <v>2881</v>
      </c>
      <c r="C529" s="86">
        <v>2</v>
      </c>
      <c r="D529" s="121">
        <v>0.006473763347612499</v>
      </c>
      <c r="E529" s="121">
        <v>1.9493900066449128</v>
      </c>
      <c r="F529" s="86" t="s">
        <v>2690</v>
      </c>
      <c r="G529" s="86" t="b">
        <v>0</v>
      </c>
      <c r="H529" s="86" t="b">
        <v>0</v>
      </c>
      <c r="I529" s="86" t="b">
        <v>0</v>
      </c>
      <c r="J529" s="86" t="b">
        <v>0</v>
      </c>
      <c r="K529" s="86" t="b">
        <v>0</v>
      </c>
      <c r="L529" s="86" t="b">
        <v>0</v>
      </c>
    </row>
    <row r="530" spans="1:12" ht="15">
      <c r="A530" s="86" t="s">
        <v>2881</v>
      </c>
      <c r="B530" s="86" t="s">
        <v>3376</v>
      </c>
      <c r="C530" s="86">
        <v>2</v>
      </c>
      <c r="D530" s="121">
        <v>0.006473763347612499</v>
      </c>
      <c r="E530" s="121">
        <v>1.9493900066449128</v>
      </c>
      <c r="F530" s="86" t="s">
        <v>2690</v>
      </c>
      <c r="G530" s="86" t="b">
        <v>0</v>
      </c>
      <c r="H530" s="86" t="b">
        <v>0</v>
      </c>
      <c r="I530" s="86" t="b">
        <v>0</v>
      </c>
      <c r="J530" s="86" t="b">
        <v>0</v>
      </c>
      <c r="K530" s="86" t="b">
        <v>0</v>
      </c>
      <c r="L530" s="86" t="b">
        <v>0</v>
      </c>
    </row>
    <row r="531" spans="1:12" ht="15">
      <c r="A531" s="86" t="s">
        <v>3376</v>
      </c>
      <c r="B531" s="86" t="s">
        <v>2870</v>
      </c>
      <c r="C531" s="86">
        <v>2</v>
      </c>
      <c r="D531" s="121">
        <v>0.006473763347612499</v>
      </c>
      <c r="E531" s="121">
        <v>1.551449997972875</v>
      </c>
      <c r="F531" s="86" t="s">
        <v>2690</v>
      </c>
      <c r="G531" s="86" t="b">
        <v>0</v>
      </c>
      <c r="H531" s="86" t="b">
        <v>0</v>
      </c>
      <c r="I531" s="86" t="b">
        <v>0</v>
      </c>
      <c r="J531" s="86" t="b">
        <v>0</v>
      </c>
      <c r="K531" s="86" t="b">
        <v>0</v>
      </c>
      <c r="L531" s="86" t="b">
        <v>0</v>
      </c>
    </row>
    <row r="532" spans="1:12" ht="15">
      <c r="A532" s="86" t="s">
        <v>2870</v>
      </c>
      <c r="B532" s="86" t="s">
        <v>2871</v>
      </c>
      <c r="C532" s="86">
        <v>2</v>
      </c>
      <c r="D532" s="121">
        <v>0.006473763347612499</v>
      </c>
      <c r="E532" s="121">
        <v>1.250420002308894</v>
      </c>
      <c r="F532" s="86" t="s">
        <v>2690</v>
      </c>
      <c r="G532" s="86" t="b">
        <v>0</v>
      </c>
      <c r="H532" s="86" t="b">
        <v>0</v>
      </c>
      <c r="I532" s="86" t="b">
        <v>0</v>
      </c>
      <c r="J532" s="86" t="b">
        <v>0</v>
      </c>
      <c r="K532" s="86" t="b">
        <v>0</v>
      </c>
      <c r="L532" s="86" t="b">
        <v>0</v>
      </c>
    </row>
    <row r="533" spans="1:12" ht="15">
      <c r="A533" s="86" t="s">
        <v>2871</v>
      </c>
      <c r="B533" s="86" t="s">
        <v>3298</v>
      </c>
      <c r="C533" s="86">
        <v>2</v>
      </c>
      <c r="D533" s="121">
        <v>0.006473763347612499</v>
      </c>
      <c r="E533" s="121">
        <v>1.6483600109809315</v>
      </c>
      <c r="F533" s="86" t="s">
        <v>2690</v>
      </c>
      <c r="G533" s="86" t="b">
        <v>0</v>
      </c>
      <c r="H533" s="86" t="b">
        <v>0</v>
      </c>
      <c r="I533" s="86" t="b">
        <v>0</v>
      </c>
      <c r="J533" s="86" t="b">
        <v>0</v>
      </c>
      <c r="K533" s="86" t="b">
        <v>0</v>
      </c>
      <c r="L533" s="86" t="b">
        <v>0</v>
      </c>
    </row>
    <row r="534" spans="1:12" ht="15">
      <c r="A534" s="86" t="s">
        <v>3298</v>
      </c>
      <c r="B534" s="86" t="s">
        <v>3247</v>
      </c>
      <c r="C534" s="86">
        <v>2</v>
      </c>
      <c r="D534" s="121">
        <v>0.006473763347612499</v>
      </c>
      <c r="E534" s="121">
        <v>1.9493900066449128</v>
      </c>
      <c r="F534" s="86" t="s">
        <v>2690</v>
      </c>
      <c r="G534" s="86" t="b">
        <v>0</v>
      </c>
      <c r="H534" s="86" t="b">
        <v>0</v>
      </c>
      <c r="I534" s="86" t="b">
        <v>0</v>
      </c>
      <c r="J534" s="86" t="b">
        <v>0</v>
      </c>
      <c r="K534" s="86" t="b">
        <v>0</v>
      </c>
      <c r="L534" s="86" t="b">
        <v>0</v>
      </c>
    </row>
    <row r="535" spans="1:12" ht="15">
      <c r="A535" s="86" t="s">
        <v>3247</v>
      </c>
      <c r="B535" s="86" t="s">
        <v>2872</v>
      </c>
      <c r="C535" s="86">
        <v>2</v>
      </c>
      <c r="D535" s="121">
        <v>0.006473763347612499</v>
      </c>
      <c r="E535" s="121">
        <v>1.6483600109809315</v>
      </c>
      <c r="F535" s="86" t="s">
        <v>2690</v>
      </c>
      <c r="G535" s="86" t="b">
        <v>0</v>
      </c>
      <c r="H535" s="86" t="b">
        <v>0</v>
      </c>
      <c r="I535" s="86" t="b">
        <v>0</v>
      </c>
      <c r="J535" s="86" t="b">
        <v>0</v>
      </c>
      <c r="K535" s="86" t="b">
        <v>0</v>
      </c>
      <c r="L535" s="86" t="b">
        <v>0</v>
      </c>
    </row>
    <row r="536" spans="1:12" ht="15">
      <c r="A536" s="86" t="s">
        <v>2868</v>
      </c>
      <c r="B536" s="86" t="s">
        <v>3377</v>
      </c>
      <c r="C536" s="86">
        <v>2</v>
      </c>
      <c r="D536" s="121">
        <v>0.006473763347612499</v>
      </c>
      <c r="E536" s="121">
        <v>1.4722687519252504</v>
      </c>
      <c r="F536" s="86" t="s">
        <v>2690</v>
      </c>
      <c r="G536" s="86" t="b">
        <v>0</v>
      </c>
      <c r="H536" s="86" t="b">
        <v>0</v>
      </c>
      <c r="I536" s="86" t="b">
        <v>0</v>
      </c>
      <c r="J536" s="86" t="b">
        <v>0</v>
      </c>
      <c r="K536" s="86" t="b">
        <v>0</v>
      </c>
      <c r="L536" s="86" t="b">
        <v>0</v>
      </c>
    </row>
    <row r="537" spans="1:12" ht="15">
      <c r="A537" s="86" t="s">
        <v>3377</v>
      </c>
      <c r="B537" s="86" t="s">
        <v>2873</v>
      </c>
      <c r="C537" s="86">
        <v>2</v>
      </c>
      <c r="D537" s="121">
        <v>0.006473763347612499</v>
      </c>
      <c r="E537" s="121">
        <v>1.6483600109809315</v>
      </c>
      <c r="F537" s="86" t="s">
        <v>2690</v>
      </c>
      <c r="G537" s="86" t="b">
        <v>0</v>
      </c>
      <c r="H537" s="86" t="b">
        <v>0</v>
      </c>
      <c r="I537" s="86" t="b">
        <v>0</v>
      </c>
      <c r="J537" s="86" t="b">
        <v>0</v>
      </c>
      <c r="K537" s="86" t="b">
        <v>0</v>
      </c>
      <c r="L537" s="86" t="b">
        <v>0</v>
      </c>
    </row>
    <row r="538" spans="1:12" ht="15">
      <c r="A538" s="86" t="s">
        <v>2873</v>
      </c>
      <c r="B538" s="86" t="s">
        <v>3330</v>
      </c>
      <c r="C538" s="86">
        <v>2</v>
      </c>
      <c r="D538" s="121">
        <v>0.006473763347612499</v>
      </c>
      <c r="E538" s="121">
        <v>1.6483600109809315</v>
      </c>
      <c r="F538" s="86" t="s">
        <v>2690</v>
      </c>
      <c r="G538" s="86" t="b">
        <v>0</v>
      </c>
      <c r="H538" s="86" t="b">
        <v>0</v>
      </c>
      <c r="I538" s="86" t="b">
        <v>0</v>
      </c>
      <c r="J538" s="86" t="b">
        <v>0</v>
      </c>
      <c r="K538" s="86" t="b">
        <v>0</v>
      </c>
      <c r="L538" s="86" t="b">
        <v>0</v>
      </c>
    </row>
    <row r="539" spans="1:12" ht="15">
      <c r="A539" s="86" t="s">
        <v>3330</v>
      </c>
      <c r="B539" s="86" t="s">
        <v>2869</v>
      </c>
      <c r="C539" s="86">
        <v>2</v>
      </c>
      <c r="D539" s="121">
        <v>0.006473763347612499</v>
      </c>
      <c r="E539" s="121">
        <v>1.4722687519252504</v>
      </c>
      <c r="F539" s="86" t="s">
        <v>2690</v>
      </c>
      <c r="G539" s="86" t="b">
        <v>0</v>
      </c>
      <c r="H539" s="86" t="b">
        <v>0</v>
      </c>
      <c r="I539" s="86" t="b">
        <v>0</v>
      </c>
      <c r="J539" s="86" t="b">
        <v>0</v>
      </c>
      <c r="K539" s="86" t="b">
        <v>0</v>
      </c>
      <c r="L539" s="86" t="b">
        <v>0</v>
      </c>
    </row>
    <row r="540" spans="1:12" ht="15">
      <c r="A540" s="86" t="s">
        <v>2869</v>
      </c>
      <c r="B540" s="86" t="s">
        <v>3331</v>
      </c>
      <c r="C540" s="86">
        <v>2</v>
      </c>
      <c r="D540" s="121">
        <v>0.006473763347612499</v>
      </c>
      <c r="E540" s="121">
        <v>1.4722687519252504</v>
      </c>
      <c r="F540" s="86" t="s">
        <v>2690</v>
      </c>
      <c r="G540" s="86" t="b">
        <v>0</v>
      </c>
      <c r="H540" s="86" t="b">
        <v>0</v>
      </c>
      <c r="I540" s="86" t="b">
        <v>0</v>
      </c>
      <c r="J540" s="86" t="b">
        <v>0</v>
      </c>
      <c r="K540" s="86" t="b">
        <v>0</v>
      </c>
      <c r="L540" s="86" t="b">
        <v>0</v>
      </c>
    </row>
    <row r="541" spans="1:12" ht="15">
      <c r="A541" s="86" t="s">
        <v>3331</v>
      </c>
      <c r="B541" s="86" t="s">
        <v>2873</v>
      </c>
      <c r="C541" s="86">
        <v>2</v>
      </c>
      <c r="D541" s="121">
        <v>0.006473763347612499</v>
      </c>
      <c r="E541" s="121">
        <v>1.6483600109809315</v>
      </c>
      <c r="F541" s="86" t="s">
        <v>2690</v>
      </c>
      <c r="G541" s="86" t="b">
        <v>0</v>
      </c>
      <c r="H541" s="86" t="b">
        <v>0</v>
      </c>
      <c r="I541" s="86" t="b">
        <v>0</v>
      </c>
      <c r="J541" s="86" t="b">
        <v>0</v>
      </c>
      <c r="K541" s="86" t="b">
        <v>0</v>
      </c>
      <c r="L541" s="86" t="b">
        <v>0</v>
      </c>
    </row>
    <row r="542" spans="1:12" ht="15">
      <c r="A542" s="86" t="s">
        <v>2873</v>
      </c>
      <c r="B542" s="86" t="s">
        <v>3378</v>
      </c>
      <c r="C542" s="86">
        <v>2</v>
      </c>
      <c r="D542" s="121">
        <v>0.006473763347612499</v>
      </c>
      <c r="E542" s="121">
        <v>1.6483600109809315</v>
      </c>
      <c r="F542" s="86" t="s">
        <v>2690</v>
      </c>
      <c r="G542" s="86" t="b">
        <v>0</v>
      </c>
      <c r="H542" s="86" t="b">
        <v>0</v>
      </c>
      <c r="I542" s="86" t="b">
        <v>0</v>
      </c>
      <c r="J542" s="86" t="b">
        <v>0</v>
      </c>
      <c r="K542" s="86" t="b">
        <v>0</v>
      </c>
      <c r="L542" s="86" t="b">
        <v>0</v>
      </c>
    </row>
    <row r="543" spans="1:12" ht="15">
      <c r="A543" s="86" t="s">
        <v>3378</v>
      </c>
      <c r="B543" s="86" t="s">
        <v>3332</v>
      </c>
      <c r="C543" s="86">
        <v>2</v>
      </c>
      <c r="D543" s="121">
        <v>0.006473763347612499</v>
      </c>
      <c r="E543" s="121">
        <v>1.9493900066449128</v>
      </c>
      <c r="F543" s="86" t="s">
        <v>2690</v>
      </c>
      <c r="G543" s="86" t="b">
        <v>0</v>
      </c>
      <c r="H543" s="86" t="b">
        <v>0</v>
      </c>
      <c r="I543" s="86" t="b">
        <v>0</v>
      </c>
      <c r="J543" s="86" t="b">
        <v>0</v>
      </c>
      <c r="K543" s="86" t="b">
        <v>0</v>
      </c>
      <c r="L543" s="86" t="b">
        <v>0</v>
      </c>
    </row>
    <row r="544" spans="1:12" ht="15">
      <c r="A544" s="86" t="s">
        <v>3332</v>
      </c>
      <c r="B544" s="86" t="s">
        <v>3333</v>
      </c>
      <c r="C544" s="86">
        <v>2</v>
      </c>
      <c r="D544" s="121">
        <v>0.006473763347612499</v>
      </c>
      <c r="E544" s="121">
        <v>1.7732987475892314</v>
      </c>
      <c r="F544" s="86" t="s">
        <v>2690</v>
      </c>
      <c r="G544" s="86" t="b">
        <v>0</v>
      </c>
      <c r="H544" s="86" t="b">
        <v>0</v>
      </c>
      <c r="I544" s="86" t="b">
        <v>0</v>
      </c>
      <c r="J544" s="86" t="b">
        <v>0</v>
      </c>
      <c r="K544" s="86" t="b">
        <v>0</v>
      </c>
      <c r="L544" s="86" t="b">
        <v>0</v>
      </c>
    </row>
    <row r="545" spans="1:12" ht="15">
      <c r="A545" s="86" t="s">
        <v>2870</v>
      </c>
      <c r="B545" s="86" t="s">
        <v>3379</v>
      </c>
      <c r="C545" s="86">
        <v>2</v>
      </c>
      <c r="D545" s="121">
        <v>0.006473763347612499</v>
      </c>
      <c r="E545" s="121">
        <v>1.551449997972875</v>
      </c>
      <c r="F545" s="86" t="s">
        <v>2690</v>
      </c>
      <c r="G545" s="86" t="b">
        <v>0</v>
      </c>
      <c r="H545" s="86" t="b">
        <v>0</v>
      </c>
      <c r="I545" s="86" t="b">
        <v>0</v>
      </c>
      <c r="J545" s="86" t="b">
        <v>0</v>
      </c>
      <c r="K545" s="86" t="b">
        <v>0</v>
      </c>
      <c r="L545" s="86" t="b">
        <v>0</v>
      </c>
    </row>
    <row r="546" spans="1:12" ht="15">
      <c r="A546" s="86" t="s">
        <v>3379</v>
      </c>
      <c r="B546" s="86" t="s">
        <v>2874</v>
      </c>
      <c r="C546" s="86">
        <v>2</v>
      </c>
      <c r="D546" s="121">
        <v>0.006473763347612499</v>
      </c>
      <c r="E546" s="121">
        <v>1.6483600109809315</v>
      </c>
      <c r="F546" s="86" t="s">
        <v>2690</v>
      </c>
      <c r="G546" s="86" t="b">
        <v>0</v>
      </c>
      <c r="H546" s="86" t="b">
        <v>0</v>
      </c>
      <c r="I546" s="86" t="b">
        <v>0</v>
      </c>
      <c r="J546" s="86" t="b">
        <v>0</v>
      </c>
      <c r="K546" s="86" t="b">
        <v>0</v>
      </c>
      <c r="L546" s="86" t="b">
        <v>0</v>
      </c>
    </row>
    <row r="547" spans="1:12" ht="15">
      <c r="A547" s="86" t="s">
        <v>2874</v>
      </c>
      <c r="B547" s="86" t="s">
        <v>2875</v>
      </c>
      <c r="C547" s="86">
        <v>2</v>
      </c>
      <c r="D547" s="121">
        <v>0.006473763347612499</v>
      </c>
      <c r="E547" s="121">
        <v>1.3473300153169503</v>
      </c>
      <c r="F547" s="86" t="s">
        <v>2690</v>
      </c>
      <c r="G547" s="86" t="b">
        <v>0</v>
      </c>
      <c r="H547" s="86" t="b">
        <v>0</v>
      </c>
      <c r="I547" s="86" t="b">
        <v>0</v>
      </c>
      <c r="J547" s="86" t="b">
        <v>0</v>
      </c>
      <c r="K547" s="86" t="b">
        <v>0</v>
      </c>
      <c r="L547" s="86" t="b">
        <v>0</v>
      </c>
    </row>
    <row r="548" spans="1:12" ht="15">
      <c r="A548" s="86" t="s">
        <v>2869</v>
      </c>
      <c r="B548" s="86" t="s">
        <v>2812</v>
      </c>
      <c r="C548" s="86">
        <v>2</v>
      </c>
      <c r="D548" s="121">
        <v>0.006473763347612499</v>
      </c>
      <c r="E548" s="121">
        <v>1.0743287432532127</v>
      </c>
      <c r="F548" s="86" t="s">
        <v>2690</v>
      </c>
      <c r="G548" s="86" t="b">
        <v>0</v>
      </c>
      <c r="H548" s="86" t="b">
        <v>0</v>
      </c>
      <c r="I548" s="86" t="b">
        <v>0</v>
      </c>
      <c r="J548" s="86" t="b">
        <v>0</v>
      </c>
      <c r="K548" s="86" t="b">
        <v>0</v>
      </c>
      <c r="L548" s="86" t="b">
        <v>0</v>
      </c>
    </row>
    <row r="549" spans="1:12" ht="15">
      <c r="A549" s="86" t="s">
        <v>3380</v>
      </c>
      <c r="B549" s="86" t="s">
        <v>3381</v>
      </c>
      <c r="C549" s="86">
        <v>2</v>
      </c>
      <c r="D549" s="121">
        <v>0.006473763347612499</v>
      </c>
      <c r="E549" s="121">
        <v>1.9493900066449128</v>
      </c>
      <c r="F549" s="86" t="s">
        <v>2690</v>
      </c>
      <c r="G549" s="86" t="b">
        <v>0</v>
      </c>
      <c r="H549" s="86" t="b">
        <v>0</v>
      </c>
      <c r="I549" s="86" t="b">
        <v>0</v>
      </c>
      <c r="J549" s="86" t="b">
        <v>0</v>
      </c>
      <c r="K549" s="86" t="b">
        <v>0</v>
      </c>
      <c r="L549" s="86" t="b">
        <v>0</v>
      </c>
    </row>
    <row r="550" spans="1:12" ht="15">
      <c r="A550" s="86" t="s">
        <v>3381</v>
      </c>
      <c r="B550" s="86" t="s">
        <v>3382</v>
      </c>
      <c r="C550" s="86">
        <v>2</v>
      </c>
      <c r="D550" s="121">
        <v>0.006473763347612499</v>
      </c>
      <c r="E550" s="121">
        <v>1.9493900066449128</v>
      </c>
      <c r="F550" s="86" t="s">
        <v>2690</v>
      </c>
      <c r="G550" s="86" t="b">
        <v>0</v>
      </c>
      <c r="H550" s="86" t="b">
        <v>0</v>
      </c>
      <c r="I550" s="86" t="b">
        <v>0</v>
      </c>
      <c r="J550" s="86" t="b">
        <v>0</v>
      </c>
      <c r="K550" s="86" t="b">
        <v>0</v>
      </c>
      <c r="L550" s="86" t="b">
        <v>0</v>
      </c>
    </row>
    <row r="551" spans="1:12" ht="15">
      <c r="A551" s="86" t="s">
        <v>3382</v>
      </c>
      <c r="B551" s="86" t="s">
        <v>3383</v>
      </c>
      <c r="C551" s="86">
        <v>2</v>
      </c>
      <c r="D551" s="121">
        <v>0.006473763347612499</v>
      </c>
      <c r="E551" s="121">
        <v>1.9493900066449128</v>
      </c>
      <c r="F551" s="86" t="s">
        <v>2690</v>
      </c>
      <c r="G551" s="86" t="b">
        <v>0</v>
      </c>
      <c r="H551" s="86" t="b">
        <v>0</v>
      </c>
      <c r="I551" s="86" t="b">
        <v>0</v>
      </c>
      <c r="J551" s="86" t="b">
        <v>0</v>
      </c>
      <c r="K551" s="86" t="b">
        <v>0</v>
      </c>
      <c r="L551" s="86" t="b">
        <v>0</v>
      </c>
    </row>
    <row r="552" spans="1:12" ht="15">
      <c r="A552" s="86" t="s">
        <v>3383</v>
      </c>
      <c r="B552" s="86" t="s">
        <v>3384</v>
      </c>
      <c r="C552" s="86">
        <v>2</v>
      </c>
      <c r="D552" s="121">
        <v>0.006473763347612499</v>
      </c>
      <c r="E552" s="121">
        <v>1.9493900066449128</v>
      </c>
      <c r="F552" s="86" t="s">
        <v>2690</v>
      </c>
      <c r="G552" s="86" t="b">
        <v>0</v>
      </c>
      <c r="H552" s="86" t="b">
        <v>0</v>
      </c>
      <c r="I552" s="86" t="b">
        <v>0</v>
      </c>
      <c r="J552" s="86" t="b">
        <v>0</v>
      </c>
      <c r="K552" s="86" t="b">
        <v>1</v>
      </c>
      <c r="L552" s="86" t="b">
        <v>0</v>
      </c>
    </row>
    <row r="553" spans="1:12" ht="15">
      <c r="A553" s="86" t="s">
        <v>3384</v>
      </c>
      <c r="B553" s="86" t="s">
        <v>3385</v>
      </c>
      <c r="C553" s="86">
        <v>2</v>
      </c>
      <c r="D553" s="121">
        <v>0.006473763347612499</v>
      </c>
      <c r="E553" s="121">
        <v>1.9493900066449128</v>
      </c>
      <c r="F553" s="86" t="s">
        <v>2690</v>
      </c>
      <c r="G553" s="86" t="b">
        <v>0</v>
      </c>
      <c r="H553" s="86" t="b">
        <v>1</v>
      </c>
      <c r="I553" s="86" t="b">
        <v>0</v>
      </c>
      <c r="J553" s="86" t="b">
        <v>0</v>
      </c>
      <c r="K553" s="86" t="b">
        <v>0</v>
      </c>
      <c r="L553" s="86" t="b">
        <v>0</v>
      </c>
    </row>
    <row r="554" spans="1:12" ht="15">
      <c r="A554" s="86" t="s">
        <v>3385</v>
      </c>
      <c r="B554" s="86" t="s">
        <v>3386</v>
      </c>
      <c r="C554" s="86">
        <v>2</v>
      </c>
      <c r="D554" s="121">
        <v>0.006473763347612499</v>
      </c>
      <c r="E554" s="121">
        <v>1.9493900066449128</v>
      </c>
      <c r="F554" s="86" t="s">
        <v>2690</v>
      </c>
      <c r="G554" s="86" t="b">
        <v>0</v>
      </c>
      <c r="H554" s="86" t="b">
        <v>0</v>
      </c>
      <c r="I554" s="86" t="b">
        <v>0</v>
      </c>
      <c r="J554" s="86" t="b">
        <v>0</v>
      </c>
      <c r="K554" s="86" t="b">
        <v>0</v>
      </c>
      <c r="L554" s="86" t="b">
        <v>0</v>
      </c>
    </row>
    <row r="555" spans="1:12" ht="15">
      <c r="A555" s="86" t="s">
        <v>3386</v>
      </c>
      <c r="B555" s="86" t="s">
        <v>3277</v>
      </c>
      <c r="C555" s="86">
        <v>2</v>
      </c>
      <c r="D555" s="121">
        <v>0.006473763347612499</v>
      </c>
      <c r="E555" s="121">
        <v>1.9493900066449128</v>
      </c>
      <c r="F555" s="86" t="s">
        <v>2690</v>
      </c>
      <c r="G555" s="86" t="b">
        <v>0</v>
      </c>
      <c r="H555" s="86" t="b">
        <v>0</v>
      </c>
      <c r="I555" s="86" t="b">
        <v>0</v>
      </c>
      <c r="J555" s="86" t="b">
        <v>0</v>
      </c>
      <c r="K555" s="86" t="b">
        <v>0</v>
      </c>
      <c r="L555" s="86" t="b">
        <v>0</v>
      </c>
    </row>
    <row r="556" spans="1:12" ht="15">
      <c r="A556" s="86" t="s">
        <v>3277</v>
      </c>
      <c r="B556" s="86" t="s">
        <v>3387</v>
      </c>
      <c r="C556" s="86">
        <v>2</v>
      </c>
      <c r="D556" s="121">
        <v>0.006473763347612499</v>
      </c>
      <c r="E556" s="121">
        <v>1.9493900066449128</v>
      </c>
      <c r="F556" s="86" t="s">
        <v>2690</v>
      </c>
      <c r="G556" s="86" t="b">
        <v>0</v>
      </c>
      <c r="H556" s="86" t="b">
        <v>0</v>
      </c>
      <c r="I556" s="86" t="b">
        <v>0</v>
      </c>
      <c r="J556" s="86" t="b">
        <v>0</v>
      </c>
      <c r="K556" s="86" t="b">
        <v>0</v>
      </c>
      <c r="L556" s="86" t="b">
        <v>0</v>
      </c>
    </row>
    <row r="557" spans="1:12" ht="15">
      <c r="A557" s="86" t="s">
        <v>3387</v>
      </c>
      <c r="B557" s="86" t="s">
        <v>3388</v>
      </c>
      <c r="C557" s="86">
        <v>2</v>
      </c>
      <c r="D557" s="121">
        <v>0.006473763347612499</v>
      </c>
      <c r="E557" s="121">
        <v>1.9493900066449128</v>
      </c>
      <c r="F557" s="86" t="s">
        <v>2690</v>
      </c>
      <c r="G557" s="86" t="b">
        <v>0</v>
      </c>
      <c r="H557" s="86" t="b">
        <v>0</v>
      </c>
      <c r="I557" s="86" t="b">
        <v>0</v>
      </c>
      <c r="J557" s="86" t="b">
        <v>0</v>
      </c>
      <c r="K557" s="86" t="b">
        <v>0</v>
      </c>
      <c r="L557" s="86" t="b">
        <v>0</v>
      </c>
    </row>
    <row r="558" spans="1:12" ht="15">
      <c r="A558" s="86" t="s">
        <v>3388</v>
      </c>
      <c r="B558" s="86" t="s">
        <v>3389</v>
      </c>
      <c r="C558" s="86">
        <v>2</v>
      </c>
      <c r="D558" s="121">
        <v>0.006473763347612499</v>
      </c>
      <c r="E558" s="121">
        <v>1.9493900066449128</v>
      </c>
      <c r="F558" s="86" t="s">
        <v>2690</v>
      </c>
      <c r="G558" s="86" t="b">
        <v>0</v>
      </c>
      <c r="H558" s="86" t="b">
        <v>0</v>
      </c>
      <c r="I558" s="86" t="b">
        <v>0</v>
      </c>
      <c r="J558" s="86" t="b">
        <v>0</v>
      </c>
      <c r="K558" s="86" t="b">
        <v>0</v>
      </c>
      <c r="L558" s="86" t="b">
        <v>0</v>
      </c>
    </row>
    <row r="559" spans="1:12" ht="15">
      <c r="A559" s="86" t="s">
        <v>3389</v>
      </c>
      <c r="B559" s="86" t="s">
        <v>3390</v>
      </c>
      <c r="C559" s="86">
        <v>2</v>
      </c>
      <c r="D559" s="121">
        <v>0.006473763347612499</v>
      </c>
      <c r="E559" s="121">
        <v>1.9493900066449128</v>
      </c>
      <c r="F559" s="86" t="s">
        <v>2690</v>
      </c>
      <c r="G559" s="86" t="b">
        <v>0</v>
      </c>
      <c r="H559" s="86" t="b">
        <v>0</v>
      </c>
      <c r="I559" s="86" t="b">
        <v>0</v>
      </c>
      <c r="J559" s="86" t="b">
        <v>0</v>
      </c>
      <c r="K559" s="86" t="b">
        <v>0</v>
      </c>
      <c r="L559" s="86" t="b">
        <v>0</v>
      </c>
    </row>
    <row r="560" spans="1:12" ht="15">
      <c r="A560" s="86" t="s">
        <v>3390</v>
      </c>
      <c r="B560" s="86" t="s">
        <v>3391</v>
      </c>
      <c r="C560" s="86">
        <v>2</v>
      </c>
      <c r="D560" s="121">
        <v>0.006473763347612499</v>
      </c>
      <c r="E560" s="121">
        <v>1.9493900066449128</v>
      </c>
      <c r="F560" s="86" t="s">
        <v>2690</v>
      </c>
      <c r="G560" s="86" t="b">
        <v>0</v>
      </c>
      <c r="H560" s="86" t="b">
        <v>0</v>
      </c>
      <c r="I560" s="86" t="b">
        <v>0</v>
      </c>
      <c r="J560" s="86" t="b">
        <v>0</v>
      </c>
      <c r="K560" s="86" t="b">
        <v>0</v>
      </c>
      <c r="L560" s="86" t="b">
        <v>0</v>
      </c>
    </row>
    <row r="561" spans="1:12" ht="15">
      <c r="A561" s="86" t="s">
        <v>3391</v>
      </c>
      <c r="B561" s="86" t="s">
        <v>3392</v>
      </c>
      <c r="C561" s="86">
        <v>2</v>
      </c>
      <c r="D561" s="121">
        <v>0.006473763347612499</v>
      </c>
      <c r="E561" s="121">
        <v>1.9493900066449128</v>
      </c>
      <c r="F561" s="86" t="s">
        <v>2690</v>
      </c>
      <c r="G561" s="86" t="b">
        <v>0</v>
      </c>
      <c r="H561" s="86" t="b">
        <v>0</v>
      </c>
      <c r="I561" s="86" t="b">
        <v>0</v>
      </c>
      <c r="J561" s="86" t="b">
        <v>1</v>
      </c>
      <c r="K561" s="86" t="b">
        <v>0</v>
      </c>
      <c r="L561" s="86" t="b">
        <v>0</v>
      </c>
    </row>
    <row r="562" spans="1:12" ht="15">
      <c r="A562" s="86" t="s">
        <v>3392</v>
      </c>
      <c r="B562" s="86" t="s">
        <v>3334</v>
      </c>
      <c r="C562" s="86">
        <v>2</v>
      </c>
      <c r="D562" s="121">
        <v>0.006473763347612499</v>
      </c>
      <c r="E562" s="121">
        <v>1.9493900066449128</v>
      </c>
      <c r="F562" s="86" t="s">
        <v>2690</v>
      </c>
      <c r="G562" s="86" t="b">
        <v>1</v>
      </c>
      <c r="H562" s="86" t="b">
        <v>0</v>
      </c>
      <c r="I562" s="86" t="b">
        <v>0</v>
      </c>
      <c r="J562" s="86" t="b">
        <v>0</v>
      </c>
      <c r="K562" s="86" t="b">
        <v>0</v>
      </c>
      <c r="L562" s="86" t="b">
        <v>0</v>
      </c>
    </row>
    <row r="563" spans="1:12" ht="15">
      <c r="A563" s="86" t="s">
        <v>3334</v>
      </c>
      <c r="B563" s="86" t="s">
        <v>3335</v>
      </c>
      <c r="C563" s="86">
        <v>2</v>
      </c>
      <c r="D563" s="121">
        <v>0.006473763347612499</v>
      </c>
      <c r="E563" s="121">
        <v>1.7732987475892314</v>
      </c>
      <c r="F563" s="86" t="s">
        <v>2690</v>
      </c>
      <c r="G563" s="86" t="b">
        <v>0</v>
      </c>
      <c r="H563" s="86" t="b">
        <v>0</v>
      </c>
      <c r="I563" s="86" t="b">
        <v>0</v>
      </c>
      <c r="J563" s="86" t="b">
        <v>0</v>
      </c>
      <c r="K563" s="86" t="b">
        <v>0</v>
      </c>
      <c r="L563" s="86" t="b">
        <v>0</v>
      </c>
    </row>
    <row r="564" spans="1:12" ht="15">
      <c r="A564" s="86" t="s">
        <v>3335</v>
      </c>
      <c r="B564" s="86" t="s">
        <v>2868</v>
      </c>
      <c r="C564" s="86">
        <v>2</v>
      </c>
      <c r="D564" s="121">
        <v>0.006473763347612499</v>
      </c>
      <c r="E564" s="121">
        <v>1.296177492869569</v>
      </c>
      <c r="F564" s="86" t="s">
        <v>2690</v>
      </c>
      <c r="G564" s="86" t="b">
        <v>0</v>
      </c>
      <c r="H564" s="86" t="b">
        <v>0</v>
      </c>
      <c r="I564" s="86" t="b">
        <v>0</v>
      </c>
      <c r="J564" s="86" t="b">
        <v>0</v>
      </c>
      <c r="K564" s="86" t="b">
        <v>0</v>
      </c>
      <c r="L564" s="86" t="b">
        <v>0</v>
      </c>
    </row>
    <row r="565" spans="1:12" ht="15">
      <c r="A565" s="86" t="s">
        <v>2868</v>
      </c>
      <c r="B565" s="86" t="s">
        <v>3336</v>
      </c>
      <c r="C565" s="86">
        <v>2</v>
      </c>
      <c r="D565" s="121">
        <v>0.006473763347612499</v>
      </c>
      <c r="E565" s="121">
        <v>1.296177492869569</v>
      </c>
      <c r="F565" s="86" t="s">
        <v>2690</v>
      </c>
      <c r="G565" s="86" t="b">
        <v>0</v>
      </c>
      <c r="H565" s="86" t="b">
        <v>0</v>
      </c>
      <c r="I565" s="86" t="b">
        <v>0</v>
      </c>
      <c r="J565" s="86" t="b">
        <v>0</v>
      </c>
      <c r="K565" s="86" t="b">
        <v>0</v>
      </c>
      <c r="L565" s="86" t="b">
        <v>0</v>
      </c>
    </row>
    <row r="566" spans="1:12" ht="15">
      <c r="A566" s="86" t="s">
        <v>3336</v>
      </c>
      <c r="B566" s="86" t="s">
        <v>3272</v>
      </c>
      <c r="C566" s="86">
        <v>2</v>
      </c>
      <c r="D566" s="121">
        <v>0.006473763347612499</v>
      </c>
      <c r="E566" s="121">
        <v>1.7732987475892314</v>
      </c>
      <c r="F566" s="86" t="s">
        <v>2690</v>
      </c>
      <c r="G566" s="86" t="b">
        <v>0</v>
      </c>
      <c r="H566" s="86" t="b">
        <v>0</v>
      </c>
      <c r="I566" s="86" t="b">
        <v>0</v>
      </c>
      <c r="J566" s="86" t="b">
        <v>0</v>
      </c>
      <c r="K566" s="86" t="b">
        <v>0</v>
      </c>
      <c r="L566" s="86" t="b">
        <v>0</v>
      </c>
    </row>
    <row r="567" spans="1:12" ht="15">
      <c r="A567" s="86" t="s">
        <v>3272</v>
      </c>
      <c r="B567" s="86" t="s">
        <v>2872</v>
      </c>
      <c r="C567" s="86">
        <v>2</v>
      </c>
      <c r="D567" s="121">
        <v>0.006473763347612499</v>
      </c>
      <c r="E567" s="121">
        <v>1.6483600109809315</v>
      </c>
      <c r="F567" s="86" t="s">
        <v>2690</v>
      </c>
      <c r="G567" s="86" t="b">
        <v>0</v>
      </c>
      <c r="H567" s="86" t="b">
        <v>0</v>
      </c>
      <c r="I567" s="86" t="b">
        <v>0</v>
      </c>
      <c r="J567" s="86" t="b">
        <v>0</v>
      </c>
      <c r="K567" s="86" t="b">
        <v>0</v>
      </c>
      <c r="L567" s="86" t="b">
        <v>0</v>
      </c>
    </row>
    <row r="568" spans="1:12" ht="15">
      <c r="A568" s="86" t="s">
        <v>2868</v>
      </c>
      <c r="B568" s="86" t="s">
        <v>2871</v>
      </c>
      <c r="C568" s="86">
        <v>2</v>
      </c>
      <c r="D568" s="121">
        <v>0.006473763347612499</v>
      </c>
      <c r="E568" s="121">
        <v>1.1712387562612692</v>
      </c>
      <c r="F568" s="86" t="s">
        <v>2690</v>
      </c>
      <c r="G568" s="86" t="b">
        <v>0</v>
      </c>
      <c r="H568" s="86" t="b">
        <v>0</v>
      </c>
      <c r="I568" s="86" t="b">
        <v>0</v>
      </c>
      <c r="J568" s="86" t="b">
        <v>0</v>
      </c>
      <c r="K568" s="86" t="b">
        <v>0</v>
      </c>
      <c r="L568" s="86" t="b">
        <v>0</v>
      </c>
    </row>
    <row r="569" spans="1:12" ht="15">
      <c r="A569" s="86" t="s">
        <v>2871</v>
      </c>
      <c r="B569" s="86" t="s">
        <v>3337</v>
      </c>
      <c r="C569" s="86">
        <v>2</v>
      </c>
      <c r="D569" s="121">
        <v>0.006473763347612499</v>
      </c>
      <c r="E569" s="121">
        <v>1.6483600109809315</v>
      </c>
      <c r="F569" s="86" t="s">
        <v>2690</v>
      </c>
      <c r="G569" s="86" t="b">
        <v>0</v>
      </c>
      <c r="H569" s="86" t="b">
        <v>0</v>
      </c>
      <c r="I569" s="86" t="b">
        <v>0</v>
      </c>
      <c r="J569" s="86" t="b">
        <v>0</v>
      </c>
      <c r="K569" s="86" t="b">
        <v>0</v>
      </c>
      <c r="L569" s="86" t="b">
        <v>0</v>
      </c>
    </row>
    <row r="570" spans="1:12" ht="15">
      <c r="A570" s="86" t="s">
        <v>3337</v>
      </c>
      <c r="B570" s="86" t="s">
        <v>2875</v>
      </c>
      <c r="C570" s="86">
        <v>2</v>
      </c>
      <c r="D570" s="121">
        <v>0.006473763347612499</v>
      </c>
      <c r="E570" s="121">
        <v>1.6483600109809315</v>
      </c>
      <c r="F570" s="86" t="s">
        <v>2690</v>
      </c>
      <c r="G570" s="86" t="b">
        <v>0</v>
      </c>
      <c r="H570" s="86" t="b">
        <v>0</v>
      </c>
      <c r="I570" s="86" t="b">
        <v>0</v>
      </c>
      <c r="J570" s="86" t="b">
        <v>0</v>
      </c>
      <c r="K570" s="86" t="b">
        <v>0</v>
      </c>
      <c r="L570" s="86" t="b">
        <v>0</v>
      </c>
    </row>
    <row r="571" spans="1:12" ht="15">
      <c r="A571" s="86" t="s">
        <v>2869</v>
      </c>
      <c r="B571" s="86" t="s">
        <v>2834</v>
      </c>
      <c r="C571" s="86">
        <v>2</v>
      </c>
      <c r="D571" s="121">
        <v>0.006473763347612499</v>
      </c>
      <c r="E571" s="121">
        <v>1.4722687519252504</v>
      </c>
      <c r="F571" s="86" t="s">
        <v>2690</v>
      </c>
      <c r="G571" s="86" t="b">
        <v>0</v>
      </c>
      <c r="H571" s="86" t="b">
        <v>0</v>
      </c>
      <c r="I571" s="86" t="b">
        <v>0</v>
      </c>
      <c r="J571" s="86" t="b">
        <v>0</v>
      </c>
      <c r="K571" s="86" t="b">
        <v>0</v>
      </c>
      <c r="L571" s="86" t="b">
        <v>0</v>
      </c>
    </row>
    <row r="572" spans="1:12" ht="15">
      <c r="A572" s="86" t="s">
        <v>2834</v>
      </c>
      <c r="B572" s="86" t="s">
        <v>2874</v>
      </c>
      <c r="C572" s="86">
        <v>2</v>
      </c>
      <c r="D572" s="121">
        <v>0.006473763347612499</v>
      </c>
      <c r="E572" s="121">
        <v>1.6483600109809315</v>
      </c>
      <c r="F572" s="86" t="s">
        <v>2690</v>
      </c>
      <c r="G572" s="86" t="b">
        <v>0</v>
      </c>
      <c r="H572" s="86" t="b">
        <v>0</v>
      </c>
      <c r="I572" s="86" t="b">
        <v>0</v>
      </c>
      <c r="J572" s="86" t="b">
        <v>0</v>
      </c>
      <c r="K572" s="86" t="b">
        <v>0</v>
      </c>
      <c r="L572" s="86" t="b">
        <v>0</v>
      </c>
    </row>
    <row r="573" spans="1:12" ht="15">
      <c r="A573" s="86" t="s">
        <v>2874</v>
      </c>
      <c r="B573" s="86" t="s">
        <v>2812</v>
      </c>
      <c r="C573" s="86">
        <v>2</v>
      </c>
      <c r="D573" s="121">
        <v>0.006473763347612499</v>
      </c>
      <c r="E573" s="121">
        <v>1.250420002308894</v>
      </c>
      <c r="F573" s="86" t="s">
        <v>2690</v>
      </c>
      <c r="G573" s="86" t="b">
        <v>0</v>
      </c>
      <c r="H573" s="86" t="b">
        <v>0</v>
      </c>
      <c r="I573" s="86" t="b">
        <v>0</v>
      </c>
      <c r="J573" s="86" t="b">
        <v>0</v>
      </c>
      <c r="K573" s="86" t="b">
        <v>0</v>
      </c>
      <c r="L573" s="86" t="b">
        <v>0</v>
      </c>
    </row>
    <row r="574" spans="1:12" ht="15">
      <c r="A574" s="86" t="s">
        <v>2812</v>
      </c>
      <c r="B574" s="86" t="s">
        <v>2791</v>
      </c>
      <c r="C574" s="86">
        <v>7</v>
      </c>
      <c r="D574" s="121">
        <v>0.006161381338511907</v>
      </c>
      <c r="E574" s="121">
        <v>1.0193051551953867</v>
      </c>
      <c r="F574" s="86" t="s">
        <v>2691</v>
      </c>
      <c r="G574" s="86" t="b">
        <v>0</v>
      </c>
      <c r="H574" s="86" t="b">
        <v>0</v>
      </c>
      <c r="I574" s="86" t="b">
        <v>0</v>
      </c>
      <c r="J574" s="86" t="b">
        <v>0</v>
      </c>
      <c r="K574" s="86" t="b">
        <v>0</v>
      </c>
      <c r="L574" s="86" t="b">
        <v>0</v>
      </c>
    </row>
    <row r="575" spans="1:12" ht="15">
      <c r="A575" s="86" t="s">
        <v>2791</v>
      </c>
      <c r="B575" s="86" t="s">
        <v>2879</v>
      </c>
      <c r="C575" s="86">
        <v>5</v>
      </c>
      <c r="D575" s="121">
        <v>0.010293246173520405</v>
      </c>
      <c r="E575" s="121">
        <v>1.2155998003393549</v>
      </c>
      <c r="F575" s="86" t="s">
        <v>2691</v>
      </c>
      <c r="G575" s="86" t="b">
        <v>0</v>
      </c>
      <c r="H575" s="86" t="b">
        <v>0</v>
      </c>
      <c r="I575" s="86" t="b">
        <v>0</v>
      </c>
      <c r="J575" s="86" t="b">
        <v>0</v>
      </c>
      <c r="K575" s="86" t="b">
        <v>0</v>
      </c>
      <c r="L575" s="86" t="b">
        <v>0</v>
      </c>
    </row>
    <row r="576" spans="1:12" ht="15">
      <c r="A576" s="86" t="s">
        <v>2879</v>
      </c>
      <c r="B576" s="86" t="s">
        <v>2812</v>
      </c>
      <c r="C576" s="86">
        <v>4</v>
      </c>
      <c r="D576" s="121">
        <v>0.011360726390689111</v>
      </c>
      <c r="E576" s="121">
        <v>0.8498444750387185</v>
      </c>
      <c r="F576" s="86" t="s">
        <v>2691</v>
      </c>
      <c r="G576" s="86" t="b">
        <v>0</v>
      </c>
      <c r="H576" s="86" t="b">
        <v>0</v>
      </c>
      <c r="I576" s="86" t="b">
        <v>0</v>
      </c>
      <c r="J576" s="86" t="b">
        <v>0</v>
      </c>
      <c r="K576" s="86" t="b">
        <v>0</v>
      </c>
      <c r="L576" s="86" t="b">
        <v>0</v>
      </c>
    </row>
    <row r="577" spans="1:12" ht="15">
      <c r="A577" s="86" t="s">
        <v>2812</v>
      </c>
      <c r="B577" s="86" t="s">
        <v>2882</v>
      </c>
      <c r="C577" s="86">
        <v>4</v>
      </c>
      <c r="D577" s="121">
        <v>0.011360726390689111</v>
      </c>
      <c r="E577" s="121">
        <v>1.0193051551953867</v>
      </c>
      <c r="F577" s="86" t="s">
        <v>2691</v>
      </c>
      <c r="G577" s="86" t="b">
        <v>0</v>
      </c>
      <c r="H577" s="86" t="b">
        <v>0</v>
      </c>
      <c r="I577" s="86" t="b">
        <v>0</v>
      </c>
      <c r="J577" s="86" t="b">
        <v>0</v>
      </c>
      <c r="K577" s="86" t="b">
        <v>0</v>
      </c>
      <c r="L577" s="86" t="b">
        <v>0</v>
      </c>
    </row>
    <row r="578" spans="1:12" ht="15">
      <c r="A578" s="86" t="s">
        <v>2882</v>
      </c>
      <c r="B578" s="86" t="s">
        <v>2883</v>
      </c>
      <c r="C578" s="86">
        <v>4</v>
      </c>
      <c r="D578" s="121">
        <v>0.011360726390689111</v>
      </c>
      <c r="E578" s="121">
        <v>1.4586378490256493</v>
      </c>
      <c r="F578" s="86" t="s">
        <v>2691</v>
      </c>
      <c r="G578" s="86" t="b">
        <v>0</v>
      </c>
      <c r="H578" s="86" t="b">
        <v>0</v>
      </c>
      <c r="I578" s="86" t="b">
        <v>0</v>
      </c>
      <c r="J578" s="86" t="b">
        <v>0</v>
      </c>
      <c r="K578" s="86" t="b">
        <v>0</v>
      </c>
      <c r="L578" s="86" t="b">
        <v>0</v>
      </c>
    </row>
    <row r="579" spans="1:12" ht="15">
      <c r="A579" s="86" t="s">
        <v>2883</v>
      </c>
      <c r="B579" s="86" t="s">
        <v>2878</v>
      </c>
      <c r="C579" s="86">
        <v>4</v>
      </c>
      <c r="D579" s="121">
        <v>0.011360726390689111</v>
      </c>
      <c r="E579" s="121">
        <v>1.2825465899699682</v>
      </c>
      <c r="F579" s="86" t="s">
        <v>2691</v>
      </c>
      <c r="G579" s="86" t="b">
        <v>0</v>
      </c>
      <c r="H579" s="86" t="b">
        <v>0</v>
      </c>
      <c r="I579" s="86" t="b">
        <v>0</v>
      </c>
      <c r="J579" s="86" t="b">
        <v>0</v>
      </c>
      <c r="K579" s="86" t="b">
        <v>0</v>
      </c>
      <c r="L579" s="86" t="b">
        <v>0</v>
      </c>
    </row>
    <row r="580" spans="1:12" ht="15">
      <c r="A580" s="86" t="s">
        <v>2878</v>
      </c>
      <c r="B580" s="86" t="s">
        <v>2884</v>
      </c>
      <c r="C580" s="86">
        <v>4</v>
      </c>
      <c r="D580" s="121">
        <v>0.011360726390689111</v>
      </c>
      <c r="E580" s="121">
        <v>1.2825465899699682</v>
      </c>
      <c r="F580" s="86" t="s">
        <v>2691</v>
      </c>
      <c r="G580" s="86" t="b">
        <v>0</v>
      </c>
      <c r="H580" s="86" t="b">
        <v>0</v>
      </c>
      <c r="I580" s="86" t="b">
        <v>0</v>
      </c>
      <c r="J580" s="86" t="b">
        <v>0</v>
      </c>
      <c r="K580" s="86" t="b">
        <v>0</v>
      </c>
      <c r="L580" s="86" t="b">
        <v>0</v>
      </c>
    </row>
    <row r="581" spans="1:12" ht="15">
      <c r="A581" s="86" t="s">
        <v>3395</v>
      </c>
      <c r="B581" s="86" t="s">
        <v>3345</v>
      </c>
      <c r="C581" s="86">
        <v>2</v>
      </c>
      <c r="D581" s="121">
        <v>0.01053568570605393</v>
      </c>
      <c r="E581" s="121">
        <v>1.7596678446896303</v>
      </c>
      <c r="F581" s="86" t="s">
        <v>2691</v>
      </c>
      <c r="G581" s="86" t="b">
        <v>0</v>
      </c>
      <c r="H581" s="86" t="b">
        <v>0</v>
      </c>
      <c r="I581" s="86" t="b">
        <v>0</v>
      </c>
      <c r="J581" s="86" t="b">
        <v>0</v>
      </c>
      <c r="K581" s="86" t="b">
        <v>0</v>
      </c>
      <c r="L581" s="86" t="b">
        <v>0</v>
      </c>
    </row>
    <row r="582" spans="1:12" ht="15">
      <c r="A582" s="86" t="s">
        <v>3345</v>
      </c>
      <c r="B582" s="86" t="s">
        <v>3396</v>
      </c>
      <c r="C582" s="86">
        <v>2</v>
      </c>
      <c r="D582" s="121">
        <v>0.01053568570605393</v>
      </c>
      <c r="E582" s="121">
        <v>1.7596678446896303</v>
      </c>
      <c r="F582" s="86" t="s">
        <v>2691</v>
      </c>
      <c r="G582" s="86" t="b">
        <v>0</v>
      </c>
      <c r="H582" s="86" t="b">
        <v>0</v>
      </c>
      <c r="I582" s="86" t="b">
        <v>0</v>
      </c>
      <c r="J582" s="86" t="b">
        <v>0</v>
      </c>
      <c r="K582" s="86" t="b">
        <v>0</v>
      </c>
      <c r="L582" s="86" t="b">
        <v>0</v>
      </c>
    </row>
    <row r="583" spans="1:12" ht="15">
      <c r="A583" s="86" t="s">
        <v>3396</v>
      </c>
      <c r="B583" s="86" t="s">
        <v>2820</v>
      </c>
      <c r="C583" s="86">
        <v>2</v>
      </c>
      <c r="D583" s="121">
        <v>0.01053568570605393</v>
      </c>
      <c r="E583" s="121">
        <v>1.7596678446896303</v>
      </c>
      <c r="F583" s="86" t="s">
        <v>2691</v>
      </c>
      <c r="G583" s="86" t="b">
        <v>0</v>
      </c>
      <c r="H583" s="86" t="b">
        <v>0</v>
      </c>
      <c r="I583" s="86" t="b">
        <v>0</v>
      </c>
      <c r="J583" s="86" t="b">
        <v>0</v>
      </c>
      <c r="K583" s="86" t="b">
        <v>0</v>
      </c>
      <c r="L583" s="86" t="b">
        <v>0</v>
      </c>
    </row>
    <row r="584" spans="1:12" ht="15">
      <c r="A584" s="86" t="s">
        <v>2820</v>
      </c>
      <c r="B584" s="86" t="s">
        <v>3397</v>
      </c>
      <c r="C584" s="86">
        <v>2</v>
      </c>
      <c r="D584" s="121">
        <v>0.01053568570605393</v>
      </c>
      <c r="E584" s="121">
        <v>1.7596678446896303</v>
      </c>
      <c r="F584" s="86" t="s">
        <v>2691</v>
      </c>
      <c r="G584" s="86" t="b">
        <v>0</v>
      </c>
      <c r="H584" s="86" t="b">
        <v>0</v>
      </c>
      <c r="I584" s="86" t="b">
        <v>0</v>
      </c>
      <c r="J584" s="86" t="b">
        <v>0</v>
      </c>
      <c r="K584" s="86" t="b">
        <v>0</v>
      </c>
      <c r="L584" s="86" t="b">
        <v>0</v>
      </c>
    </row>
    <row r="585" spans="1:12" ht="15">
      <c r="A585" s="86" t="s">
        <v>3397</v>
      </c>
      <c r="B585" s="86" t="s">
        <v>2812</v>
      </c>
      <c r="C585" s="86">
        <v>2</v>
      </c>
      <c r="D585" s="121">
        <v>0.01053568570605393</v>
      </c>
      <c r="E585" s="121">
        <v>0.946754488046775</v>
      </c>
      <c r="F585" s="86" t="s">
        <v>2691</v>
      </c>
      <c r="G585" s="86" t="b">
        <v>0</v>
      </c>
      <c r="H585" s="86" t="b">
        <v>0</v>
      </c>
      <c r="I585" s="86" t="b">
        <v>0</v>
      </c>
      <c r="J585" s="86" t="b">
        <v>0</v>
      </c>
      <c r="K585" s="86" t="b">
        <v>0</v>
      </c>
      <c r="L585" s="86" t="b">
        <v>0</v>
      </c>
    </row>
    <row r="586" spans="1:12" ht="15">
      <c r="A586" s="86" t="s">
        <v>2791</v>
      </c>
      <c r="B586" s="86" t="s">
        <v>378</v>
      </c>
      <c r="C586" s="86">
        <v>2</v>
      </c>
      <c r="D586" s="121">
        <v>0.01053568570605393</v>
      </c>
      <c r="E586" s="121">
        <v>1.2155998003393549</v>
      </c>
      <c r="F586" s="86" t="s">
        <v>2691</v>
      </c>
      <c r="G586" s="86" t="b">
        <v>0</v>
      </c>
      <c r="H586" s="86" t="b">
        <v>0</v>
      </c>
      <c r="I586" s="86" t="b">
        <v>0</v>
      </c>
      <c r="J586" s="86" t="b">
        <v>0</v>
      </c>
      <c r="K586" s="86" t="b">
        <v>0</v>
      </c>
      <c r="L586" s="86" t="b">
        <v>0</v>
      </c>
    </row>
    <row r="587" spans="1:12" ht="15">
      <c r="A587" s="86" t="s">
        <v>378</v>
      </c>
      <c r="B587" s="86" t="s">
        <v>2878</v>
      </c>
      <c r="C587" s="86">
        <v>2</v>
      </c>
      <c r="D587" s="121">
        <v>0.01053568570605393</v>
      </c>
      <c r="E587" s="121">
        <v>1.2825465899699682</v>
      </c>
      <c r="F587" s="86" t="s">
        <v>2691</v>
      </c>
      <c r="G587" s="86" t="b">
        <v>0</v>
      </c>
      <c r="H587" s="86" t="b">
        <v>0</v>
      </c>
      <c r="I587" s="86" t="b">
        <v>0</v>
      </c>
      <c r="J587" s="86" t="b">
        <v>0</v>
      </c>
      <c r="K587" s="86" t="b">
        <v>0</v>
      </c>
      <c r="L587" s="86" t="b">
        <v>0</v>
      </c>
    </row>
    <row r="588" spans="1:12" ht="15">
      <c r="A588" s="86" t="s">
        <v>2878</v>
      </c>
      <c r="B588" s="86" t="s">
        <v>3398</v>
      </c>
      <c r="C588" s="86">
        <v>2</v>
      </c>
      <c r="D588" s="121">
        <v>0.01053568570605393</v>
      </c>
      <c r="E588" s="121">
        <v>1.2825465899699682</v>
      </c>
      <c r="F588" s="86" t="s">
        <v>2691</v>
      </c>
      <c r="G588" s="86" t="b">
        <v>0</v>
      </c>
      <c r="H588" s="86" t="b">
        <v>0</v>
      </c>
      <c r="I588" s="86" t="b">
        <v>0</v>
      </c>
      <c r="J588" s="86" t="b">
        <v>0</v>
      </c>
      <c r="K588" s="86" t="b">
        <v>0</v>
      </c>
      <c r="L588" s="86" t="b">
        <v>0</v>
      </c>
    </row>
    <row r="589" spans="1:12" ht="15">
      <c r="A589" s="86" t="s">
        <v>2880</v>
      </c>
      <c r="B589" s="86" t="s">
        <v>3449</v>
      </c>
      <c r="C589" s="86">
        <v>2</v>
      </c>
      <c r="D589" s="121">
        <v>0.01053568570605393</v>
      </c>
      <c r="E589" s="121">
        <v>1.4586378490256493</v>
      </c>
      <c r="F589" s="86" t="s">
        <v>2691</v>
      </c>
      <c r="G589" s="86" t="b">
        <v>0</v>
      </c>
      <c r="H589" s="86" t="b">
        <v>0</v>
      </c>
      <c r="I589" s="86" t="b">
        <v>0</v>
      </c>
      <c r="J589" s="86" t="b">
        <v>0</v>
      </c>
      <c r="K589" s="86" t="b">
        <v>0</v>
      </c>
      <c r="L589" s="86" t="b">
        <v>0</v>
      </c>
    </row>
    <row r="590" spans="1:12" ht="15">
      <c r="A590" s="86" t="s">
        <v>3449</v>
      </c>
      <c r="B590" s="86" t="s">
        <v>3450</v>
      </c>
      <c r="C590" s="86">
        <v>2</v>
      </c>
      <c r="D590" s="121">
        <v>0.01053568570605393</v>
      </c>
      <c r="E590" s="121">
        <v>1.7596678446896303</v>
      </c>
      <c r="F590" s="86" t="s">
        <v>2691</v>
      </c>
      <c r="G590" s="86" t="b">
        <v>0</v>
      </c>
      <c r="H590" s="86" t="b">
        <v>0</v>
      </c>
      <c r="I590" s="86" t="b">
        <v>0</v>
      </c>
      <c r="J590" s="86" t="b">
        <v>0</v>
      </c>
      <c r="K590" s="86" t="b">
        <v>0</v>
      </c>
      <c r="L590" s="86" t="b">
        <v>0</v>
      </c>
    </row>
    <row r="591" spans="1:12" ht="15">
      <c r="A591" s="86" t="s">
        <v>3450</v>
      </c>
      <c r="B591" s="86" t="s">
        <v>2881</v>
      </c>
      <c r="C591" s="86">
        <v>2</v>
      </c>
      <c r="D591" s="121">
        <v>0.01053568570605393</v>
      </c>
      <c r="E591" s="121">
        <v>1.4586378490256493</v>
      </c>
      <c r="F591" s="86" t="s">
        <v>2691</v>
      </c>
      <c r="G591" s="86" t="b">
        <v>0</v>
      </c>
      <c r="H591" s="86" t="b">
        <v>0</v>
      </c>
      <c r="I591" s="86" t="b">
        <v>0</v>
      </c>
      <c r="J591" s="86" t="b">
        <v>0</v>
      </c>
      <c r="K591" s="86" t="b">
        <v>0</v>
      </c>
      <c r="L591" s="86" t="b">
        <v>0</v>
      </c>
    </row>
    <row r="592" spans="1:12" ht="15">
      <c r="A592" s="86" t="s">
        <v>2881</v>
      </c>
      <c r="B592" s="86" t="s">
        <v>3451</v>
      </c>
      <c r="C592" s="86">
        <v>2</v>
      </c>
      <c r="D592" s="121">
        <v>0.01053568570605393</v>
      </c>
      <c r="E592" s="121">
        <v>1.4586378490256493</v>
      </c>
      <c r="F592" s="86" t="s">
        <v>2691</v>
      </c>
      <c r="G592" s="86" t="b">
        <v>0</v>
      </c>
      <c r="H592" s="86" t="b">
        <v>0</v>
      </c>
      <c r="I592" s="86" t="b">
        <v>0</v>
      </c>
      <c r="J592" s="86" t="b">
        <v>0</v>
      </c>
      <c r="K592" s="86" t="b">
        <v>0</v>
      </c>
      <c r="L592" s="86" t="b">
        <v>0</v>
      </c>
    </row>
    <row r="593" spans="1:12" ht="15">
      <c r="A593" s="86" t="s">
        <v>3451</v>
      </c>
      <c r="B593" s="86" t="s">
        <v>3452</v>
      </c>
      <c r="C593" s="86">
        <v>2</v>
      </c>
      <c r="D593" s="121">
        <v>0.01053568570605393</v>
      </c>
      <c r="E593" s="121">
        <v>1.7596678446896303</v>
      </c>
      <c r="F593" s="86" t="s">
        <v>2691</v>
      </c>
      <c r="G593" s="86" t="b">
        <v>0</v>
      </c>
      <c r="H593" s="86" t="b">
        <v>0</v>
      </c>
      <c r="I593" s="86" t="b">
        <v>0</v>
      </c>
      <c r="J593" s="86" t="b">
        <v>1</v>
      </c>
      <c r="K593" s="86" t="b">
        <v>0</v>
      </c>
      <c r="L593" s="86" t="b">
        <v>0</v>
      </c>
    </row>
    <row r="594" spans="1:12" ht="15">
      <c r="A594" s="86" t="s">
        <v>3452</v>
      </c>
      <c r="B594" s="86" t="s">
        <v>3453</v>
      </c>
      <c r="C594" s="86">
        <v>2</v>
      </c>
      <c r="D594" s="121">
        <v>0.01053568570605393</v>
      </c>
      <c r="E594" s="121">
        <v>1.7596678446896303</v>
      </c>
      <c r="F594" s="86" t="s">
        <v>2691</v>
      </c>
      <c r="G594" s="86" t="b">
        <v>1</v>
      </c>
      <c r="H594" s="86" t="b">
        <v>0</v>
      </c>
      <c r="I594" s="86" t="b">
        <v>0</v>
      </c>
      <c r="J594" s="86" t="b">
        <v>0</v>
      </c>
      <c r="K594" s="86" t="b">
        <v>0</v>
      </c>
      <c r="L594" s="86" t="b">
        <v>0</v>
      </c>
    </row>
    <row r="595" spans="1:12" ht="15">
      <c r="A595" s="86" t="s">
        <v>3453</v>
      </c>
      <c r="B595" s="86" t="s">
        <v>3454</v>
      </c>
      <c r="C595" s="86">
        <v>2</v>
      </c>
      <c r="D595" s="121">
        <v>0.01053568570605393</v>
      </c>
      <c r="E595" s="121">
        <v>1.7596678446896303</v>
      </c>
      <c r="F595" s="86" t="s">
        <v>2691</v>
      </c>
      <c r="G595" s="86" t="b">
        <v>0</v>
      </c>
      <c r="H595" s="86" t="b">
        <v>0</v>
      </c>
      <c r="I595" s="86" t="b">
        <v>0</v>
      </c>
      <c r="J595" s="86" t="b">
        <v>0</v>
      </c>
      <c r="K595" s="86" t="b">
        <v>0</v>
      </c>
      <c r="L595" s="86" t="b">
        <v>0</v>
      </c>
    </row>
    <row r="596" spans="1:12" ht="15">
      <c r="A596" s="86" t="s">
        <v>3454</v>
      </c>
      <c r="B596" s="86" t="s">
        <v>3455</v>
      </c>
      <c r="C596" s="86">
        <v>2</v>
      </c>
      <c r="D596" s="121">
        <v>0.01053568570605393</v>
      </c>
      <c r="E596" s="121">
        <v>1.7596678446896303</v>
      </c>
      <c r="F596" s="86" t="s">
        <v>2691</v>
      </c>
      <c r="G596" s="86" t="b">
        <v>0</v>
      </c>
      <c r="H596" s="86" t="b">
        <v>0</v>
      </c>
      <c r="I596" s="86" t="b">
        <v>0</v>
      </c>
      <c r="J596" s="86" t="b">
        <v>0</v>
      </c>
      <c r="K596" s="86" t="b">
        <v>0</v>
      </c>
      <c r="L596" s="86" t="b">
        <v>0</v>
      </c>
    </row>
    <row r="597" spans="1:12" ht="15">
      <c r="A597" s="86" t="s">
        <v>3455</v>
      </c>
      <c r="B597" s="86" t="s">
        <v>3250</v>
      </c>
      <c r="C597" s="86">
        <v>2</v>
      </c>
      <c r="D597" s="121">
        <v>0.01053568570605393</v>
      </c>
      <c r="E597" s="121">
        <v>1.7596678446896303</v>
      </c>
      <c r="F597" s="86" t="s">
        <v>2691</v>
      </c>
      <c r="G597" s="86" t="b">
        <v>0</v>
      </c>
      <c r="H597" s="86" t="b">
        <v>0</v>
      </c>
      <c r="I597" s="86" t="b">
        <v>0</v>
      </c>
      <c r="J597" s="86" t="b">
        <v>0</v>
      </c>
      <c r="K597" s="86" t="b">
        <v>0</v>
      </c>
      <c r="L597" s="86" t="b">
        <v>0</v>
      </c>
    </row>
    <row r="598" spans="1:12" ht="15">
      <c r="A598" s="86" t="s">
        <v>3250</v>
      </c>
      <c r="B598" s="86" t="s">
        <v>390</v>
      </c>
      <c r="C598" s="86">
        <v>2</v>
      </c>
      <c r="D598" s="121">
        <v>0.01053568570605393</v>
      </c>
      <c r="E598" s="121">
        <v>1.7596678446896303</v>
      </c>
      <c r="F598" s="86" t="s">
        <v>2691</v>
      </c>
      <c r="G598" s="86" t="b">
        <v>0</v>
      </c>
      <c r="H598" s="86" t="b">
        <v>0</v>
      </c>
      <c r="I598" s="86" t="b">
        <v>0</v>
      </c>
      <c r="J598" s="86" t="b">
        <v>0</v>
      </c>
      <c r="K598" s="86" t="b">
        <v>0</v>
      </c>
      <c r="L598" s="86" t="b">
        <v>0</v>
      </c>
    </row>
    <row r="599" spans="1:12" ht="15">
      <c r="A599" s="86" t="s">
        <v>390</v>
      </c>
      <c r="B599" s="86" t="s">
        <v>2812</v>
      </c>
      <c r="C599" s="86">
        <v>2</v>
      </c>
      <c r="D599" s="121">
        <v>0.01053568570605393</v>
      </c>
      <c r="E599" s="121">
        <v>0.946754488046775</v>
      </c>
      <c r="F599" s="86" t="s">
        <v>2691</v>
      </c>
      <c r="G599" s="86" t="b">
        <v>0</v>
      </c>
      <c r="H599" s="86" t="b">
        <v>0</v>
      </c>
      <c r="I599" s="86" t="b">
        <v>0</v>
      </c>
      <c r="J599" s="86" t="b">
        <v>0</v>
      </c>
      <c r="K599" s="86" t="b">
        <v>0</v>
      </c>
      <c r="L599" s="86" t="b">
        <v>0</v>
      </c>
    </row>
    <row r="600" spans="1:12" ht="15">
      <c r="A600" s="86" t="s">
        <v>2880</v>
      </c>
      <c r="B600" s="86" t="s">
        <v>3399</v>
      </c>
      <c r="C600" s="86">
        <v>2</v>
      </c>
      <c r="D600" s="121">
        <v>0.01053568570605393</v>
      </c>
      <c r="E600" s="121">
        <v>1.4586378490256493</v>
      </c>
      <c r="F600" s="86" t="s">
        <v>2691</v>
      </c>
      <c r="G600" s="86" t="b">
        <v>0</v>
      </c>
      <c r="H600" s="86" t="b">
        <v>0</v>
      </c>
      <c r="I600" s="86" t="b">
        <v>0</v>
      </c>
      <c r="J600" s="86" t="b">
        <v>0</v>
      </c>
      <c r="K600" s="86" t="b">
        <v>0</v>
      </c>
      <c r="L600" s="86" t="b">
        <v>0</v>
      </c>
    </row>
    <row r="601" spans="1:12" ht="15">
      <c r="A601" s="86" t="s">
        <v>3399</v>
      </c>
      <c r="B601" s="86" t="s">
        <v>3400</v>
      </c>
      <c r="C601" s="86">
        <v>2</v>
      </c>
      <c r="D601" s="121">
        <v>0.01053568570605393</v>
      </c>
      <c r="E601" s="121">
        <v>1.7596678446896303</v>
      </c>
      <c r="F601" s="86" t="s">
        <v>2691</v>
      </c>
      <c r="G601" s="86" t="b">
        <v>0</v>
      </c>
      <c r="H601" s="86" t="b">
        <v>0</v>
      </c>
      <c r="I601" s="86" t="b">
        <v>0</v>
      </c>
      <c r="J601" s="86" t="b">
        <v>0</v>
      </c>
      <c r="K601" s="86" t="b">
        <v>0</v>
      </c>
      <c r="L601" s="86" t="b">
        <v>0</v>
      </c>
    </row>
    <row r="602" spans="1:12" ht="15">
      <c r="A602" s="86" t="s">
        <v>3400</v>
      </c>
      <c r="B602" s="86" t="s">
        <v>2881</v>
      </c>
      <c r="C602" s="86">
        <v>2</v>
      </c>
      <c r="D602" s="121">
        <v>0.01053568570605393</v>
      </c>
      <c r="E602" s="121">
        <v>1.4586378490256493</v>
      </c>
      <c r="F602" s="86" t="s">
        <v>2691</v>
      </c>
      <c r="G602" s="86" t="b">
        <v>0</v>
      </c>
      <c r="H602" s="86" t="b">
        <v>0</v>
      </c>
      <c r="I602" s="86" t="b">
        <v>0</v>
      </c>
      <c r="J602" s="86" t="b">
        <v>0</v>
      </c>
      <c r="K602" s="86" t="b">
        <v>0</v>
      </c>
      <c r="L602" s="86" t="b">
        <v>0</v>
      </c>
    </row>
    <row r="603" spans="1:12" ht="15">
      <c r="A603" s="86" t="s">
        <v>2881</v>
      </c>
      <c r="B603" s="86" t="s">
        <v>3401</v>
      </c>
      <c r="C603" s="86">
        <v>2</v>
      </c>
      <c r="D603" s="121">
        <v>0.01053568570605393</v>
      </c>
      <c r="E603" s="121">
        <v>1.4586378490256493</v>
      </c>
      <c r="F603" s="86" t="s">
        <v>2691</v>
      </c>
      <c r="G603" s="86" t="b">
        <v>0</v>
      </c>
      <c r="H603" s="86" t="b">
        <v>0</v>
      </c>
      <c r="I603" s="86" t="b">
        <v>0</v>
      </c>
      <c r="J603" s="86" t="b">
        <v>0</v>
      </c>
      <c r="K603" s="86" t="b">
        <v>0</v>
      </c>
      <c r="L603" s="86" t="b">
        <v>0</v>
      </c>
    </row>
    <row r="604" spans="1:12" ht="15">
      <c r="A604" s="86" t="s">
        <v>3401</v>
      </c>
      <c r="B604" s="86" t="s">
        <v>506</v>
      </c>
      <c r="C604" s="86">
        <v>2</v>
      </c>
      <c r="D604" s="121">
        <v>0.01053568570605393</v>
      </c>
      <c r="E604" s="121">
        <v>1.7596678446896303</v>
      </c>
      <c r="F604" s="86" t="s">
        <v>2691</v>
      </c>
      <c r="G604" s="86" t="b">
        <v>0</v>
      </c>
      <c r="H604" s="86" t="b">
        <v>0</v>
      </c>
      <c r="I604" s="86" t="b">
        <v>0</v>
      </c>
      <c r="J604" s="86" t="b">
        <v>0</v>
      </c>
      <c r="K604" s="86" t="b">
        <v>0</v>
      </c>
      <c r="L604" s="86" t="b">
        <v>0</v>
      </c>
    </row>
    <row r="605" spans="1:12" ht="15">
      <c r="A605" s="86" t="s">
        <v>506</v>
      </c>
      <c r="B605" s="86" t="s">
        <v>3402</v>
      </c>
      <c r="C605" s="86">
        <v>2</v>
      </c>
      <c r="D605" s="121">
        <v>0.01053568570605393</v>
      </c>
      <c r="E605" s="121">
        <v>1.7596678446896303</v>
      </c>
      <c r="F605" s="86" t="s">
        <v>2691</v>
      </c>
      <c r="G605" s="86" t="b">
        <v>0</v>
      </c>
      <c r="H605" s="86" t="b">
        <v>0</v>
      </c>
      <c r="I605" s="86" t="b">
        <v>0</v>
      </c>
      <c r="J605" s="86" t="b">
        <v>0</v>
      </c>
      <c r="K605" s="86" t="b">
        <v>0</v>
      </c>
      <c r="L605" s="86" t="b">
        <v>0</v>
      </c>
    </row>
    <row r="606" spans="1:12" ht="15">
      <c r="A606" s="86" t="s">
        <v>3402</v>
      </c>
      <c r="B606" s="86" t="s">
        <v>3403</v>
      </c>
      <c r="C606" s="86">
        <v>2</v>
      </c>
      <c r="D606" s="121">
        <v>0.01053568570605393</v>
      </c>
      <c r="E606" s="121">
        <v>1.7596678446896303</v>
      </c>
      <c r="F606" s="86" t="s">
        <v>2691</v>
      </c>
      <c r="G606" s="86" t="b">
        <v>0</v>
      </c>
      <c r="H606" s="86" t="b">
        <v>0</v>
      </c>
      <c r="I606" s="86" t="b">
        <v>0</v>
      </c>
      <c r="J606" s="86" t="b">
        <v>0</v>
      </c>
      <c r="K606" s="86" t="b">
        <v>0</v>
      </c>
      <c r="L606" s="86" t="b">
        <v>0</v>
      </c>
    </row>
    <row r="607" spans="1:12" ht="15">
      <c r="A607" s="86" t="s">
        <v>3403</v>
      </c>
      <c r="B607" s="86" t="s">
        <v>2812</v>
      </c>
      <c r="C607" s="86">
        <v>2</v>
      </c>
      <c r="D607" s="121">
        <v>0.01053568570605393</v>
      </c>
      <c r="E607" s="121">
        <v>0.946754488046775</v>
      </c>
      <c r="F607" s="86" t="s">
        <v>2691</v>
      </c>
      <c r="G607" s="86" t="b">
        <v>0</v>
      </c>
      <c r="H607" s="86" t="b">
        <v>0</v>
      </c>
      <c r="I607" s="86" t="b">
        <v>0</v>
      </c>
      <c r="J607" s="86" t="b">
        <v>0</v>
      </c>
      <c r="K607" s="86" t="b">
        <v>0</v>
      </c>
      <c r="L607" s="86" t="b">
        <v>0</v>
      </c>
    </row>
    <row r="608" spans="1:12" ht="15">
      <c r="A608" s="86" t="s">
        <v>2887</v>
      </c>
      <c r="B608" s="86" t="s">
        <v>2888</v>
      </c>
      <c r="C608" s="86">
        <v>4</v>
      </c>
      <c r="D608" s="121">
        <v>0</v>
      </c>
      <c r="E608" s="121">
        <v>1.5185139398778875</v>
      </c>
      <c r="F608" s="86" t="s">
        <v>2692</v>
      </c>
      <c r="G608" s="86" t="b">
        <v>0</v>
      </c>
      <c r="H608" s="86" t="b">
        <v>0</v>
      </c>
      <c r="I608" s="86" t="b">
        <v>0</v>
      </c>
      <c r="J608" s="86" t="b">
        <v>0</v>
      </c>
      <c r="K608" s="86" t="b">
        <v>0</v>
      </c>
      <c r="L608" s="86" t="b">
        <v>0</v>
      </c>
    </row>
    <row r="609" spans="1:12" ht="15">
      <c r="A609" s="86" t="s">
        <v>2888</v>
      </c>
      <c r="B609" s="86" t="s">
        <v>2889</v>
      </c>
      <c r="C609" s="86">
        <v>4</v>
      </c>
      <c r="D609" s="121">
        <v>0</v>
      </c>
      <c r="E609" s="121">
        <v>1.5185139398778875</v>
      </c>
      <c r="F609" s="86" t="s">
        <v>2692</v>
      </c>
      <c r="G609" s="86" t="b">
        <v>0</v>
      </c>
      <c r="H609" s="86" t="b">
        <v>0</v>
      </c>
      <c r="I609" s="86" t="b">
        <v>0</v>
      </c>
      <c r="J609" s="86" t="b">
        <v>0</v>
      </c>
      <c r="K609" s="86" t="b">
        <v>0</v>
      </c>
      <c r="L609" s="86" t="b">
        <v>0</v>
      </c>
    </row>
    <row r="610" spans="1:12" ht="15">
      <c r="A610" s="86" t="s">
        <v>2889</v>
      </c>
      <c r="B610" s="86" t="s">
        <v>2837</v>
      </c>
      <c r="C610" s="86">
        <v>4</v>
      </c>
      <c r="D610" s="121">
        <v>0</v>
      </c>
      <c r="E610" s="121">
        <v>1.5185139398778875</v>
      </c>
      <c r="F610" s="86" t="s">
        <v>2692</v>
      </c>
      <c r="G610" s="86" t="b">
        <v>0</v>
      </c>
      <c r="H610" s="86" t="b">
        <v>0</v>
      </c>
      <c r="I610" s="86" t="b">
        <v>0</v>
      </c>
      <c r="J610" s="86" t="b">
        <v>0</v>
      </c>
      <c r="K610" s="86" t="b">
        <v>0</v>
      </c>
      <c r="L610" s="86" t="b">
        <v>0</v>
      </c>
    </row>
    <row r="611" spans="1:12" ht="15">
      <c r="A611" s="86" t="s">
        <v>2837</v>
      </c>
      <c r="B611" s="86" t="s">
        <v>2890</v>
      </c>
      <c r="C611" s="86">
        <v>4</v>
      </c>
      <c r="D611" s="121">
        <v>0</v>
      </c>
      <c r="E611" s="121">
        <v>1.5185139398778875</v>
      </c>
      <c r="F611" s="86" t="s">
        <v>2692</v>
      </c>
      <c r="G611" s="86" t="b">
        <v>0</v>
      </c>
      <c r="H611" s="86" t="b">
        <v>0</v>
      </c>
      <c r="I611" s="86" t="b">
        <v>0</v>
      </c>
      <c r="J611" s="86" t="b">
        <v>0</v>
      </c>
      <c r="K611" s="86" t="b">
        <v>0</v>
      </c>
      <c r="L611" s="86" t="b">
        <v>0</v>
      </c>
    </row>
    <row r="612" spans="1:12" ht="15">
      <c r="A612" s="86" t="s">
        <v>2890</v>
      </c>
      <c r="B612" s="86" t="s">
        <v>2891</v>
      </c>
      <c r="C612" s="86">
        <v>4</v>
      </c>
      <c r="D612" s="121">
        <v>0</v>
      </c>
      <c r="E612" s="121">
        <v>1.5185139398778875</v>
      </c>
      <c r="F612" s="86" t="s">
        <v>2692</v>
      </c>
      <c r="G612" s="86" t="b">
        <v>0</v>
      </c>
      <c r="H612" s="86" t="b">
        <v>0</v>
      </c>
      <c r="I612" s="86" t="b">
        <v>0</v>
      </c>
      <c r="J612" s="86" t="b">
        <v>0</v>
      </c>
      <c r="K612" s="86" t="b">
        <v>0</v>
      </c>
      <c r="L612" s="86" t="b">
        <v>0</v>
      </c>
    </row>
    <row r="613" spans="1:12" ht="15">
      <c r="A613" s="86" t="s">
        <v>2891</v>
      </c>
      <c r="B613" s="86" t="s">
        <v>2892</v>
      </c>
      <c r="C613" s="86">
        <v>4</v>
      </c>
      <c r="D613" s="121">
        <v>0</v>
      </c>
      <c r="E613" s="121">
        <v>1.5185139398778875</v>
      </c>
      <c r="F613" s="86" t="s">
        <v>2692</v>
      </c>
      <c r="G613" s="86" t="b">
        <v>0</v>
      </c>
      <c r="H613" s="86" t="b">
        <v>0</v>
      </c>
      <c r="I613" s="86" t="b">
        <v>0</v>
      </c>
      <c r="J613" s="86" t="b">
        <v>0</v>
      </c>
      <c r="K613" s="86" t="b">
        <v>0</v>
      </c>
      <c r="L613" s="86" t="b">
        <v>0</v>
      </c>
    </row>
    <row r="614" spans="1:12" ht="15">
      <c r="A614" s="86" t="s">
        <v>2892</v>
      </c>
      <c r="B614" s="86" t="s">
        <v>2893</v>
      </c>
      <c r="C614" s="86">
        <v>4</v>
      </c>
      <c r="D614" s="121">
        <v>0</v>
      </c>
      <c r="E614" s="121">
        <v>1.5185139398778875</v>
      </c>
      <c r="F614" s="86" t="s">
        <v>2692</v>
      </c>
      <c r="G614" s="86" t="b">
        <v>0</v>
      </c>
      <c r="H614" s="86" t="b">
        <v>0</v>
      </c>
      <c r="I614" s="86" t="b">
        <v>0</v>
      </c>
      <c r="J614" s="86" t="b">
        <v>0</v>
      </c>
      <c r="K614" s="86" t="b">
        <v>0</v>
      </c>
      <c r="L614" s="86" t="b">
        <v>0</v>
      </c>
    </row>
    <row r="615" spans="1:12" ht="15">
      <c r="A615" s="86" t="s">
        <v>2893</v>
      </c>
      <c r="B615" s="86" t="s">
        <v>2812</v>
      </c>
      <c r="C615" s="86">
        <v>4</v>
      </c>
      <c r="D615" s="121">
        <v>0</v>
      </c>
      <c r="E615" s="121">
        <v>1.5185139398778875</v>
      </c>
      <c r="F615" s="86" t="s">
        <v>2692</v>
      </c>
      <c r="G615" s="86" t="b">
        <v>0</v>
      </c>
      <c r="H615" s="86" t="b">
        <v>0</v>
      </c>
      <c r="I615" s="86" t="b">
        <v>0</v>
      </c>
      <c r="J615" s="86" t="b">
        <v>0</v>
      </c>
      <c r="K615" s="86" t="b">
        <v>0</v>
      </c>
      <c r="L615" s="86" t="b">
        <v>0</v>
      </c>
    </row>
    <row r="616" spans="1:12" ht="15">
      <c r="A616" s="86" t="s">
        <v>2812</v>
      </c>
      <c r="B616" s="86" t="s">
        <v>2791</v>
      </c>
      <c r="C616" s="86">
        <v>4</v>
      </c>
      <c r="D616" s="121">
        <v>0</v>
      </c>
      <c r="E616" s="121">
        <v>1.5185139398778875</v>
      </c>
      <c r="F616" s="86" t="s">
        <v>2692</v>
      </c>
      <c r="G616" s="86" t="b">
        <v>0</v>
      </c>
      <c r="H616" s="86" t="b">
        <v>0</v>
      </c>
      <c r="I616" s="86" t="b">
        <v>0</v>
      </c>
      <c r="J616" s="86" t="b">
        <v>0</v>
      </c>
      <c r="K616" s="86" t="b">
        <v>0</v>
      </c>
      <c r="L616" s="86" t="b">
        <v>0</v>
      </c>
    </row>
    <row r="617" spans="1:12" ht="15">
      <c r="A617" s="86" t="s">
        <v>2791</v>
      </c>
      <c r="B617" s="86" t="s">
        <v>2879</v>
      </c>
      <c r="C617" s="86">
        <v>4</v>
      </c>
      <c r="D617" s="121">
        <v>0</v>
      </c>
      <c r="E617" s="121">
        <v>1.5185139398778875</v>
      </c>
      <c r="F617" s="86" t="s">
        <v>2692</v>
      </c>
      <c r="G617" s="86" t="b">
        <v>0</v>
      </c>
      <c r="H617" s="86" t="b">
        <v>0</v>
      </c>
      <c r="I617" s="86" t="b">
        <v>0</v>
      </c>
      <c r="J617" s="86" t="b">
        <v>0</v>
      </c>
      <c r="K617" s="86" t="b">
        <v>0</v>
      </c>
      <c r="L617" s="86" t="b">
        <v>0</v>
      </c>
    </row>
    <row r="618" spans="1:12" ht="15">
      <c r="A618" s="86" t="s">
        <v>2879</v>
      </c>
      <c r="B618" s="86" t="s">
        <v>3312</v>
      </c>
      <c r="C618" s="86">
        <v>4</v>
      </c>
      <c r="D618" s="121">
        <v>0</v>
      </c>
      <c r="E618" s="121">
        <v>1.5185139398778875</v>
      </c>
      <c r="F618" s="86" t="s">
        <v>2692</v>
      </c>
      <c r="G618" s="86" t="b">
        <v>0</v>
      </c>
      <c r="H618" s="86" t="b">
        <v>0</v>
      </c>
      <c r="I618" s="86" t="b">
        <v>0</v>
      </c>
      <c r="J618" s="86" t="b">
        <v>0</v>
      </c>
      <c r="K618" s="86" t="b">
        <v>0</v>
      </c>
      <c r="L618" s="86" t="b">
        <v>0</v>
      </c>
    </row>
    <row r="619" spans="1:12" ht="15">
      <c r="A619" s="86" t="s">
        <v>3312</v>
      </c>
      <c r="B619" s="86" t="s">
        <v>3313</v>
      </c>
      <c r="C619" s="86">
        <v>4</v>
      </c>
      <c r="D619" s="121">
        <v>0</v>
      </c>
      <c r="E619" s="121">
        <v>1.5185139398778875</v>
      </c>
      <c r="F619" s="86" t="s">
        <v>2692</v>
      </c>
      <c r="G619" s="86" t="b">
        <v>0</v>
      </c>
      <c r="H619" s="86" t="b">
        <v>0</v>
      </c>
      <c r="I619" s="86" t="b">
        <v>0</v>
      </c>
      <c r="J619" s="86" t="b">
        <v>0</v>
      </c>
      <c r="K619" s="86" t="b">
        <v>0</v>
      </c>
      <c r="L619" s="86" t="b">
        <v>0</v>
      </c>
    </row>
    <row r="620" spans="1:12" ht="15">
      <c r="A620" s="86" t="s">
        <v>3313</v>
      </c>
      <c r="B620" s="86" t="s">
        <v>3314</v>
      </c>
      <c r="C620" s="86">
        <v>4</v>
      </c>
      <c r="D620" s="121">
        <v>0</v>
      </c>
      <c r="E620" s="121">
        <v>1.5185139398778875</v>
      </c>
      <c r="F620" s="86" t="s">
        <v>2692</v>
      </c>
      <c r="G620" s="86" t="b">
        <v>0</v>
      </c>
      <c r="H620" s="86" t="b">
        <v>0</v>
      </c>
      <c r="I620" s="86" t="b">
        <v>0</v>
      </c>
      <c r="J620" s="86" t="b">
        <v>0</v>
      </c>
      <c r="K620" s="86" t="b">
        <v>0</v>
      </c>
      <c r="L620" s="86" t="b">
        <v>0</v>
      </c>
    </row>
    <row r="621" spans="1:12" ht="15">
      <c r="A621" s="86" t="s">
        <v>3314</v>
      </c>
      <c r="B621" s="86" t="s">
        <v>3315</v>
      </c>
      <c r="C621" s="86">
        <v>4</v>
      </c>
      <c r="D621" s="121">
        <v>0</v>
      </c>
      <c r="E621" s="121">
        <v>1.5185139398778875</v>
      </c>
      <c r="F621" s="86" t="s">
        <v>2692</v>
      </c>
      <c r="G621" s="86" t="b">
        <v>0</v>
      </c>
      <c r="H621" s="86" t="b">
        <v>0</v>
      </c>
      <c r="I621" s="86" t="b">
        <v>0</v>
      </c>
      <c r="J621" s="86" t="b">
        <v>0</v>
      </c>
      <c r="K621" s="86" t="b">
        <v>0</v>
      </c>
      <c r="L621" s="86" t="b">
        <v>0</v>
      </c>
    </row>
    <row r="622" spans="1:12" ht="15">
      <c r="A622" s="86" t="s">
        <v>3315</v>
      </c>
      <c r="B622" s="86" t="s">
        <v>3021</v>
      </c>
      <c r="C622" s="86">
        <v>4</v>
      </c>
      <c r="D622" s="121">
        <v>0</v>
      </c>
      <c r="E622" s="121">
        <v>1.5185139398778875</v>
      </c>
      <c r="F622" s="86" t="s">
        <v>2692</v>
      </c>
      <c r="G622" s="86" t="b">
        <v>0</v>
      </c>
      <c r="H622" s="86" t="b">
        <v>0</v>
      </c>
      <c r="I622" s="86" t="b">
        <v>0</v>
      </c>
      <c r="J622" s="86" t="b">
        <v>0</v>
      </c>
      <c r="K622" s="86" t="b">
        <v>0</v>
      </c>
      <c r="L622" s="86" t="b">
        <v>0</v>
      </c>
    </row>
    <row r="623" spans="1:12" ht="15">
      <c r="A623" s="86" t="s">
        <v>3021</v>
      </c>
      <c r="B623" s="86" t="s">
        <v>3316</v>
      </c>
      <c r="C623" s="86">
        <v>4</v>
      </c>
      <c r="D623" s="121">
        <v>0</v>
      </c>
      <c r="E623" s="121">
        <v>1.5185139398778875</v>
      </c>
      <c r="F623" s="86" t="s">
        <v>2692</v>
      </c>
      <c r="G623" s="86" t="b">
        <v>0</v>
      </c>
      <c r="H623" s="86" t="b">
        <v>0</v>
      </c>
      <c r="I623" s="86" t="b">
        <v>0</v>
      </c>
      <c r="J623" s="86" t="b">
        <v>0</v>
      </c>
      <c r="K623" s="86" t="b">
        <v>0</v>
      </c>
      <c r="L623" s="86" t="b">
        <v>0</v>
      </c>
    </row>
    <row r="624" spans="1:12" ht="15">
      <c r="A624" s="86" t="s">
        <v>3316</v>
      </c>
      <c r="B624" s="86" t="s">
        <v>3317</v>
      </c>
      <c r="C624" s="86">
        <v>4</v>
      </c>
      <c r="D624" s="121">
        <v>0</v>
      </c>
      <c r="E624" s="121">
        <v>1.5185139398778875</v>
      </c>
      <c r="F624" s="86" t="s">
        <v>2692</v>
      </c>
      <c r="G624" s="86" t="b">
        <v>0</v>
      </c>
      <c r="H624" s="86" t="b">
        <v>0</v>
      </c>
      <c r="I624" s="86" t="b">
        <v>0</v>
      </c>
      <c r="J624" s="86" t="b">
        <v>0</v>
      </c>
      <c r="K624" s="86" t="b">
        <v>0</v>
      </c>
      <c r="L624" s="86" t="b">
        <v>0</v>
      </c>
    </row>
    <row r="625" spans="1:12" ht="15">
      <c r="A625" s="86" t="s">
        <v>3317</v>
      </c>
      <c r="B625" s="86" t="s">
        <v>3318</v>
      </c>
      <c r="C625" s="86">
        <v>4</v>
      </c>
      <c r="D625" s="121">
        <v>0</v>
      </c>
      <c r="E625" s="121">
        <v>1.5185139398778875</v>
      </c>
      <c r="F625" s="86" t="s">
        <v>2692</v>
      </c>
      <c r="G625" s="86" t="b">
        <v>0</v>
      </c>
      <c r="H625" s="86" t="b">
        <v>0</v>
      </c>
      <c r="I625" s="86" t="b">
        <v>0</v>
      </c>
      <c r="J625" s="86" t="b">
        <v>0</v>
      </c>
      <c r="K625" s="86" t="b">
        <v>0</v>
      </c>
      <c r="L625" s="86" t="b">
        <v>0</v>
      </c>
    </row>
    <row r="626" spans="1:12" ht="15">
      <c r="A626" s="86" t="s">
        <v>3318</v>
      </c>
      <c r="B626" s="86" t="s">
        <v>506</v>
      </c>
      <c r="C626" s="86">
        <v>4</v>
      </c>
      <c r="D626" s="121">
        <v>0</v>
      </c>
      <c r="E626" s="121">
        <v>1.2174839442139063</v>
      </c>
      <c r="F626" s="86" t="s">
        <v>2692</v>
      </c>
      <c r="G626" s="86" t="b">
        <v>0</v>
      </c>
      <c r="H626" s="86" t="b">
        <v>0</v>
      </c>
      <c r="I626" s="86" t="b">
        <v>0</v>
      </c>
      <c r="J626" s="86" t="b">
        <v>0</v>
      </c>
      <c r="K626" s="86" t="b">
        <v>0</v>
      </c>
      <c r="L626" s="86" t="b">
        <v>0</v>
      </c>
    </row>
    <row r="627" spans="1:12" ht="15">
      <c r="A627" s="86" t="s">
        <v>506</v>
      </c>
      <c r="B627" s="86" t="s">
        <v>506</v>
      </c>
      <c r="C627" s="86">
        <v>4</v>
      </c>
      <c r="D627" s="121">
        <v>0</v>
      </c>
      <c r="E627" s="121">
        <v>0.9164539485499251</v>
      </c>
      <c r="F627" s="86" t="s">
        <v>2692</v>
      </c>
      <c r="G627" s="86" t="b">
        <v>0</v>
      </c>
      <c r="H627" s="86" t="b">
        <v>0</v>
      </c>
      <c r="I627" s="86" t="b">
        <v>0</v>
      </c>
      <c r="J627" s="86" t="b">
        <v>0</v>
      </c>
      <c r="K627" s="86" t="b">
        <v>0</v>
      </c>
      <c r="L627" s="86" t="b">
        <v>0</v>
      </c>
    </row>
    <row r="628" spans="1:12" ht="15">
      <c r="A628" s="86" t="s">
        <v>506</v>
      </c>
      <c r="B628" s="86" t="s">
        <v>3300</v>
      </c>
      <c r="C628" s="86">
        <v>4</v>
      </c>
      <c r="D628" s="121">
        <v>0</v>
      </c>
      <c r="E628" s="121">
        <v>1.2174839442139063</v>
      </c>
      <c r="F628" s="86" t="s">
        <v>2692</v>
      </c>
      <c r="G628" s="86" t="b">
        <v>0</v>
      </c>
      <c r="H628" s="86" t="b">
        <v>0</v>
      </c>
      <c r="I628" s="86" t="b">
        <v>0</v>
      </c>
      <c r="J628" s="86" t="b">
        <v>0</v>
      </c>
      <c r="K628" s="86" t="b">
        <v>0</v>
      </c>
      <c r="L628" s="86" t="b">
        <v>0</v>
      </c>
    </row>
    <row r="629" spans="1:12" ht="15">
      <c r="A629" s="86" t="s">
        <v>3300</v>
      </c>
      <c r="B629" s="86" t="s">
        <v>2779</v>
      </c>
      <c r="C629" s="86">
        <v>4</v>
      </c>
      <c r="D629" s="121">
        <v>0</v>
      </c>
      <c r="E629" s="121">
        <v>1.5185139398778875</v>
      </c>
      <c r="F629" s="86" t="s">
        <v>2692</v>
      </c>
      <c r="G629" s="86" t="b">
        <v>0</v>
      </c>
      <c r="H629" s="86" t="b">
        <v>0</v>
      </c>
      <c r="I629" s="86" t="b">
        <v>0</v>
      </c>
      <c r="J629" s="86" t="b">
        <v>0</v>
      </c>
      <c r="K629" s="86" t="b">
        <v>0</v>
      </c>
      <c r="L629" s="86" t="b">
        <v>0</v>
      </c>
    </row>
    <row r="630" spans="1:12" ht="15">
      <c r="A630" s="86" t="s">
        <v>2779</v>
      </c>
      <c r="B630" s="86" t="s">
        <v>3319</v>
      </c>
      <c r="C630" s="86">
        <v>4</v>
      </c>
      <c r="D630" s="121">
        <v>0</v>
      </c>
      <c r="E630" s="121">
        <v>1.5185139398778875</v>
      </c>
      <c r="F630" s="86" t="s">
        <v>2692</v>
      </c>
      <c r="G630" s="86" t="b">
        <v>0</v>
      </c>
      <c r="H630" s="86" t="b">
        <v>0</v>
      </c>
      <c r="I630" s="86" t="b">
        <v>0</v>
      </c>
      <c r="J630" s="86" t="b">
        <v>1</v>
      </c>
      <c r="K630" s="86" t="b">
        <v>0</v>
      </c>
      <c r="L630" s="86" t="b">
        <v>0</v>
      </c>
    </row>
    <row r="631" spans="1:12" ht="15">
      <c r="A631" s="86" t="s">
        <v>3319</v>
      </c>
      <c r="B631" s="86" t="s">
        <v>3301</v>
      </c>
      <c r="C631" s="86">
        <v>4</v>
      </c>
      <c r="D631" s="121">
        <v>0</v>
      </c>
      <c r="E631" s="121">
        <v>1.5185139398778875</v>
      </c>
      <c r="F631" s="86" t="s">
        <v>2692</v>
      </c>
      <c r="G631" s="86" t="b">
        <v>1</v>
      </c>
      <c r="H631" s="86" t="b">
        <v>0</v>
      </c>
      <c r="I631" s="86" t="b">
        <v>0</v>
      </c>
      <c r="J631" s="86" t="b">
        <v>0</v>
      </c>
      <c r="K631" s="86" t="b">
        <v>0</v>
      </c>
      <c r="L631" s="86" t="b">
        <v>0</v>
      </c>
    </row>
    <row r="632" spans="1:12" ht="15">
      <c r="A632" s="86" t="s">
        <v>3301</v>
      </c>
      <c r="B632" s="86" t="s">
        <v>340</v>
      </c>
      <c r="C632" s="86">
        <v>4</v>
      </c>
      <c r="D632" s="121">
        <v>0</v>
      </c>
      <c r="E632" s="121">
        <v>1.5185139398778875</v>
      </c>
      <c r="F632" s="86" t="s">
        <v>2692</v>
      </c>
      <c r="G632" s="86" t="b">
        <v>0</v>
      </c>
      <c r="H632" s="86" t="b">
        <v>0</v>
      </c>
      <c r="I632" s="86" t="b">
        <v>0</v>
      </c>
      <c r="J632" s="86" t="b">
        <v>0</v>
      </c>
      <c r="K632" s="86" t="b">
        <v>0</v>
      </c>
      <c r="L632" s="86" t="b">
        <v>0</v>
      </c>
    </row>
    <row r="633" spans="1:12" ht="15">
      <c r="A633" s="86" t="s">
        <v>340</v>
      </c>
      <c r="B633" s="86" t="s">
        <v>3320</v>
      </c>
      <c r="C633" s="86">
        <v>4</v>
      </c>
      <c r="D633" s="121">
        <v>0</v>
      </c>
      <c r="E633" s="121">
        <v>1.5185139398778875</v>
      </c>
      <c r="F633" s="86" t="s">
        <v>2692</v>
      </c>
      <c r="G633" s="86" t="b">
        <v>0</v>
      </c>
      <c r="H633" s="86" t="b">
        <v>0</v>
      </c>
      <c r="I633" s="86" t="b">
        <v>0</v>
      </c>
      <c r="J633" s="86" t="b">
        <v>0</v>
      </c>
      <c r="K633" s="86" t="b">
        <v>0</v>
      </c>
      <c r="L633" s="86" t="b">
        <v>0</v>
      </c>
    </row>
    <row r="634" spans="1:12" ht="15">
      <c r="A634" s="86" t="s">
        <v>3320</v>
      </c>
      <c r="B634" s="86" t="s">
        <v>3321</v>
      </c>
      <c r="C634" s="86">
        <v>4</v>
      </c>
      <c r="D634" s="121">
        <v>0</v>
      </c>
      <c r="E634" s="121">
        <v>1.5185139398778875</v>
      </c>
      <c r="F634" s="86" t="s">
        <v>2692</v>
      </c>
      <c r="G634" s="86" t="b">
        <v>0</v>
      </c>
      <c r="H634" s="86" t="b">
        <v>0</v>
      </c>
      <c r="I634" s="86" t="b">
        <v>0</v>
      </c>
      <c r="J634" s="86" t="b">
        <v>0</v>
      </c>
      <c r="K634" s="86" t="b">
        <v>0</v>
      </c>
      <c r="L634" s="86" t="b">
        <v>0</v>
      </c>
    </row>
    <row r="635" spans="1:12" ht="15">
      <c r="A635" s="86" t="s">
        <v>3321</v>
      </c>
      <c r="B635" s="86" t="s">
        <v>3322</v>
      </c>
      <c r="C635" s="86">
        <v>4</v>
      </c>
      <c r="D635" s="121">
        <v>0</v>
      </c>
      <c r="E635" s="121">
        <v>1.5185139398778875</v>
      </c>
      <c r="F635" s="86" t="s">
        <v>2692</v>
      </c>
      <c r="G635" s="86" t="b">
        <v>0</v>
      </c>
      <c r="H635" s="86" t="b">
        <v>0</v>
      </c>
      <c r="I635" s="86" t="b">
        <v>0</v>
      </c>
      <c r="J635" s="86" t="b">
        <v>0</v>
      </c>
      <c r="K635" s="86" t="b">
        <v>0</v>
      </c>
      <c r="L635" s="86" t="b">
        <v>0</v>
      </c>
    </row>
    <row r="636" spans="1:12" ht="15">
      <c r="A636" s="86" t="s">
        <v>3322</v>
      </c>
      <c r="B636" s="86" t="s">
        <v>3323</v>
      </c>
      <c r="C636" s="86">
        <v>4</v>
      </c>
      <c r="D636" s="121">
        <v>0</v>
      </c>
      <c r="E636" s="121">
        <v>1.5185139398778875</v>
      </c>
      <c r="F636" s="86" t="s">
        <v>2692</v>
      </c>
      <c r="G636" s="86" t="b">
        <v>0</v>
      </c>
      <c r="H636" s="86" t="b">
        <v>0</v>
      </c>
      <c r="I636" s="86" t="b">
        <v>0</v>
      </c>
      <c r="J636" s="86" t="b">
        <v>0</v>
      </c>
      <c r="K636" s="86" t="b">
        <v>0</v>
      </c>
      <c r="L636" s="86" t="b">
        <v>0</v>
      </c>
    </row>
    <row r="637" spans="1:12" ht="15">
      <c r="A637" s="86" t="s">
        <v>3323</v>
      </c>
      <c r="B637" s="86" t="s">
        <v>3324</v>
      </c>
      <c r="C637" s="86">
        <v>4</v>
      </c>
      <c r="D637" s="121">
        <v>0</v>
      </c>
      <c r="E637" s="121">
        <v>1.5185139398778875</v>
      </c>
      <c r="F637" s="86" t="s">
        <v>2692</v>
      </c>
      <c r="G637" s="86" t="b">
        <v>0</v>
      </c>
      <c r="H637" s="86" t="b">
        <v>0</v>
      </c>
      <c r="I637" s="86" t="b">
        <v>0</v>
      </c>
      <c r="J637" s="86" t="b">
        <v>0</v>
      </c>
      <c r="K637" s="86" t="b">
        <v>0</v>
      </c>
      <c r="L637" s="86" t="b">
        <v>0</v>
      </c>
    </row>
    <row r="638" spans="1:12" ht="15">
      <c r="A638" s="86" t="s">
        <v>3324</v>
      </c>
      <c r="B638" s="86" t="s">
        <v>3302</v>
      </c>
      <c r="C638" s="86">
        <v>4</v>
      </c>
      <c r="D638" s="121">
        <v>0</v>
      </c>
      <c r="E638" s="121">
        <v>1.5185139398778875</v>
      </c>
      <c r="F638" s="86" t="s">
        <v>2692</v>
      </c>
      <c r="G638" s="86" t="b">
        <v>0</v>
      </c>
      <c r="H638" s="86" t="b">
        <v>0</v>
      </c>
      <c r="I638" s="86" t="b">
        <v>0</v>
      </c>
      <c r="J638" s="86" t="b">
        <v>0</v>
      </c>
      <c r="K638" s="86" t="b">
        <v>0</v>
      </c>
      <c r="L638" s="86" t="b">
        <v>0</v>
      </c>
    </row>
    <row r="639" spans="1:12" ht="15">
      <c r="A639" s="86" t="s">
        <v>3302</v>
      </c>
      <c r="B639" s="86" t="s">
        <v>3325</v>
      </c>
      <c r="C639" s="86">
        <v>4</v>
      </c>
      <c r="D639" s="121">
        <v>0</v>
      </c>
      <c r="E639" s="121">
        <v>1.5185139398778875</v>
      </c>
      <c r="F639" s="86" t="s">
        <v>2692</v>
      </c>
      <c r="G639" s="86" t="b">
        <v>0</v>
      </c>
      <c r="H639" s="86" t="b">
        <v>0</v>
      </c>
      <c r="I639" s="86" t="b">
        <v>0</v>
      </c>
      <c r="J639" s="86" t="b">
        <v>0</v>
      </c>
      <c r="K639" s="86" t="b">
        <v>0</v>
      </c>
      <c r="L639" s="86" t="b">
        <v>0</v>
      </c>
    </row>
    <row r="640" spans="1:12" ht="15">
      <c r="A640" s="86" t="s">
        <v>3325</v>
      </c>
      <c r="B640" s="86" t="s">
        <v>3326</v>
      </c>
      <c r="C640" s="86">
        <v>4</v>
      </c>
      <c r="D640" s="121">
        <v>0</v>
      </c>
      <c r="E640" s="121">
        <v>1.5185139398778875</v>
      </c>
      <c r="F640" s="86" t="s">
        <v>2692</v>
      </c>
      <c r="G640" s="86" t="b">
        <v>0</v>
      </c>
      <c r="H640" s="86" t="b">
        <v>0</v>
      </c>
      <c r="I640" s="86" t="b">
        <v>0</v>
      </c>
      <c r="J640" s="86" t="b">
        <v>0</v>
      </c>
      <c r="K640" s="86" t="b">
        <v>0</v>
      </c>
      <c r="L640" s="86" t="b">
        <v>0</v>
      </c>
    </row>
    <row r="641" spans="1:12" ht="15">
      <c r="A641" s="86" t="s">
        <v>3310</v>
      </c>
      <c r="B641" s="86" t="s">
        <v>3311</v>
      </c>
      <c r="C641" s="86">
        <v>3</v>
      </c>
      <c r="D641" s="121">
        <v>0</v>
      </c>
      <c r="E641" s="121">
        <v>1.3424226808222062</v>
      </c>
      <c r="F641" s="86" t="s">
        <v>2693</v>
      </c>
      <c r="G641" s="86" t="b">
        <v>0</v>
      </c>
      <c r="H641" s="86" t="b">
        <v>0</v>
      </c>
      <c r="I641" s="86" t="b">
        <v>0</v>
      </c>
      <c r="J641" s="86" t="b">
        <v>1</v>
      </c>
      <c r="K641" s="86" t="b">
        <v>0</v>
      </c>
      <c r="L641" s="86" t="b">
        <v>0</v>
      </c>
    </row>
    <row r="642" spans="1:12" ht="15">
      <c r="A642" s="86" t="s">
        <v>3311</v>
      </c>
      <c r="B642" s="86" t="s">
        <v>2881</v>
      </c>
      <c r="C642" s="86">
        <v>3</v>
      </c>
      <c r="D642" s="121">
        <v>0</v>
      </c>
      <c r="E642" s="121">
        <v>1.3424226808222062</v>
      </c>
      <c r="F642" s="86" t="s">
        <v>2693</v>
      </c>
      <c r="G642" s="86" t="b">
        <v>1</v>
      </c>
      <c r="H642" s="86" t="b">
        <v>0</v>
      </c>
      <c r="I642" s="86" t="b">
        <v>0</v>
      </c>
      <c r="J642" s="86" t="b">
        <v>0</v>
      </c>
      <c r="K642" s="86" t="b">
        <v>0</v>
      </c>
      <c r="L642" s="86" t="b">
        <v>0</v>
      </c>
    </row>
    <row r="643" spans="1:12" ht="15">
      <c r="A643" s="86" t="s">
        <v>2881</v>
      </c>
      <c r="B643" s="86" t="s">
        <v>3249</v>
      </c>
      <c r="C643" s="86">
        <v>3</v>
      </c>
      <c r="D643" s="121">
        <v>0</v>
      </c>
      <c r="E643" s="121">
        <v>1.3424226808222062</v>
      </c>
      <c r="F643" s="86" t="s">
        <v>2693</v>
      </c>
      <c r="G643" s="86" t="b">
        <v>0</v>
      </c>
      <c r="H643" s="86" t="b">
        <v>0</v>
      </c>
      <c r="I643" s="86" t="b">
        <v>0</v>
      </c>
      <c r="J643" s="86" t="b">
        <v>0</v>
      </c>
      <c r="K643" s="86" t="b">
        <v>0</v>
      </c>
      <c r="L643" s="86" t="b">
        <v>0</v>
      </c>
    </row>
    <row r="644" spans="1:12" ht="15">
      <c r="A644" s="86" t="s">
        <v>3249</v>
      </c>
      <c r="B644" s="86" t="s">
        <v>2812</v>
      </c>
      <c r="C644" s="86">
        <v>3</v>
      </c>
      <c r="D644" s="121">
        <v>0</v>
      </c>
      <c r="E644" s="121">
        <v>1.3424226808222062</v>
      </c>
      <c r="F644" s="86" t="s">
        <v>2693</v>
      </c>
      <c r="G644" s="86" t="b">
        <v>0</v>
      </c>
      <c r="H644" s="86" t="b">
        <v>0</v>
      </c>
      <c r="I644" s="86" t="b">
        <v>0</v>
      </c>
      <c r="J644" s="86" t="b">
        <v>0</v>
      </c>
      <c r="K644" s="86" t="b">
        <v>0</v>
      </c>
      <c r="L644" s="86" t="b">
        <v>0</v>
      </c>
    </row>
    <row r="645" spans="1:12" ht="15">
      <c r="A645" s="86" t="s">
        <v>2812</v>
      </c>
      <c r="B645" s="86" t="s">
        <v>2791</v>
      </c>
      <c r="C645" s="86">
        <v>3</v>
      </c>
      <c r="D645" s="121">
        <v>0</v>
      </c>
      <c r="E645" s="121">
        <v>1.3424226808222062</v>
      </c>
      <c r="F645" s="86" t="s">
        <v>2693</v>
      </c>
      <c r="G645" s="86" t="b">
        <v>0</v>
      </c>
      <c r="H645" s="86" t="b">
        <v>0</v>
      </c>
      <c r="I645" s="86" t="b">
        <v>0</v>
      </c>
      <c r="J645" s="86" t="b">
        <v>0</v>
      </c>
      <c r="K645" s="86" t="b">
        <v>0</v>
      </c>
      <c r="L645" s="86" t="b">
        <v>0</v>
      </c>
    </row>
    <row r="646" spans="1:12" ht="15">
      <c r="A646" s="86" t="s">
        <v>2791</v>
      </c>
      <c r="B646" s="86" t="s">
        <v>3265</v>
      </c>
      <c r="C646" s="86">
        <v>3</v>
      </c>
      <c r="D646" s="121">
        <v>0</v>
      </c>
      <c r="E646" s="121">
        <v>1.3424226808222062</v>
      </c>
      <c r="F646" s="86" t="s">
        <v>2693</v>
      </c>
      <c r="G646" s="86" t="b">
        <v>0</v>
      </c>
      <c r="H646" s="86" t="b">
        <v>0</v>
      </c>
      <c r="I646" s="86" t="b">
        <v>0</v>
      </c>
      <c r="J646" s="86" t="b">
        <v>0</v>
      </c>
      <c r="K646" s="86" t="b">
        <v>0</v>
      </c>
      <c r="L646" s="86" t="b">
        <v>0</v>
      </c>
    </row>
    <row r="647" spans="1:12" ht="15">
      <c r="A647" s="86" t="s">
        <v>3265</v>
      </c>
      <c r="B647" s="86" t="s">
        <v>3276</v>
      </c>
      <c r="C647" s="86">
        <v>3</v>
      </c>
      <c r="D647" s="121">
        <v>0</v>
      </c>
      <c r="E647" s="121">
        <v>1.0413926851582251</v>
      </c>
      <c r="F647" s="86" t="s">
        <v>2693</v>
      </c>
      <c r="G647" s="86" t="b">
        <v>0</v>
      </c>
      <c r="H647" s="86" t="b">
        <v>0</v>
      </c>
      <c r="I647" s="86" t="b">
        <v>0</v>
      </c>
      <c r="J647" s="86" t="b">
        <v>0</v>
      </c>
      <c r="K647" s="86" t="b">
        <v>0</v>
      </c>
      <c r="L647" s="86" t="b">
        <v>0</v>
      </c>
    </row>
    <row r="648" spans="1:12" ht="15">
      <c r="A648" s="86" t="s">
        <v>3276</v>
      </c>
      <c r="B648" s="86" t="s">
        <v>3338</v>
      </c>
      <c r="C648" s="86">
        <v>3</v>
      </c>
      <c r="D648" s="121">
        <v>0</v>
      </c>
      <c r="E648" s="121">
        <v>1.0413926851582251</v>
      </c>
      <c r="F648" s="86" t="s">
        <v>2693</v>
      </c>
      <c r="G648" s="86" t="b">
        <v>0</v>
      </c>
      <c r="H648" s="86" t="b">
        <v>0</v>
      </c>
      <c r="I648" s="86" t="b">
        <v>0</v>
      </c>
      <c r="J648" s="86" t="b">
        <v>0</v>
      </c>
      <c r="K648" s="86" t="b">
        <v>0</v>
      </c>
      <c r="L648" s="86" t="b">
        <v>0</v>
      </c>
    </row>
    <row r="649" spans="1:12" ht="15">
      <c r="A649" s="86" t="s">
        <v>3338</v>
      </c>
      <c r="B649" s="86" t="s">
        <v>3339</v>
      </c>
      <c r="C649" s="86">
        <v>3</v>
      </c>
      <c r="D649" s="121">
        <v>0</v>
      </c>
      <c r="E649" s="121">
        <v>1.3424226808222062</v>
      </c>
      <c r="F649" s="86" t="s">
        <v>2693</v>
      </c>
      <c r="G649" s="86" t="b">
        <v>0</v>
      </c>
      <c r="H649" s="86" t="b">
        <v>0</v>
      </c>
      <c r="I649" s="86" t="b">
        <v>0</v>
      </c>
      <c r="J649" s="86" t="b">
        <v>0</v>
      </c>
      <c r="K649" s="86" t="b">
        <v>0</v>
      </c>
      <c r="L649" s="86" t="b">
        <v>0</v>
      </c>
    </row>
    <row r="650" spans="1:12" ht="15">
      <c r="A650" s="86" t="s">
        <v>3339</v>
      </c>
      <c r="B650" s="86" t="s">
        <v>2889</v>
      </c>
      <c r="C650" s="86">
        <v>3</v>
      </c>
      <c r="D650" s="121">
        <v>0</v>
      </c>
      <c r="E650" s="121">
        <v>1.3424226808222062</v>
      </c>
      <c r="F650" s="86" t="s">
        <v>2693</v>
      </c>
      <c r="G650" s="86" t="b">
        <v>0</v>
      </c>
      <c r="H650" s="86" t="b">
        <v>0</v>
      </c>
      <c r="I650" s="86" t="b">
        <v>0</v>
      </c>
      <c r="J650" s="86" t="b">
        <v>0</v>
      </c>
      <c r="K650" s="86" t="b">
        <v>0</v>
      </c>
      <c r="L650" s="86" t="b">
        <v>0</v>
      </c>
    </row>
    <row r="651" spans="1:12" ht="15">
      <c r="A651" s="86" t="s">
        <v>2889</v>
      </c>
      <c r="B651" s="86" t="s">
        <v>3282</v>
      </c>
      <c r="C651" s="86">
        <v>3</v>
      </c>
      <c r="D651" s="121">
        <v>0</v>
      </c>
      <c r="E651" s="121">
        <v>1.0413926851582251</v>
      </c>
      <c r="F651" s="86" t="s">
        <v>2693</v>
      </c>
      <c r="G651" s="86" t="b">
        <v>0</v>
      </c>
      <c r="H651" s="86" t="b">
        <v>0</v>
      </c>
      <c r="I651" s="86" t="b">
        <v>0</v>
      </c>
      <c r="J651" s="86" t="b">
        <v>0</v>
      </c>
      <c r="K651" s="86" t="b">
        <v>0</v>
      </c>
      <c r="L651" s="86" t="b">
        <v>0</v>
      </c>
    </row>
    <row r="652" spans="1:12" ht="15">
      <c r="A652" s="86" t="s">
        <v>3282</v>
      </c>
      <c r="B652" s="86" t="s">
        <v>3340</v>
      </c>
      <c r="C652" s="86">
        <v>3</v>
      </c>
      <c r="D652" s="121">
        <v>0</v>
      </c>
      <c r="E652" s="121">
        <v>1.3424226808222062</v>
      </c>
      <c r="F652" s="86" t="s">
        <v>2693</v>
      </c>
      <c r="G652" s="86" t="b">
        <v>0</v>
      </c>
      <c r="H652" s="86" t="b">
        <v>0</v>
      </c>
      <c r="I652" s="86" t="b">
        <v>0</v>
      </c>
      <c r="J652" s="86" t="b">
        <v>0</v>
      </c>
      <c r="K652" s="86" t="b">
        <v>0</v>
      </c>
      <c r="L652" s="86" t="b">
        <v>0</v>
      </c>
    </row>
    <row r="653" spans="1:12" ht="15">
      <c r="A653" s="86" t="s">
        <v>3340</v>
      </c>
      <c r="B653" s="86" t="s">
        <v>3276</v>
      </c>
      <c r="C653" s="86">
        <v>3</v>
      </c>
      <c r="D653" s="121">
        <v>0</v>
      </c>
      <c r="E653" s="121">
        <v>1.0413926851582251</v>
      </c>
      <c r="F653" s="86" t="s">
        <v>2693</v>
      </c>
      <c r="G653" s="86" t="b">
        <v>0</v>
      </c>
      <c r="H653" s="86" t="b">
        <v>0</v>
      </c>
      <c r="I653" s="86" t="b">
        <v>0</v>
      </c>
      <c r="J653" s="86" t="b">
        <v>0</v>
      </c>
      <c r="K653" s="86" t="b">
        <v>0</v>
      </c>
      <c r="L653" s="86" t="b">
        <v>0</v>
      </c>
    </row>
    <row r="654" spans="1:12" ht="15">
      <c r="A654" s="86" t="s">
        <v>3276</v>
      </c>
      <c r="B654" s="86" t="s">
        <v>3341</v>
      </c>
      <c r="C654" s="86">
        <v>3</v>
      </c>
      <c r="D654" s="121">
        <v>0</v>
      </c>
      <c r="E654" s="121">
        <v>1.0413926851582251</v>
      </c>
      <c r="F654" s="86" t="s">
        <v>2693</v>
      </c>
      <c r="G654" s="86" t="b">
        <v>0</v>
      </c>
      <c r="H654" s="86" t="b">
        <v>0</v>
      </c>
      <c r="I654" s="86" t="b">
        <v>0</v>
      </c>
      <c r="J654" s="86" t="b">
        <v>0</v>
      </c>
      <c r="K654" s="86" t="b">
        <v>0</v>
      </c>
      <c r="L654" s="86" t="b">
        <v>0</v>
      </c>
    </row>
    <row r="655" spans="1:12" ht="15">
      <c r="A655" s="86" t="s">
        <v>3341</v>
      </c>
      <c r="B655" s="86" t="s">
        <v>3283</v>
      </c>
      <c r="C655" s="86">
        <v>3</v>
      </c>
      <c r="D655" s="121">
        <v>0</v>
      </c>
      <c r="E655" s="121">
        <v>1.0413926851582251</v>
      </c>
      <c r="F655" s="86" t="s">
        <v>2693</v>
      </c>
      <c r="G655" s="86" t="b">
        <v>0</v>
      </c>
      <c r="H655" s="86" t="b">
        <v>0</v>
      </c>
      <c r="I655" s="86" t="b">
        <v>0</v>
      </c>
      <c r="J655" s="86" t="b">
        <v>0</v>
      </c>
      <c r="K655" s="86" t="b">
        <v>0</v>
      </c>
      <c r="L655" s="86" t="b">
        <v>0</v>
      </c>
    </row>
    <row r="656" spans="1:12" ht="15">
      <c r="A656" s="86" t="s">
        <v>3283</v>
      </c>
      <c r="B656" s="86" t="s">
        <v>3284</v>
      </c>
      <c r="C656" s="86">
        <v>3</v>
      </c>
      <c r="D656" s="121">
        <v>0</v>
      </c>
      <c r="E656" s="121">
        <v>0.7403626894942439</v>
      </c>
      <c r="F656" s="86" t="s">
        <v>2693</v>
      </c>
      <c r="G656" s="86" t="b">
        <v>0</v>
      </c>
      <c r="H656" s="86" t="b">
        <v>0</v>
      </c>
      <c r="I656" s="86" t="b">
        <v>0</v>
      </c>
      <c r="J656" s="86" t="b">
        <v>0</v>
      </c>
      <c r="K656" s="86" t="b">
        <v>0</v>
      </c>
      <c r="L656" s="86" t="b">
        <v>0</v>
      </c>
    </row>
    <row r="657" spans="1:12" ht="15">
      <c r="A657" s="86" t="s">
        <v>3284</v>
      </c>
      <c r="B657" s="86" t="s">
        <v>2815</v>
      </c>
      <c r="C657" s="86">
        <v>3</v>
      </c>
      <c r="D657" s="121">
        <v>0</v>
      </c>
      <c r="E657" s="121">
        <v>1.0413926851582251</v>
      </c>
      <c r="F657" s="86" t="s">
        <v>2693</v>
      </c>
      <c r="G657" s="86" t="b">
        <v>0</v>
      </c>
      <c r="H657" s="86" t="b">
        <v>0</v>
      </c>
      <c r="I657" s="86" t="b">
        <v>0</v>
      </c>
      <c r="J657" s="86" t="b">
        <v>0</v>
      </c>
      <c r="K657" s="86" t="b">
        <v>0</v>
      </c>
      <c r="L657" s="86" t="b">
        <v>0</v>
      </c>
    </row>
    <row r="658" spans="1:12" ht="15">
      <c r="A658" s="86" t="s">
        <v>2815</v>
      </c>
      <c r="B658" s="86" t="s">
        <v>3283</v>
      </c>
      <c r="C658" s="86">
        <v>3</v>
      </c>
      <c r="D658" s="121">
        <v>0</v>
      </c>
      <c r="E658" s="121">
        <v>1.0413926851582251</v>
      </c>
      <c r="F658" s="86" t="s">
        <v>2693</v>
      </c>
      <c r="G658" s="86" t="b">
        <v>0</v>
      </c>
      <c r="H658" s="86" t="b">
        <v>0</v>
      </c>
      <c r="I658" s="86" t="b">
        <v>0</v>
      </c>
      <c r="J658" s="86" t="b">
        <v>0</v>
      </c>
      <c r="K658" s="86" t="b">
        <v>0</v>
      </c>
      <c r="L658" s="86" t="b">
        <v>0</v>
      </c>
    </row>
    <row r="659" spans="1:12" ht="15">
      <c r="A659" s="86" t="s">
        <v>3283</v>
      </c>
      <c r="B659" s="86" t="s">
        <v>3342</v>
      </c>
      <c r="C659" s="86">
        <v>3</v>
      </c>
      <c r="D659" s="121">
        <v>0</v>
      </c>
      <c r="E659" s="121">
        <v>1.0413926851582251</v>
      </c>
      <c r="F659" s="86" t="s">
        <v>2693</v>
      </c>
      <c r="G659" s="86" t="b">
        <v>0</v>
      </c>
      <c r="H659" s="86" t="b">
        <v>0</v>
      </c>
      <c r="I659" s="86" t="b">
        <v>0</v>
      </c>
      <c r="J659" s="86" t="b">
        <v>0</v>
      </c>
      <c r="K659" s="86" t="b">
        <v>0</v>
      </c>
      <c r="L659" s="86" t="b">
        <v>0</v>
      </c>
    </row>
    <row r="660" spans="1:12" ht="15">
      <c r="A660" s="86" t="s">
        <v>3342</v>
      </c>
      <c r="B660" s="86" t="s">
        <v>3284</v>
      </c>
      <c r="C660" s="86">
        <v>3</v>
      </c>
      <c r="D660" s="121">
        <v>0</v>
      </c>
      <c r="E660" s="121">
        <v>1.0413926851582251</v>
      </c>
      <c r="F660" s="86" t="s">
        <v>2693</v>
      </c>
      <c r="G660" s="86" t="b">
        <v>0</v>
      </c>
      <c r="H660" s="86" t="b">
        <v>0</v>
      </c>
      <c r="I660" s="86" t="b">
        <v>0</v>
      </c>
      <c r="J660" s="86" t="b">
        <v>0</v>
      </c>
      <c r="K660" s="86" t="b">
        <v>0</v>
      </c>
      <c r="L660" s="86" t="b">
        <v>0</v>
      </c>
    </row>
    <row r="661" spans="1:12" ht="15">
      <c r="A661" s="86" t="s">
        <v>3284</v>
      </c>
      <c r="B661" s="86" t="s">
        <v>2829</v>
      </c>
      <c r="C661" s="86">
        <v>3</v>
      </c>
      <c r="D661" s="121">
        <v>0</v>
      </c>
      <c r="E661" s="121">
        <v>1.0413926851582251</v>
      </c>
      <c r="F661" s="86" t="s">
        <v>2693</v>
      </c>
      <c r="G661" s="86" t="b">
        <v>0</v>
      </c>
      <c r="H661" s="86" t="b">
        <v>0</v>
      </c>
      <c r="I661" s="86" t="b">
        <v>0</v>
      </c>
      <c r="J661" s="86" t="b">
        <v>0</v>
      </c>
      <c r="K661" s="86" t="b">
        <v>0</v>
      </c>
      <c r="L661" s="86" t="b">
        <v>0</v>
      </c>
    </row>
    <row r="662" spans="1:12" ht="15">
      <c r="A662" s="86" t="s">
        <v>2829</v>
      </c>
      <c r="B662" s="86" t="s">
        <v>3282</v>
      </c>
      <c r="C662" s="86">
        <v>3</v>
      </c>
      <c r="D662" s="121">
        <v>0</v>
      </c>
      <c r="E662" s="121">
        <v>1.0413926851582251</v>
      </c>
      <c r="F662" s="86" t="s">
        <v>2693</v>
      </c>
      <c r="G662" s="86" t="b">
        <v>0</v>
      </c>
      <c r="H662" s="86" t="b">
        <v>0</v>
      </c>
      <c r="I662" s="86" t="b">
        <v>0</v>
      </c>
      <c r="J662" s="86" t="b">
        <v>0</v>
      </c>
      <c r="K662" s="86" t="b">
        <v>0</v>
      </c>
      <c r="L662" s="86" t="b">
        <v>0</v>
      </c>
    </row>
    <row r="663" spans="1:12" ht="15">
      <c r="A663" s="86" t="s">
        <v>3423</v>
      </c>
      <c r="B663" s="86" t="s">
        <v>3350</v>
      </c>
      <c r="C663" s="86">
        <v>2</v>
      </c>
      <c r="D663" s="121">
        <v>0.005969195222226483</v>
      </c>
      <c r="E663" s="121">
        <v>1.4471580313422192</v>
      </c>
      <c r="F663" s="86" t="s">
        <v>2694</v>
      </c>
      <c r="G663" s="86" t="b">
        <v>1</v>
      </c>
      <c r="H663" s="86" t="b">
        <v>0</v>
      </c>
      <c r="I663" s="86" t="b">
        <v>0</v>
      </c>
      <c r="J663" s="86" t="b">
        <v>1</v>
      </c>
      <c r="K663" s="86" t="b">
        <v>0</v>
      </c>
      <c r="L663" s="86" t="b">
        <v>0</v>
      </c>
    </row>
    <row r="664" spans="1:12" ht="15">
      <c r="A664" s="86" t="s">
        <v>3350</v>
      </c>
      <c r="B664" s="86" t="s">
        <v>3264</v>
      </c>
      <c r="C664" s="86">
        <v>2</v>
      </c>
      <c r="D664" s="121">
        <v>0.005969195222226483</v>
      </c>
      <c r="E664" s="121">
        <v>0.8450980400142568</v>
      </c>
      <c r="F664" s="86" t="s">
        <v>2694</v>
      </c>
      <c r="G664" s="86" t="b">
        <v>1</v>
      </c>
      <c r="H664" s="86" t="b">
        <v>0</v>
      </c>
      <c r="I664" s="86" t="b">
        <v>0</v>
      </c>
      <c r="J664" s="86" t="b">
        <v>0</v>
      </c>
      <c r="K664" s="86" t="b">
        <v>0</v>
      </c>
      <c r="L664" s="86" t="b">
        <v>0</v>
      </c>
    </row>
    <row r="665" spans="1:12" ht="15">
      <c r="A665" s="86" t="s">
        <v>3264</v>
      </c>
      <c r="B665" s="86" t="s">
        <v>385</v>
      </c>
      <c r="C665" s="86">
        <v>2</v>
      </c>
      <c r="D665" s="121">
        <v>0.005969195222226483</v>
      </c>
      <c r="E665" s="121">
        <v>0.6690067809585756</v>
      </c>
      <c r="F665" s="86" t="s">
        <v>2694</v>
      </c>
      <c r="G665" s="86" t="b">
        <v>0</v>
      </c>
      <c r="H665" s="86" t="b">
        <v>0</v>
      </c>
      <c r="I665" s="86" t="b">
        <v>0</v>
      </c>
      <c r="J665" s="86" t="b">
        <v>0</v>
      </c>
      <c r="K665" s="86" t="b">
        <v>0</v>
      </c>
      <c r="L665" s="86" t="b">
        <v>0</v>
      </c>
    </row>
    <row r="666" spans="1:12" ht="15">
      <c r="A666" s="86" t="s">
        <v>385</v>
      </c>
      <c r="B666" s="86" t="s">
        <v>2837</v>
      </c>
      <c r="C666" s="86">
        <v>2</v>
      </c>
      <c r="D666" s="121">
        <v>0.005969195222226483</v>
      </c>
      <c r="E666" s="121">
        <v>1.271066772286538</v>
      </c>
      <c r="F666" s="86" t="s">
        <v>2694</v>
      </c>
      <c r="G666" s="86" t="b">
        <v>0</v>
      </c>
      <c r="H666" s="86" t="b">
        <v>0</v>
      </c>
      <c r="I666" s="86" t="b">
        <v>0</v>
      </c>
      <c r="J666" s="86" t="b">
        <v>0</v>
      </c>
      <c r="K666" s="86" t="b">
        <v>0</v>
      </c>
      <c r="L666" s="86" t="b">
        <v>0</v>
      </c>
    </row>
    <row r="667" spans="1:12" ht="15">
      <c r="A667" s="86" t="s">
        <v>2837</v>
      </c>
      <c r="B667" s="86" t="s">
        <v>3264</v>
      </c>
      <c r="C667" s="86">
        <v>2</v>
      </c>
      <c r="D667" s="121">
        <v>0.005969195222226483</v>
      </c>
      <c r="E667" s="121">
        <v>0.8450980400142568</v>
      </c>
      <c r="F667" s="86" t="s">
        <v>2694</v>
      </c>
      <c r="G667" s="86" t="b">
        <v>0</v>
      </c>
      <c r="H667" s="86" t="b">
        <v>0</v>
      </c>
      <c r="I667" s="86" t="b">
        <v>0</v>
      </c>
      <c r="J667" s="86" t="b">
        <v>0</v>
      </c>
      <c r="K667" s="86" t="b">
        <v>0</v>
      </c>
      <c r="L667" s="86" t="b">
        <v>0</v>
      </c>
    </row>
    <row r="668" spans="1:12" ht="15">
      <c r="A668" s="86" t="s">
        <v>3264</v>
      </c>
      <c r="B668" s="86" t="s">
        <v>3351</v>
      </c>
      <c r="C668" s="86">
        <v>2</v>
      </c>
      <c r="D668" s="121">
        <v>0.005969195222226483</v>
      </c>
      <c r="E668" s="121">
        <v>0.8450980400142568</v>
      </c>
      <c r="F668" s="86" t="s">
        <v>2694</v>
      </c>
      <c r="G668" s="86" t="b">
        <v>0</v>
      </c>
      <c r="H668" s="86" t="b">
        <v>0</v>
      </c>
      <c r="I668" s="86" t="b">
        <v>0</v>
      </c>
      <c r="J668" s="86" t="b">
        <v>0</v>
      </c>
      <c r="K668" s="86" t="b">
        <v>0</v>
      </c>
      <c r="L668" s="86" t="b">
        <v>0</v>
      </c>
    </row>
    <row r="669" spans="1:12" ht="15">
      <c r="A669" s="86" t="s">
        <v>3351</v>
      </c>
      <c r="B669" s="86" t="s">
        <v>3352</v>
      </c>
      <c r="C669" s="86">
        <v>2</v>
      </c>
      <c r="D669" s="121">
        <v>0.005969195222226483</v>
      </c>
      <c r="E669" s="121">
        <v>1.4471580313422192</v>
      </c>
      <c r="F669" s="86" t="s">
        <v>2694</v>
      </c>
      <c r="G669" s="86" t="b">
        <v>0</v>
      </c>
      <c r="H669" s="86" t="b">
        <v>0</v>
      </c>
      <c r="I669" s="86" t="b">
        <v>0</v>
      </c>
      <c r="J669" s="86" t="b">
        <v>0</v>
      </c>
      <c r="K669" s="86" t="b">
        <v>0</v>
      </c>
      <c r="L669" s="86" t="b">
        <v>0</v>
      </c>
    </row>
    <row r="670" spans="1:12" ht="15">
      <c r="A670" s="86" t="s">
        <v>3352</v>
      </c>
      <c r="B670" s="86" t="s">
        <v>3424</v>
      </c>
      <c r="C670" s="86">
        <v>2</v>
      </c>
      <c r="D670" s="121">
        <v>0.005969195222226483</v>
      </c>
      <c r="E670" s="121">
        <v>1.4471580313422192</v>
      </c>
      <c r="F670" s="86" t="s">
        <v>2694</v>
      </c>
      <c r="G670" s="86" t="b">
        <v>0</v>
      </c>
      <c r="H670" s="86" t="b">
        <v>0</v>
      </c>
      <c r="I670" s="86" t="b">
        <v>0</v>
      </c>
      <c r="J670" s="86" t="b">
        <v>0</v>
      </c>
      <c r="K670" s="86" t="b">
        <v>0</v>
      </c>
      <c r="L670" s="86" t="b">
        <v>0</v>
      </c>
    </row>
    <row r="671" spans="1:12" ht="15">
      <c r="A671" s="86" t="s">
        <v>3424</v>
      </c>
      <c r="B671" s="86" t="s">
        <v>3425</v>
      </c>
      <c r="C671" s="86">
        <v>2</v>
      </c>
      <c r="D671" s="121">
        <v>0.005969195222226483</v>
      </c>
      <c r="E671" s="121">
        <v>1.4471580313422192</v>
      </c>
      <c r="F671" s="86" t="s">
        <v>2694</v>
      </c>
      <c r="G671" s="86" t="b">
        <v>0</v>
      </c>
      <c r="H671" s="86" t="b">
        <v>0</v>
      </c>
      <c r="I671" s="86" t="b">
        <v>0</v>
      </c>
      <c r="J671" s="86" t="b">
        <v>0</v>
      </c>
      <c r="K671" s="86" t="b">
        <v>0</v>
      </c>
      <c r="L671" s="86" t="b">
        <v>0</v>
      </c>
    </row>
    <row r="672" spans="1:12" ht="15">
      <c r="A672" s="86" t="s">
        <v>3425</v>
      </c>
      <c r="B672" s="86" t="s">
        <v>344</v>
      </c>
      <c r="C672" s="86">
        <v>2</v>
      </c>
      <c r="D672" s="121">
        <v>0.005969195222226483</v>
      </c>
      <c r="E672" s="121">
        <v>1.4471580313422192</v>
      </c>
      <c r="F672" s="86" t="s">
        <v>2694</v>
      </c>
      <c r="G672" s="86" t="b">
        <v>0</v>
      </c>
      <c r="H672" s="86" t="b">
        <v>0</v>
      </c>
      <c r="I672" s="86" t="b">
        <v>0</v>
      </c>
      <c r="J672" s="86" t="b">
        <v>0</v>
      </c>
      <c r="K672" s="86" t="b">
        <v>0</v>
      </c>
      <c r="L672" s="86" t="b">
        <v>0</v>
      </c>
    </row>
    <row r="673" spans="1:12" ht="15">
      <c r="A673" s="86" t="s">
        <v>344</v>
      </c>
      <c r="B673" s="86" t="s">
        <v>3426</v>
      </c>
      <c r="C673" s="86">
        <v>2</v>
      </c>
      <c r="D673" s="121">
        <v>0.005969195222226483</v>
      </c>
      <c r="E673" s="121">
        <v>1.4471580313422192</v>
      </c>
      <c r="F673" s="86" t="s">
        <v>2694</v>
      </c>
      <c r="G673" s="86" t="b">
        <v>0</v>
      </c>
      <c r="H673" s="86" t="b">
        <v>0</v>
      </c>
      <c r="I673" s="86" t="b">
        <v>0</v>
      </c>
      <c r="J673" s="86" t="b">
        <v>0</v>
      </c>
      <c r="K673" s="86" t="b">
        <v>0</v>
      </c>
      <c r="L673" s="86" t="b">
        <v>0</v>
      </c>
    </row>
    <row r="674" spans="1:12" ht="15">
      <c r="A674" s="86" t="s">
        <v>3426</v>
      </c>
      <c r="B674" s="86" t="s">
        <v>3347</v>
      </c>
      <c r="C674" s="86">
        <v>2</v>
      </c>
      <c r="D674" s="121">
        <v>0.005969195222226483</v>
      </c>
      <c r="E674" s="121">
        <v>1.4471580313422192</v>
      </c>
      <c r="F674" s="86" t="s">
        <v>2694</v>
      </c>
      <c r="G674" s="86" t="b">
        <v>0</v>
      </c>
      <c r="H674" s="86" t="b">
        <v>0</v>
      </c>
      <c r="I674" s="86" t="b">
        <v>0</v>
      </c>
      <c r="J674" s="86" t="b">
        <v>0</v>
      </c>
      <c r="K674" s="86" t="b">
        <v>0</v>
      </c>
      <c r="L674" s="86" t="b">
        <v>0</v>
      </c>
    </row>
    <row r="675" spans="1:12" ht="15">
      <c r="A675" s="86" t="s">
        <v>3347</v>
      </c>
      <c r="B675" s="86" t="s">
        <v>3427</v>
      </c>
      <c r="C675" s="86">
        <v>2</v>
      </c>
      <c r="D675" s="121">
        <v>0.005969195222226483</v>
      </c>
      <c r="E675" s="121">
        <v>1.4471580313422192</v>
      </c>
      <c r="F675" s="86" t="s">
        <v>2694</v>
      </c>
      <c r="G675" s="86" t="b">
        <v>0</v>
      </c>
      <c r="H675" s="86" t="b">
        <v>0</v>
      </c>
      <c r="I675" s="86" t="b">
        <v>0</v>
      </c>
      <c r="J675" s="86" t="b">
        <v>0</v>
      </c>
      <c r="K675" s="86" t="b">
        <v>0</v>
      </c>
      <c r="L675" s="86" t="b">
        <v>0</v>
      </c>
    </row>
    <row r="676" spans="1:12" ht="15">
      <c r="A676" s="86" t="s">
        <v>3427</v>
      </c>
      <c r="B676" s="86" t="s">
        <v>3264</v>
      </c>
      <c r="C676" s="86">
        <v>2</v>
      </c>
      <c r="D676" s="121">
        <v>0.005969195222226483</v>
      </c>
      <c r="E676" s="121">
        <v>0.8450980400142568</v>
      </c>
      <c r="F676" s="86" t="s">
        <v>2694</v>
      </c>
      <c r="G676" s="86" t="b">
        <v>0</v>
      </c>
      <c r="H676" s="86" t="b">
        <v>0</v>
      </c>
      <c r="I676" s="86" t="b">
        <v>0</v>
      </c>
      <c r="J676" s="86" t="b">
        <v>0</v>
      </c>
      <c r="K676" s="86" t="b">
        <v>0</v>
      </c>
      <c r="L676" s="86" t="b">
        <v>0</v>
      </c>
    </row>
    <row r="677" spans="1:12" ht="15">
      <c r="A677" s="86" t="s">
        <v>3264</v>
      </c>
      <c r="B677" s="86" t="s">
        <v>3428</v>
      </c>
      <c r="C677" s="86">
        <v>2</v>
      </c>
      <c r="D677" s="121">
        <v>0.005969195222226483</v>
      </c>
      <c r="E677" s="121">
        <v>0.8450980400142568</v>
      </c>
      <c r="F677" s="86" t="s">
        <v>2694</v>
      </c>
      <c r="G677" s="86" t="b">
        <v>0</v>
      </c>
      <c r="H677" s="86" t="b">
        <v>0</v>
      </c>
      <c r="I677" s="86" t="b">
        <v>0</v>
      </c>
      <c r="J677" s="86" t="b">
        <v>1</v>
      </c>
      <c r="K677" s="86" t="b">
        <v>0</v>
      </c>
      <c r="L677" s="86" t="b">
        <v>0</v>
      </c>
    </row>
    <row r="678" spans="1:12" ht="15">
      <c r="A678" s="86" t="s">
        <v>3428</v>
      </c>
      <c r="B678" s="86" t="s">
        <v>3429</v>
      </c>
      <c r="C678" s="86">
        <v>2</v>
      </c>
      <c r="D678" s="121">
        <v>0.005969195222226483</v>
      </c>
      <c r="E678" s="121">
        <v>1.4471580313422192</v>
      </c>
      <c r="F678" s="86" t="s">
        <v>2694</v>
      </c>
      <c r="G678" s="86" t="b">
        <v>1</v>
      </c>
      <c r="H678" s="86" t="b">
        <v>0</v>
      </c>
      <c r="I678" s="86" t="b">
        <v>0</v>
      </c>
      <c r="J678" s="86" t="b">
        <v>0</v>
      </c>
      <c r="K678" s="86" t="b">
        <v>0</v>
      </c>
      <c r="L678" s="86" t="b">
        <v>0</v>
      </c>
    </row>
    <row r="679" spans="1:12" ht="15">
      <c r="A679" s="86" t="s">
        <v>3429</v>
      </c>
      <c r="B679" s="86" t="s">
        <v>3430</v>
      </c>
      <c r="C679" s="86">
        <v>2</v>
      </c>
      <c r="D679" s="121">
        <v>0.005969195222226483</v>
      </c>
      <c r="E679" s="121">
        <v>1.4471580313422192</v>
      </c>
      <c r="F679" s="86" t="s">
        <v>2694</v>
      </c>
      <c r="G679" s="86" t="b">
        <v>0</v>
      </c>
      <c r="H679" s="86" t="b">
        <v>0</v>
      </c>
      <c r="I679" s="86" t="b">
        <v>0</v>
      </c>
      <c r="J679" s="86" t="b">
        <v>0</v>
      </c>
      <c r="K679" s="86" t="b">
        <v>0</v>
      </c>
      <c r="L679" s="86" t="b">
        <v>0</v>
      </c>
    </row>
    <row r="680" spans="1:12" ht="15">
      <c r="A680" s="86" t="s">
        <v>3430</v>
      </c>
      <c r="B680" s="86" t="s">
        <v>3431</v>
      </c>
      <c r="C680" s="86">
        <v>2</v>
      </c>
      <c r="D680" s="121">
        <v>0.005969195222226483</v>
      </c>
      <c r="E680" s="121">
        <v>1.4471580313422192</v>
      </c>
      <c r="F680" s="86" t="s">
        <v>2694</v>
      </c>
      <c r="G680" s="86" t="b">
        <v>0</v>
      </c>
      <c r="H680" s="86" t="b">
        <v>0</v>
      </c>
      <c r="I680" s="86" t="b">
        <v>0</v>
      </c>
      <c r="J680" s="86" t="b">
        <v>0</v>
      </c>
      <c r="K680" s="86" t="b">
        <v>0</v>
      </c>
      <c r="L680" s="86" t="b">
        <v>0</v>
      </c>
    </row>
    <row r="681" spans="1:12" ht="15">
      <c r="A681" s="86" t="s">
        <v>3431</v>
      </c>
      <c r="B681" s="86" t="s">
        <v>3432</v>
      </c>
      <c r="C681" s="86">
        <v>2</v>
      </c>
      <c r="D681" s="121">
        <v>0.005969195222226483</v>
      </c>
      <c r="E681" s="121">
        <v>1.4471580313422192</v>
      </c>
      <c r="F681" s="86" t="s">
        <v>2694</v>
      </c>
      <c r="G681" s="86" t="b">
        <v>0</v>
      </c>
      <c r="H681" s="86" t="b">
        <v>0</v>
      </c>
      <c r="I681" s="86" t="b">
        <v>0</v>
      </c>
      <c r="J681" s="86" t="b">
        <v>0</v>
      </c>
      <c r="K681" s="86" t="b">
        <v>0</v>
      </c>
      <c r="L681" s="86" t="b">
        <v>0</v>
      </c>
    </row>
    <row r="682" spans="1:12" ht="15">
      <c r="A682" s="86" t="s">
        <v>3432</v>
      </c>
      <c r="B682" s="86" t="s">
        <v>3297</v>
      </c>
      <c r="C682" s="86">
        <v>2</v>
      </c>
      <c r="D682" s="121">
        <v>0.005969195222226483</v>
      </c>
      <c r="E682" s="121">
        <v>1.4471580313422192</v>
      </c>
      <c r="F682" s="86" t="s">
        <v>2694</v>
      </c>
      <c r="G682" s="86" t="b">
        <v>0</v>
      </c>
      <c r="H682" s="86" t="b">
        <v>0</v>
      </c>
      <c r="I682" s="86" t="b">
        <v>0</v>
      </c>
      <c r="J682" s="86" t="b">
        <v>0</v>
      </c>
      <c r="K682" s="86" t="b">
        <v>0</v>
      </c>
      <c r="L682" s="86" t="b">
        <v>0</v>
      </c>
    </row>
    <row r="683" spans="1:12" ht="15">
      <c r="A683" s="86" t="s">
        <v>3297</v>
      </c>
      <c r="B683" s="86" t="s">
        <v>3264</v>
      </c>
      <c r="C683" s="86">
        <v>2</v>
      </c>
      <c r="D683" s="121">
        <v>0.005969195222226483</v>
      </c>
      <c r="E683" s="121">
        <v>0.8450980400142568</v>
      </c>
      <c r="F683" s="86" t="s">
        <v>2694</v>
      </c>
      <c r="G683" s="86" t="b">
        <v>0</v>
      </c>
      <c r="H683" s="86" t="b">
        <v>0</v>
      </c>
      <c r="I683" s="86" t="b">
        <v>0</v>
      </c>
      <c r="J683" s="86" t="b">
        <v>0</v>
      </c>
      <c r="K683" s="86" t="b">
        <v>0</v>
      </c>
      <c r="L683" s="86" t="b">
        <v>0</v>
      </c>
    </row>
    <row r="684" spans="1:12" ht="15">
      <c r="A684" s="86" t="s">
        <v>3264</v>
      </c>
      <c r="B684" s="86" t="s">
        <v>3433</v>
      </c>
      <c r="C684" s="86">
        <v>2</v>
      </c>
      <c r="D684" s="121">
        <v>0.005969195222226483</v>
      </c>
      <c r="E684" s="121">
        <v>0.8450980400142568</v>
      </c>
      <c r="F684" s="86" t="s">
        <v>2694</v>
      </c>
      <c r="G684" s="86" t="b">
        <v>0</v>
      </c>
      <c r="H684" s="86" t="b">
        <v>0</v>
      </c>
      <c r="I684" s="86" t="b">
        <v>0</v>
      </c>
      <c r="J684" s="86" t="b">
        <v>0</v>
      </c>
      <c r="K684" s="86" t="b">
        <v>0</v>
      </c>
      <c r="L684" s="86" t="b">
        <v>0</v>
      </c>
    </row>
    <row r="685" spans="1:12" ht="15">
      <c r="A685" s="86" t="s">
        <v>3433</v>
      </c>
      <c r="B685" s="86" t="s">
        <v>3434</v>
      </c>
      <c r="C685" s="86">
        <v>2</v>
      </c>
      <c r="D685" s="121">
        <v>0.005969195222226483</v>
      </c>
      <c r="E685" s="121">
        <v>1.4471580313422192</v>
      </c>
      <c r="F685" s="86" t="s">
        <v>2694</v>
      </c>
      <c r="G685" s="86" t="b">
        <v>0</v>
      </c>
      <c r="H685" s="86" t="b">
        <v>0</v>
      </c>
      <c r="I685" s="86" t="b">
        <v>0</v>
      </c>
      <c r="J685" s="86" t="b">
        <v>0</v>
      </c>
      <c r="K685" s="86" t="b">
        <v>0</v>
      </c>
      <c r="L685" s="86" t="b">
        <v>0</v>
      </c>
    </row>
    <row r="686" spans="1:12" ht="15">
      <c r="A686" s="86" t="s">
        <v>3434</v>
      </c>
      <c r="B686" s="86" t="s">
        <v>397</v>
      </c>
      <c r="C686" s="86">
        <v>2</v>
      </c>
      <c r="D686" s="121">
        <v>0.005969195222226483</v>
      </c>
      <c r="E686" s="121">
        <v>1.4471580313422192</v>
      </c>
      <c r="F686" s="86" t="s">
        <v>2694</v>
      </c>
      <c r="G686" s="86" t="b">
        <v>0</v>
      </c>
      <c r="H686" s="86" t="b">
        <v>0</v>
      </c>
      <c r="I686" s="86" t="b">
        <v>0</v>
      </c>
      <c r="J686" s="86" t="b">
        <v>0</v>
      </c>
      <c r="K686" s="86" t="b">
        <v>0</v>
      </c>
      <c r="L686" s="86" t="b">
        <v>0</v>
      </c>
    </row>
    <row r="687" spans="1:12" ht="15">
      <c r="A687" s="86" t="s">
        <v>397</v>
      </c>
      <c r="B687" s="86" t="s">
        <v>396</v>
      </c>
      <c r="C687" s="86">
        <v>2</v>
      </c>
      <c r="D687" s="121">
        <v>0.005969195222226483</v>
      </c>
      <c r="E687" s="121">
        <v>1.4471580313422192</v>
      </c>
      <c r="F687" s="86" t="s">
        <v>2694</v>
      </c>
      <c r="G687" s="86" t="b">
        <v>0</v>
      </c>
      <c r="H687" s="86" t="b">
        <v>0</v>
      </c>
      <c r="I687" s="86" t="b">
        <v>0</v>
      </c>
      <c r="J687" s="86" t="b">
        <v>0</v>
      </c>
      <c r="K687" s="86" t="b">
        <v>0</v>
      </c>
      <c r="L687" s="86" t="b">
        <v>0</v>
      </c>
    </row>
    <row r="688" spans="1:12" ht="15">
      <c r="A688" s="86" t="s">
        <v>3296</v>
      </c>
      <c r="B688" s="86" t="s">
        <v>2855</v>
      </c>
      <c r="C688" s="86">
        <v>3</v>
      </c>
      <c r="D688" s="121">
        <v>0</v>
      </c>
      <c r="E688" s="121">
        <v>0.47712125471966244</v>
      </c>
      <c r="F688" s="86" t="s">
        <v>2695</v>
      </c>
      <c r="G688" s="86" t="b">
        <v>0</v>
      </c>
      <c r="H688" s="86" t="b">
        <v>0</v>
      </c>
      <c r="I688" s="86" t="b">
        <v>0</v>
      </c>
      <c r="J688" s="86" t="b">
        <v>0</v>
      </c>
      <c r="K688" s="86" t="b">
        <v>0</v>
      </c>
      <c r="L688" s="86" t="b">
        <v>0</v>
      </c>
    </row>
    <row r="689" spans="1:12" ht="15">
      <c r="A689" s="86" t="s">
        <v>2855</v>
      </c>
      <c r="B689" s="86" t="s">
        <v>2856</v>
      </c>
      <c r="C689" s="86">
        <v>3</v>
      </c>
      <c r="D689" s="121">
        <v>0</v>
      </c>
      <c r="E689" s="121">
        <v>0.7781512503836436</v>
      </c>
      <c r="F689" s="86" t="s">
        <v>2695</v>
      </c>
      <c r="G689" s="86" t="b">
        <v>0</v>
      </c>
      <c r="H689" s="86" t="b">
        <v>0</v>
      </c>
      <c r="I689" s="86" t="b">
        <v>0</v>
      </c>
      <c r="J689" s="86" t="b">
        <v>0</v>
      </c>
      <c r="K689" s="86" t="b">
        <v>0</v>
      </c>
      <c r="L689" s="86" t="b">
        <v>0</v>
      </c>
    </row>
    <row r="690" spans="1:12" ht="15">
      <c r="A690" s="86" t="s">
        <v>2856</v>
      </c>
      <c r="B690" s="86" t="s">
        <v>3355</v>
      </c>
      <c r="C690" s="86">
        <v>3</v>
      </c>
      <c r="D690" s="121">
        <v>0</v>
      </c>
      <c r="E690" s="121">
        <v>0.7781512503836436</v>
      </c>
      <c r="F690" s="86" t="s">
        <v>2695</v>
      </c>
      <c r="G690" s="86" t="b">
        <v>0</v>
      </c>
      <c r="H690" s="86" t="b">
        <v>0</v>
      </c>
      <c r="I690" s="86" t="b">
        <v>0</v>
      </c>
      <c r="J690" s="86" t="b">
        <v>0</v>
      </c>
      <c r="K690" s="86" t="b">
        <v>0</v>
      </c>
      <c r="L690" s="86" t="b">
        <v>0</v>
      </c>
    </row>
    <row r="691" spans="1:12" ht="15">
      <c r="A691" s="86" t="s">
        <v>3355</v>
      </c>
      <c r="B691" s="86" t="s">
        <v>3309</v>
      </c>
      <c r="C691" s="86">
        <v>3</v>
      </c>
      <c r="D691" s="121">
        <v>0</v>
      </c>
      <c r="E691" s="121">
        <v>0.7781512503836436</v>
      </c>
      <c r="F691" s="86" t="s">
        <v>2695</v>
      </c>
      <c r="G691" s="86" t="b">
        <v>0</v>
      </c>
      <c r="H691" s="86" t="b">
        <v>0</v>
      </c>
      <c r="I691" s="86" t="b">
        <v>0</v>
      </c>
      <c r="J691" s="86" t="b">
        <v>0</v>
      </c>
      <c r="K691" s="86" t="b">
        <v>0</v>
      </c>
      <c r="L691" s="86" t="b">
        <v>0</v>
      </c>
    </row>
    <row r="692" spans="1:12" ht="15">
      <c r="A692" s="86" t="s">
        <v>3309</v>
      </c>
      <c r="B692" s="86" t="s">
        <v>3296</v>
      </c>
      <c r="C692" s="86">
        <v>3</v>
      </c>
      <c r="D692" s="121">
        <v>0</v>
      </c>
      <c r="E692" s="121">
        <v>0.7781512503836436</v>
      </c>
      <c r="F692" s="86" t="s">
        <v>2695</v>
      </c>
      <c r="G692" s="86" t="b">
        <v>0</v>
      </c>
      <c r="H692" s="86" t="b">
        <v>0</v>
      </c>
      <c r="I692" s="86" t="b">
        <v>0</v>
      </c>
      <c r="J692" s="86" t="b">
        <v>0</v>
      </c>
      <c r="K692" s="86" t="b">
        <v>0</v>
      </c>
      <c r="L692" s="86" t="b">
        <v>0</v>
      </c>
    </row>
    <row r="693" spans="1:12" ht="15">
      <c r="A693" s="86" t="s">
        <v>3296</v>
      </c>
      <c r="B693" s="86" t="s">
        <v>2812</v>
      </c>
      <c r="C693" s="86">
        <v>3</v>
      </c>
      <c r="D693" s="121">
        <v>0</v>
      </c>
      <c r="E693" s="121">
        <v>0.47712125471966244</v>
      </c>
      <c r="F693" s="86" t="s">
        <v>2695</v>
      </c>
      <c r="G693" s="86" t="b">
        <v>0</v>
      </c>
      <c r="H693" s="86" t="b">
        <v>0</v>
      </c>
      <c r="I693" s="86" t="b">
        <v>0</v>
      </c>
      <c r="J693" s="86" t="b">
        <v>0</v>
      </c>
      <c r="K693" s="86" t="b">
        <v>0</v>
      </c>
      <c r="L693" s="86" t="b">
        <v>0</v>
      </c>
    </row>
    <row r="694" spans="1:12" ht="15">
      <c r="A694" s="86" t="s">
        <v>2855</v>
      </c>
      <c r="B694" s="86" t="s">
        <v>3418</v>
      </c>
      <c r="C694" s="86">
        <v>2</v>
      </c>
      <c r="D694" s="121">
        <v>0</v>
      </c>
      <c r="E694" s="121">
        <v>0.7781512503836436</v>
      </c>
      <c r="F694" s="86" t="s">
        <v>2697</v>
      </c>
      <c r="G694" s="86" t="b">
        <v>0</v>
      </c>
      <c r="H694" s="86" t="b">
        <v>0</v>
      </c>
      <c r="I694" s="86" t="b">
        <v>0</v>
      </c>
      <c r="J694" s="86" t="b">
        <v>0</v>
      </c>
      <c r="K694" s="86" t="b">
        <v>0</v>
      </c>
      <c r="L694" s="86" t="b">
        <v>0</v>
      </c>
    </row>
    <row r="695" spans="1:12" ht="15">
      <c r="A695" s="86" t="s">
        <v>3418</v>
      </c>
      <c r="B695" s="86" t="s">
        <v>385</v>
      </c>
      <c r="C695" s="86">
        <v>2</v>
      </c>
      <c r="D695" s="121">
        <v>0</v>
      </c>
      <c r="E695" s="121">
        <v>0.7781512503836436</v>
      </c>
      <c r="F695" s="86" t="s">
        <v>2697</v>
      </c>
      <c r="G695" s="86" t="b">
        <v>0</v>
      </c>
      <c r="H695" s="86" t="b">
        <v>0</v>
      </c>
      <c r="I695" s="86" t="b">
        <v>0</v>
      </c>
      <c r="J695" s="86" t="b">
        <v>0</v>
      </c>
      <c r="K695" s="86" t="b">
        <v>0</v>
      </c>
      <c r="L695" s="86" t="b">
        <v>0</v>
      </c>
    </row>
    <row r="696" spans="1:12" ht="15">
      <c r="A696" s="86" t="s">
        <v>385</v>
      </c>
      <c r="B696" s="86" t="s">
        <v>2879</v>
      </c>
      <c r="C696" s="86">
        <v>2</v>
      </c>
      <c r="D696" s="121">
        <v>0</v>
      </c>
      <c r="E696" s="121">
        <v>0.7781512503836436</v>
      </c>
      <c r="F696" s="86" t="s">
        <v>2697</v>
      </c>
      <c r="G696" s="86" t="b">
        <v>0</v>
      </c>
      <c r="H696" s="86" t="b">
        <v>0</v>
      </c>
      <c r="I696" s="86" t="b">
        <v>0</v>
      </c>
      <c r="J696" s="86" t="b">
        <v>0</v>
      </c>
      <c r="K696" s="86" t="b">
        <v>0</v>
      </c>
      <c r="L696" s="86" t="b">
        <v>0</v>
      </c>
    </row>
    <row r="697" spans="1:12" ht="15">
      <c r="A697" s="86" t="s">
        <v>2879</v>
      </c>
      <c r="B697" s="86" t="s">
        <v>3247</v>
      </c>
      <c r="C697" s="86">
        <v>2</v>
      </c>
      <c r="D697" s="121">
        <v>0</v>
      </c>
      <c r="E697" s="121">
        <v>0.7781512503836436</v>
      </c>
      <c r="F697" s="86" t="s">
        <v>2697</v>
      </c>
      <c r="G697" s="86" t="b">
        <v>0</v>
      </c>
      <c r="H697" s="86" t="b">
        <v>0</v>
      </c>
      <c r="I697" s="86" t="b">
        <v>0</v>
      </c>
      <c r="J697" s="86" t="b">
        <v>0</v>
      </c>
      <c r="K697" s="86" t="b">
        <v>0</v>
      </c>
      <c r="L697" s="86" t="b">
        <v>0</v>
      </c>
    </row>
    <row r="698" spans="1:12" ht="15">
      <c r="A698" s="86" t="s">
        <v>3247</v>
      </c>
      <c r="B698" s="86" t="s">
        <v>3419</v>
      </c>
      <c r="C698" s="86">
        <v>2</v>
      </c>
      <c r="D698" s="121">
        <v>0</v>
      </c>
      <c r="E698" s="121">
        <v>0.7781512503836436</v>
      </c>
      <c r="F698" s="86" t="s">
        <v>2697</v>
      </c>
      <c r="G698" s="86" t="b">
        <v>0</v>
      </c>
      <c r="H698" s="86" t="b">
        <v>0</v>
      </c>
      <c r="I698" s="86" t="b">
        <v>0</v>
      </c>
      <c r="J698" s="86" t="b">
        <v>1</v>
      </c>
      <c r="K698" s="86" t="b">
        <v>0</v>
      </c>
      <c r="L698" s="86" t="b">
        <v>0</v>
      </c>
    </row>
    <row r="699" spans="1:12" ht="15">
      <c r="A699" s="86" t="s">
        <v>3419</v>
      </c>
      <c r="B699" s="86" t="s">
        <v>3420</v>
      </c>
      <c r="C699" s="86">
        <v>2</v>
      </c>
      <c r="D699" s="121">
        <v>0</v>
      </c>
      <c r="E699" s="121">
        <v>0.7781512503836436</v>
      </c>
      <c r="F699" s="86" t="s">
        <v>2697</v>
      </c>
      <c r="G699" s="86" t="b">
        <v>1</v>
      </c>
      <c r="H699" s="86" t="b">
        <v>0</v>
      </c>
      <c r="I699" s="86" t="b">
        <v>0</v>
      </c>
      <c r="J699" s="86" t="b">
        <v>0</v>
      </c>
      <c r="K699" s="86" t="b">
        <v>0</v>
      </c>
      <c r="L699" s="86" t="b">
        <v>0</v>
      </c>
    </row>
    <row r="700" spans="1:12" ht="15">
      <c r="A700" s="86" t="s">
        <v>3440</v>
      </c>
      <c r="B700" s="86" t="s">
        <v>2824</v>
      </c>
      <c r="C700" s="86">
        <v>2</v>
      </c>
      <c r="D700" s="121">
        <v>0</v>
      </c>
      <c r="E700" s="121">
        <v>1.146128035678238</v>
      </c>
      <c r="F700" s="86" t="s">
        <v>2698</v>
      </c>
      <c r="G700" s="86" t="b">
        <v>0</v>
      </c>
      <c r="H700" s="86" t="b">
        <v>0</v>
      </c>
      <c r="I700" s="86" t="b">
        <v>0</v>
      </c>
      <c r="J700" s="86" t="b">
        <v>0</v>
      </c>
      <c r="K700" s="86" t="b">
        <v>0</v>
      </c>
      <c r="L700" s="86" t="b">
        <v>0</v>
      </c>
    </row>
    <row r="701" spans="1:12" ht="15">
      <c r="A701" s="86" t="s">
        <v>2824</v>
      </c>
      <c r="B701" s="86" t="s">
        <v>3348</v>
      </c>
      <c r="C701" s="86">
        <v>2</v>
      </c>
      <c r="D701" s="121">
        <v>0</v>
      </c>
      <c r="E701" s="121">
        <v>1.146128035678238</v>
      </c>
      <c r="F701" s="86" t="s">
        <v>2698</v>
      </c>
      <c r="G701" s="86" t="b">
        <v>0</v>
      </c>
      <c r="H701" s="86" t="b">
        <v>0</v>
      </c>
      <c r="I701" s="86" t="b">
        <v>0</v>
      </c>
      <c r="J701" s="86" t="b">
        <v>0</v>
      </c>
      <c r="K701" s="86" t="b">
        <v>0</v>
      </c>
      <c r="L701" s="86" t="b">
        <v>0</v>
      </c>
    </row>
    <row r="702" spans="1:12" ht="15">
      <c r="A702" s="86" t="s">
        <v>3348</v>
      </c>
      <c r="B702" s="86" t="s">
        <v>3441</v>
      </c>
      <c r="C702" s="86">
        <v>2</v>
      </c>
      <c r="D702" s="121">
        <v>0</v>
      </c>
      <c r="E702" s="121">
        <v>1.146128035678238</v>
      </c>
      <c r="F702" s="86" t="s">
        <v>2698</v>
      </c>
      <c r="G702" s="86" t="b">
        <v>0</v>
      </c>
      <c r="H702" s="86" t="b">
        <v>0</v>
      </c>
      <c r="I702" s="86" t="b">
        <v>0</v>
      </c>
      <c r="J702" s="86" t="b">
        <v>0</v>
      </c>
      <c r="K702" s="86" t="b">
        <v>0</v>
      </c>
      <c r="L702" s="86" t="b">
        <v>0</v>
      </c>
    </row>
    <row r="703" spans="1:12" ht="15">
      <c r="A703" s="86" t="s">
        <v>3441</v>
      </c>
      <c r="B703" s="86" t="s">
        <v>3277</v>
      </c>
      <c r="C703" s="86">
        <v>2</v>
      </c>
      <c r="D703" s="121">
        <v>0</v>
      </c>
      <c r="E703" s="121">
        <v>1.146128035678238</v>
      </c>
      <c r="F703" s="86" t="s">
        <v>2698</v>
      </c>
      <c r="G703" s="86" t="b">
        <v>0</v>
      </c>
      <c r="H703" s="86" t="b">
        <v>0</v>
      </c>
      <c r="I703" s="86" t="b">
        <v>0</v>
      </c>
      <c r="J703" s="86" t="b">
        <v>0</v>
      </c>
      <c r="K703" s="86" t="b">
        <v>0</v>
      </c>
      <c r="L703" s="86" t="b">
        <v>0</v>
      </c>
    </row>
    <row r="704" spans="1:12" ht="15">
      <c r="A704" s="86" t="s">
        <v>3277</v>
      </c>
      <c r="B704" s="86" t="s">
        <v>3442</v>
      </c>
      <c r="C704" s="86">
        <v>2</v>
      </c>
      <c r="D704" s="121">
        <v>0</v>
      </c>
      <c r="E704" s="121">
        <v>1.146128035678238</v>
      </c>
      <c r="F704" s="86" t="s">
        <v>2698</v>
      </c>
      <c r="G704" s="86" t="b">
        <v>0</v>
      </c>
      <c r="H704" s="86" t="b">
        <v>0</v>
      </c>
      <c r="I704" s="86" t="b">
        <v>0</v>
      </c>
      <c r="J704" s="86" t="b">
        <v>0</v>
      </c>
      <c r="K704" s="86" t="b">
        <v>0</v>
      </c>
      <c r="L704" s="86" t="b">
        <v>0</v>
      </c>
    </row>
    <row r="705" spans="1:12" ht="15">
      <c r="A705" s="86" t="s">
        <v>3442</v>
      </c>
      <c r="B705" s="86" t="s">
        <v>3443</v>
      </c>
      <c r="C705" s="86">
        <v>2</v>
      </c>
      <c r="D705" s="121">
        <v>0</v>
      </c>
      <c r="E705" s="121">
        <v>1.146128035678238</v>
      </c>
      <c r="F705" s="86" t="s">
        <v>2698</v>
      </c>
      <c r="G705" s="86" t="b">
        <v>0</v>
      </c>
      <c r="H705" s="86" t="b">
        <v>0</v>
      </c>
      <c r="I705" s="86" t="b">
        <v>0</v>
      </c>
      <c r="J705" s="86" t="b">
        <v>0</v>
      </c>
      <c r="K705" s="86" t="b">
        <v>0</v>
      </c>
      <c r="L705" s="86" t="b">
        <v>0</v>
      </c>
    </row>
    <row r="706" spans="1:12" ht="15">
      <c r="A706" s="86" t="s">
        <v>3443</v>
      </c>
      <c r="B706" s="86" t="s">
        <v>3444</v>
      </c>
      <c r="C706" s="86">
        <v>2</v>
      </c>
      <c r="D706" s="121">
        <v>0</v>
      </c>
      <c r="E706" s="121">
        <v>1.146128035678238</v>
      </c>
      <c r="F706" s="86" t="s">
        <v>2698</v>
      </c>
      <c r="G706" s="86" t="b">
        <v>0</v>
      </c>
      <c r="H706" s="86" t="b">
        <v>0</v>
      </c>
      <c r="I706" s="86" t="b">
        <v>0</v>
      </c>
      <c r="J706" s="86" t="b">
        <v>0</v>
      </c>
      <c r="K706" s="86" t="b">
        <v>0</v>
      </c>
      <c r="L706" s="86" t="b">
        <v>0</v>
      </c>
    </row>
    <row r="707" spans="1:12" ht="15">
      <c r="A707" s="86" t="s">
        <v>3444</v>
      </c>
      <c r="B707" s="86" t="s">
        <v>3354</v>
      </c>
      <c r="C707" s="86">
        <v>2</v>
      </c>
      <c r="D707" s="121">
        <v>0</v>
      </c>
      <c r="E707" s="121">
        <v>1.146128035678238</v>
      </c>
      <c r="F707" s="86" t="s">
        <v>2698</v>
      </c>
      <c r="G707" s="86" t="b">
        <v>0</v>
      </c>
      <c r="H707" s="86" t="b">
        <v>0</v>
      </c>
      <c r="I707" s="86" t="b">
        <v>0</v>
      </c>
      <c r="J707" s="86" t="b">
        <v>0</v>
      </c>
      <c r="K707" s="86" t="b">
        <v>0</v>
      </c>
      <c r="L707" s="86" t="b">
        <v>0</v>
      </c>
    </row>
    <row r="708" spans="1:12" ht="15">
      <c r="A708" s="86" t="s">
        <v>3354</v>
      </c>
      <c r="B708" s="86" t="s">
        <v>385</v>
      </c>
      <c r="C708" s="86">
        <v>2</v>
      </c>
      <c r="D708" s="121">
        <v>0</v>
      </c>
      <c r="E708" s="121">
        <v>1.146128035678238</v>
      </c>
      <c r="F708" s="86" t="s">
        <v>2698</v>
      </c>
      <c r="G708" s="86" t="b">
        <v>0</v>
      </c>
      <c r="H708" s="86" t="b">
        <v>0</v>
      </c>
      <c r="I708" s="86" t="b">
        <v>0</v>
      </c>
      <c r="J708" s="86" t="b">
        <v>0</v>
      </c>
      <c r="K708" s="86" t="b">
        <v>0</v>
      </c>
      <c r="L708" s="86" t="b">
        <v>0</v>
      </c>
    </row>
    <row r="709" spans="1:12" ht="15">
      <c r="A709" s="86" t="s">
        <v>385</v>
      </c>
      <c r="B709" s="86" t="s">
        <v>3445</v>
      </c>
      <c r="C709" s="86">
        <v>2</v>
      </c>
      <c r="D709" s="121">
        <v>0</v>
      </c>
      <c r="E709" s="121">
        <v>1.146128035678238</v>
      </c>
      <c r="F709" s="86" t="s">
        <v>2698</v>
      </c>
      <c r="G709" s="86" t="b">
        <v>0</v>
      </c>
      <c r="H709" s="86" t="b">
        <v>0</v>
      </c>
      <c r="I709" s="86" t="b">
        <v>0</v>
      </c>
      <c r="J709" s="86" t="b">
        <v>0</v>
      </c>
      <c r="K709" s="86" t="b">
        <v>0</v>
      </c>
      <c r="L709" s="86" t="b">
        <v>0</v>
      </c>
    </row>
    <row r="710" spans="1:12" ht="15">
      <c r="A710" s="86" t="s">
        <v>3445</v>
      </c>
      <c r="B710" s="86" t="s">
        <v>3349</v>
      </c>
      <c r="C710" s="86">
        <v>2</v>
      </c>
      <c r="D710" s="121">
        <v>0</v>
      </c>
      <c r="E710" s="121">
        <v>1.146128035678238</v>
      </c>
      <c r="F710" s="86" t="s">
        <v>2698</v>
      </c>
      <c r="G710" s="86" t="b">
        <v>0</v>
      </c>
      <c r="H710" s="86" t="b">
        <v>0</v>
      </c>
      <c r="I710" s="86" t="b">
        <v>0</v>
      </c>
      <c r="J710" s="86" t="b">
        <v>0</v>
      </c>
      <c r="K710" s="86" t="b">
        <v>0</v>
      </c>
      <c r="L710" s="86" t="b">
        <v>0</v>
      </c>
    </row>
    <row r="711" spans="1:12" ht="15">
      <c r="A711" s="86" t="s">
        <v>3349</v>
      </c>
      <c r="B711" s="86" t="s">
        <v>3261</v>
      </c>
      <c r="C711" s="86">
        <v>2</v>
      </c>
      <c r="D711" s="121">
        <v>0</v>
      </c>
      <c r="E711" s="121">
        <v>1.146128035678238</v>
      </c>
      <c r="F711" s="86" t="s">
        <v>2698</v>
      </c>
      <c r="G711" s="86" t="b">
        <v>0</v>
      </c>
      <c r="H711" s="86" t="b">
        <v>0</v>
      </c>
      <c r="I711" s="86" t="b">
        <v>0</v>
      </c>
      <c r="J711" s="86" t="b">
        <v>0</v>
      </c>
      <c r="K711" s="86" t="b">
        <v>0</v>
      </c>
      <c r="L711" s="86" t="b">
        <v>0</v>
      </c>
    </row>
    <row r="712" spans="1:12" ht="15">
      <c r="A712" s="86" t="s">
        <v>3261</v>
      </c>
      <c r="B712" s="86" t="s">
        <v>3446</v>
      </c>
      <c r="C712" s="86">
        <v>2</v>
      </c>
      <c r="D712" s="121">
        <v>0</v>
      </c>
      <c r="E712" s="121">
        <v>1.146128035678238</v>
      </c>
      <c r="F712" s="86" t="s">
        <v>2698</v>
      </c>
      <c r="G712" s="86" t="b">
        <v>0</v>
      </c>
      <c r="H712" s="86" t="b">
        <v>0</v>
      </c>
      <c r="I712" s="86" t="b">
        <v>0</v>
      </c>
      <c r="J712" s="86" t="b">
        <v>0</v>
      </c>
      <c r="K712" s="86" t="b">
        <v>0</v>
      </c>
      <c r="L712" s="86" t="b">
        <v>0</v>
      </c>
    </row>
    <row r="713" spans="1:12" ht="15">
      <c r="A713" s="86" t="s">
        <v>3446</v>
      </c>
      <c r="B713" s="86" t="s">
        <v>3308</v>
      </c>
      <c r="C713" s="86">
        <v>2</v>
      </c>
      <c r="D713" s="121">
        <v>0</v>
      </c>
      <c r="E713" s="121">
        <v>1.146128035678238</v>
      </c>
      <c r="F713" s="86" t="s">
        <v>2698</v>
      </c>
      <c r="G713" s="86" t="b">
        <v>0</v>
      </c>
      <c r="H713" s="86" t="b">
        <v>0</v>
      </c>
      <c r="I713" s="86" t="b">
        <v>0</v>
      </c>
      <c r="J713" s="86" t="b">
        <v>0</v>
      </c>
      <c r="K713" s="86" t="b">
        <v>0</v>
      </c>
      <c r="L713" s="86" t="b">
        <v>0</v>
      </c>
    </row>
    <row r="714" spans="1:12" ht="15">
      <c r="A714" s="86" t="s">
        <v>3356</v>
      </c>
      <c r="B714" s="86" t="s">
        <v>385</v>
      </c>
      <c r="C714" s="86">
        <v>3</v>
      </c>
      <c r="D714" s="121">
        <v>0</v>
      </c>
      <c r="E714" s="121">
        <v>1.380211241711606</v>
      </c>
      <c r="F714" s="86" t="s">
        <v>2701</v>
      </c>
      <c r="G714" s="86" t="b">
        <v>0</v>
      </c>
      <c r="H714" s="86" t="b">
        <v>0</v>
      </c>
      <c r="I714" s="86" t="b">
        <v>0</v>
      </c>
      <c r="J714" s="86" t="b">
        <v>0</v>
      </c>
      <c r="K714" s="86" t="b">
        <v>0</v>
      </c>
      <c r="L714" s="86" t="b">
        <v>0</v>
      </c>
    </row>
    <row r="715" spans="1:12" ht="15">
      <c r="A715" s="86" t="s">
        <v>385</v>
      </c>
      <c r="B715" s="86" t="s">
        <v>3357</v>
      </c>
      <c r="C715" s="86">
        <v>3</v>
      </c>
      <c r="D715" s="121">
        <v>0</v>
      </c>
      <c r="E715" s="121">
        <v>1.380211241711606</v>
      </c>
      <c r="F715" s="86" t="s">
        <v>2701</v>
      </c>
      <c r="G715" s="86" t="b">
        <v>0</v>
      </c>
      <c r="H715" s="86" t="b">
        <v>0</v>
      </c>
      <c r="I715" s="86" t="b">
        <v>0</v>
      </c>
      <c r="J715" s="86" t="b">
        <v>0</v>
      </c>
      <c r="K715" s="86" t="b">
        <v>0</v>
      </c>
      <c r="L715" s="86" t="b">
        <v>0</v>
      </c>
    </row>
    <row r="716" spans="1:12" ht="15">
      <c r="A716" s="86" t="s">
        <v>3357</v>
      </c>
      <c r="B716" s="86" t="s">
        <v>2824</v>
      </c>
      <c r="C716" s="86">
        <v>3</v>
      </c>
      <c r="D716" s="121">
        <v>0</v>
      </c>
      <c r="E716" s="121">
        <v>1.380211241711606</v>
      </c>
      <c r="F716" s="86" t="s">
        <v>2701</v>
      </c>
      <c r="G716" s="86" t="b">
        <v>0</v>
      </c>
      <c r="H716" s="86" t="b">
        <v>0</v>
      </c>
      <c r="I716" s="86" t="b">
        <v>0</v>
      </c>
      <c r="J716" s="86" t="b">
        <v>0</v>
      </c>
      <c r="K716" s="86" t="b">
        <v>0</v>
      </c>
      <c r="L716" s="86" t="b">
        <v>0</v>
      </c>
    </row>
    <row r="717" spans="1:12" ht="15">
      <c r="A717" s="86" t="s">
        <v>2824</v>
      </c>
      <c r="B717" s="86" t="s">
        <v>2840</v>
      </c>
      <c r="C717" s="86">
        <v>3</v>
      </c>
      <c r="D717" s="121">
        <v>0</v>
      </c>
      <c r="E717" s="121">
        <v>1.0791812460476249</v>
      </c>
      <c r="F717" s="86" t="s">
        <v>2701</v>
      </c>
      <c r="G717" s="86" t="b">
        <v>0</v>
      </c>
      <c r="H717" s="86" t="b">
        <v>0</v>
      </c>
      <c r="I717" s="86" t="b">
        <v>0</v>
      </c>
      <c r="J717" s="86" t="b">
        <v>0</v>
      </c>
      <c r="K717" s="86" t="b">
        <v>0</v>
      </c>
      <c r="L717" s="86" t="b">
        <v>0</v>
      </c>
    </row>
    <row r="718" spans="1:12" ht="15">
      <c r="A718" s="86" t="s">
        <v>2840</v>
      </c>
      <c r="B718" s="86" t="s">
        <v>3327</v>
      </c>
      <c r="C718" s="86">
        <v>3</v>
      </c>
      <c r="D718" s="121">
        <v>0</v>
      </c>
      <c r="E718" s="121">
        <v>1.0791812460476249</v>
      </c>
      <c r="F718" s="86" t="s">
        <v>2701</v>
      </c>
      <c r="G718" s="86" t="b">
        <v>0</v>
      </c>
      <c r="H718" s="86" t="b">
        <v>0</v>
      </c>
      <c r="I718" s="86" t="b">
        <v>0</v>
      </c>
      <c r="J718" s="86" t="b">
        <v>0</v>
      </c>
      <c r="K718" s="86" t="b">
        <v>0</v>
      </c>
      <c r="L718" s="86" t="b">
        <v>0</v>
      </c>
    </row>
    <row r="719" spans="1:12" ht="15">
      <c r="A719" s="86" t="s">
        <v>3327</v>
      </c>
      <c r="B719" s="86" t="s">
        <v>3358</v>
      </c>
      <c r="C719" s="86">
        <v>3</v>
      </c>
      <c r="D719" s="121">
        <v>0</v>
      </c>
      <c r="E719" s="121">
        <v>1.380211241711606</v>
      </c>
      <c r="F719" s="86" t="s">
        <v>2701</v>
      </c>
      <c r="G719" s="86" t="b">
        <v>0</v>
      </c>
      <c r="H719" s="86" t="b">
        <v>0</v>
      </c>
      <c r="I719" s="86" t="b">
        <v>0</v>
      </c>
      <c r="J719" s="86" t="b">
        <v>0</v>
      </c>
      <c r="K719" s="86" t="b">
        <v>0</v>
      </c>
      <c r="L719" s="86" t="b">
        <v>0</v>
      </c>
    </row>
    <row r="720" spans="1:12" ht="15">
      <c r="A720" s="86" t="s">
        <v>3358</v>
      </c>
      <c r="B720" s="86" t="s">
        <v>2818</v>
      </c>
      <c r="C720" s="86">
        <v>3</v>
      </c>
      <c r="D720" s="121">
        <v>0</v>
      </c>
      <c r="E720" s="121">
        <v>1.380211241711606</v>
      </c>
      <c r="F720" s="86" t="s">
        <v>2701</v>
      </c>
      <c r="G720" s="86" t="b">
        <v>0</v>
      </c>
      <c r="H720" s="86" t="b">
        <v>0</v>
      </c>
      <c r="I720" s="86" t="b">
        <v>0</v>
      </c>
      <c r="J720" s="86" t="b">
        <v>0</v>
      </c>
      <c r="K720" s="86" t="b">
        <v>0</v>
      </c>
      <c r="L720" s="86" t="b">
        <v>0</v>
      </c>
    </row>
    <row r="721" spans="1:12" ht="15">
      <c r="A721" s="86" t="s">
        <v>2818</v>
      </c>
      <c r="B721" s="86" t="s">
        <v>3249</v>
      </c>
      <c r="C721" s="86">
        <v>3</v>
      </c>
      <c r="D721" s="121">
        <v>0</v>
      </c>
      <c r="E721" s="121">
        <v>1.380211241711606</v>
      </c>
      <c r="F721" s="86" t="s">
        <v>2701</v>
      </c>
      <c r="G721" s="86" t="b">
        <v>0</v>
      </c>
      <c r="H721" s="86" t="b">
        <v>0</v>
      </c>
      <c r="I721" s="86" t="b">
        <v>0</v>
      </c>
      <c r="J721" s="86" t="b">
        <v>0</v>
      </c>
      <c r="K721" s="86" t="b">
        <v>0</v>
      </c>
      <c r="L721" s="86" t="b">
        <v>0</v>
      </c>
    </row>
    <row r="722" spans="1:12" ht="15">
      <c r="A722" s="86" t="s">
        <v>3249</v>
      </c>
      <c r="B722" s="86" t="s">
        <v>3359</v>
      </c>
      <c r="C722" s="86">
        <v>3</v>
      </c>
      <c r="D722" s="121">
        <v>0</v>
      </c>
      <c r="E722" s="121">
        <v>1.380211241711606</v>
      </c>
      <c r="F722" s="86" t="s">
        <v>2701</v>
      </c>
      <c r="G722" s="86" t="b">
        <v>0</v>
      </c>
      <c r="H722" s="86" t="b">
        <v>0</v>
      </c>
      <c r="I722" s="86" t="b">
        <v>0</v>
      </c>
      <c r="J722" s="86" t="b">
        <v>0</v>
      </c>
      <c r="K722" s="86" t="b">
        <v>0</v>
      </c>
      <c r="L722" s="86" t="b">
        <v>0</v>
      </c>
    </row>
    <row r="723" spans="1:12" ht="15">
      <c r="A723" s="86" t="s">
        <v>3359</v>
      </c>
      <c r="B723" s="86" t="s">
        <v>3360</v>
      </c>
      <c r="C723" s="86">
        <v>3</v>
      </c>
      <c r="D723" s="121">
        <v>0</v>
      </c>
      <c r="E723" s="121">
        <v>1.380211241711606</v>
      </c>
      <c r="F723" s="86" t="s">
        <v>2701</v>
      </c>
      <c r="G723" s="86" t="b">
        <v>0</v>
      </c>
      <c r="H723" s="86" t="b">
        <v>0</v>
      </c>
      <c r="I723" s="86" t="b">
        <v>0</v>
      </c>
      <c r="J723" s="86" t="b">
        <v>0</v>
      </c>
      <c r="K723" s="86" t="b">
        <v>0</v>
      </c>
      <c r="L723" s="86" t="b">
        <v>0</v>
      </c>
    </row>
    <row r="724" spans="1:12" ht="15">
      <c r="A724" s="86" t="s">
        <v>3360</v>
      </c>
      <c r="B724" s="86" t="s">
        <v>3361</v>
      </c>
      <c r="C724" s="86">
        <v>3</v>
      </c>
      <c r="D724" s="121">
        <v>0</v>
      </c>
      <c r="E724" s="121">
        <v>1.380211241711606</v>
      </c>
      <c r="F724" s="86" t="s">
        <v>2701</v>
      </c>
      <c r="G724" s="86" t="b">
        <v>0</v>
      </c>
      <c r="H724" s="86" t="b">
        <v>0</v>
      </c>
      <c r="I724" s="86" t="b">
        <v>0</v>
      </c>
      <c r="J724" s="86" t="b">
        <v>1</v>
      </c>
      <c r="K724" s="86" t="b">
        <v>0</v>
      </c>
      <c r="L724" s="86" t="b">
        <v>0</v>
      </c>
    </row>
    <row r="725" spans="1:12" ht="15">
      <c r="A725" s="86" t="s">
        <v>3361</v>
      </c>
      <c r="B725" s="86" t="s">
        <v>2840</v>
      </c>
      <c r="C725" s="86">
        <v>3</v>
      </c>
      <c r="D725" s="121">
        <v>0</v>
      </c>
      <c r="E725" s="121">
        <v>1.0791812460476249</v>
      </c>
      <c r="F725" s="86" t="s">
        <v>2701</v>
      </c>
      <c r="G725" s="86" t="b">
        <v>1</v>
      </c>
      <c r="H725" s="86" t="b">
        <v>0</v>
      </c>
      <c r="I725" s="86" t="b">
        <v>0</v>
      </c>
      <c r="J725" s="86" t="b">
        <v>0</v>
      </c>
      <c r="K725" s="86" t="b">
        <v>0</v>
      </c>
      <c r="L725" s="86" t="b">
        <v>0</v>
      </c>
    </row>
    <row r="726" spans="1:12" ht="15">
      <c r="A726" s="86" t="s">
        <v>2840</v>
      </c>
      <c r="B726" s="86" t="s">
        <v>3307</v>
      </c>
      <c r="C726" s="86">
        <v>3</v>
      </c>
      <c r="D726" s="121">
        <v>0</v>
      </c>
      <c r="E726" s="121">
        <v>1.0791812460476249</v>
      </c>
      <c r="F726" s="86" t="s">
        <v>2701</v>
      </c>
      <c r="G726" s="86" t="b">
        <v>0</v>
      </c>
      <c r="H726" s="86" t="b">
        <v>0</v>
      </c>
      <c r="I726" s="86" t="b">
        <v>0</v>
      </c>
      <c r="J726" s="86" t="b">
        <v>0</v>
      </c>
      <c r="K726" s="86" t="b">
        <v>0</v>
      </c>
      <c r="L726" s="86" t="b">
        <v>0</v>
      </c>
    </row>
    <row r="727" spans="1:12" ht="15">
      <c r="A727" s="86" t="s">
        <v>3307</v>
      </c>
      <c r="B727" s="86" t="s">
        <v>3362</v>
      </c>
      <c r="C727" s="86">
        <v>3</v>
      </c>
      <c r="D727" s="121">
        <v>0</v>
      </c>
      <c r="E727" s="121">
        <v>1.380211241711606</v>
      </c>
      <c r="F727" s="86" t="s">
        <v>2701</v>
      </c>
      <c r="G727" s="86" t="b">
        <v>0</v>
      </c>
      <c r="H727" s="86" t="b">
        <v>0</v>
      </c>
      <c r="I727" s="86" t="b">
        <v>0</v>
      </c>
      <c r="J727" s="86" t="b">
        <v>0</v>
      </c>
      <c r="K727" s="86" t="b">
        <v>0</v>
      </c>
      <c r="L727" s="86" t="b">
        <v>0</v>
      </c>
    </row>
    <row r="728" spans="1:12" ht="15">
      <c r="A728" s="86" t="s">
        <v>3362</v>
      </c>
      <c r="B728" s="86" t="s">
        <v>3263</v>
      </c>
      <c r="C728" s="86">
        <v>3</v>
      </c>
      <c r="D728" s="121">
        <v>0</v>
      </c>
      <c r="E728" s="121">
        <v>1.380211241711606</v>
      </c>
      <c r="F728" s="86" t="s">
        <v>2701</v>
      </c>
      <c r="G728" s="86" t="b">
        <v>0</v>
      </c>
      <c r="H728" s="86" t="b">
        <v>0</v>
      </c>
      <c r="I728" s="86" t="b">
        <v>0</v>
      </c>
      <c r="J728" s="86" t="b">
        <v>0</v>
      </c>
      <c r="K728" s="86" t="b">
        <v>0</v>
      </c>
      <c r="L728" s="86" t="b">
        <v>0</v>
      </c>
    </row>
    <row r="729" spans="1:12" ht="15">
      <c r="A729" s="86" t="s">
        <v>3263</v>
      </c>
      <c r="B729" s="86" t="s">
        <v>3328</v>
      </c>
      <c r="C729" s="86">
        <v>3</v>
      </c>
      <c r="D729" s="121">
        <v>0</v>
      </c>
      <c r="E729" s="121">
        <v>1.380211241711606</v>
      </c>
      <c r="F729" s="86" t="s">
        <v>2701</v>
      </c>
      <c r="G729" s="86" t="b">
        <v>0</v>
      </c>
      <c r="H729" s="86" t="b">
        <v>0</v>
      </c>
      <c r="I729" s="86" t="b">
        <v>0</v>
      </c>
      <c r="J729" s="86" t="b">
        <v>0</v>
      </c>
      <c r="K729" s="86" t="b">
        <v>0</v>
      </c>
      <c r="L729" s="86" t="b">
        <v>0</v>
      </c>
    </row>
    <row r="730" spans="1:12" ht="15">
      <c r="A730" s="86" t="s">
        <v>3328</v>
      </c>
      <c r="B730" s="86" t="s">
        <v>3363</v>
      </c>
      <c r="C730" s="86">
        <v>3</v>
      </c>
      <c r="D730" s="121">
        <v>0</v>
      </c>
      <c r="E730" s="121">
        <v>1.380211241711606</v>
      </c>
      <c r="F730" s="86" t="s">
        <v>2701</v>
      </c>
      <c r="G730" s="86" t="b">
        <v>0</v>
      </c>
      <c r="H730" s="86" t="b">
        <v>0</v>
      </c>
      <c r="I730" s="86" t="b">
        <v>0</v>
      </c>
      <c r="J730" s="86" t="b">
        <v>0</v>
      </c>
      <c r="K730" s="86" t="b">
        <v>0</v>
      </c>
      <c r="L730" s="86" t="b">
        <v>0</v>
      </c>
    </row>
    <row r="731" spans="1:12" ht="15">
      <c r="A731" s="86" t="s">
        <v>3363</v>
      </c>
      <c r="B731" s="86" t="s">
        <v>3364</v>
      </c>
      <c r="C731" s="86">
        <v>3</v>
      </c>
      <c r="D731" s="121">
        <v>0</v>
      </c>
      <c r="E731" s="121">
        <v>1.380211241711606</v>
      </c>
      <c r="F731" s="86" t="s">
        <v>2701</v>
      </c>
      <c r="G731" s="86" t="b">
        <v>0</v>
      </c>
      <c r="H731" s="86" t="b">
        <v>0</v>
      </c>
      <c r="I731" s="86" t="b">
        <v>0</v>
      </c>
      <c r="J731" s="86" t="b">
        <v>0</v>
      </c>
      <c r="K731" s="86" t="b">
        <v>0</v>
      </c>
      <c r="L731" s="86" t="b">
        <v>0</v>
      </c>
    </row>
    <row r="732" spans="1:12" ht="15">
      <c r="A732" s="86" t="s">
        <v>3364</v>
      </c>
      <c r="B732" s="86" t="s">
        <v>3365</v>
      </c>
      <c r="C732" s="86">
        <v>3</v>
      </c>
      <c r="D732" s="121">
        <v>0</v>
      </c>
      <c r="E732" s="121">
        <v>1.380211241711606</v>
      </c>
      <c r="F732" s="86" t="s">
        <v>2701</v>
      </c>
      <c r="G732" s="86" t="b">
        <v>0</v>
      </c>
      <c r="H732" s="86" t="b">
        <v>0</v>
      </c>
      <c r="I732" s="86" t="b">
        <v>0</v>
      </c>
      <c r="J732" s="86" t="b">
        <v>0</v>
      </c>
      <c r="K732" s="86" t="b">
        <v>0</v>
      </c>
      <c r="L732" s="86" t="b">
        <v>0</v>
      </c>
    </row>
    <row r="733" spans="1:12" ht="15">
      <c r="A733" s="86" t="s">
        <v>3365</v>
      </c>
      <c r="B733" s="86" t="s">
        <v>3248</v>
      </c>
      <c r="C733" s="86">
        <v>3</v>
      </c>
      <c r="D733" s="121">
        <v>0</v>
      </c>
      <c r="E733" s="121">
        <v>1.380211241711606</v>
      </c>
      <c r="F733" s="86" t="s">
        <v>2701</v>
      </c>
      <c r="G733" s="86" t="b">
        <v>0</v>
      </c>
      <c r="H733" s="86" t="b">
        <v>0</v>
      </c>
      <c r="I733" s="86" t="b">
        <v>0</v>
      </c>
      <c r="J733" s="86" t="b">
        <v>0</v>
      </c>
      <c r="K733" s="86" t="b">
        <v>0</v>
      </c>
      <c r="L733" s="86" t="b">
        <v>0</v>
      </c>
    </row>
    <row r="734" spans="1:12" ht="15">
      <c r="A734" s="86" t="s">
        <v>3248</v>
      </c>
      <c r="B734" s="86" t="s">
        <v>3366</v>
      </c>
      <c r="C734" s="86">
        <v>3</v>
      </c>
      <c r="D734" s="121">
        <v>0</v>
      </c>
      <c r="E734" s="121">
        <v>1.380211241711606</v>
      </c>
      <c r="F734" s="86" t="s">
        <v>2701</v>
      </c>
      <c r="G734" s="86" t="b">
        <v>0</v>
      </c>
      <c r="H734" s="86" t="b">
        <v>0</v>
      </c>
      <c r="I734" s="86" t="b">
        <v>0</v>
      </c>
      <c r="J734" s="86" t="b">
        <v>0</v>
      </c>
      <c r="K734" s="86" t="b">
        <v>0</v>
      </c>
      <c r="L734" s="86" t="b">
        <v>0</v>
      </c>
    </row>
    <row r="735" spans="1:12" ht="15">
      <c r="A735" s="86" t="s">
        <v>3366</v>
      </c>
      <c r="B735" s="86" t="s">
        <v>3367</v>
      </c>
      <c r="C735" s="86">
        <v>3</v>
      </c>
      <c r="D735" s="121">
        <v>0</v>
      </c>
      <c r="E735" s="121">
        <v>1.380211241711606</v>
      </c>
      <c r="F735" s="86" t="s">
        <v>2701</v>
      </c>
      <c r="G735" s="86" t="b">
        <v>0</v>
      </c>
      <c r="H735" s="86" t="b">
        <v>0</v>
      </c>
      <c r="I735" s="86" t="b">
        <v>0</v>
      </c>
      <c r="J735" s="86" t="b">
        <v>0</v>
      </c>
      <c r="K735" s="86" t="b">
        <v>0</v>
      </c>
      <c r="L735" s="86" t="b">
        <v>0</v>
      </c>
    </row>
    <row r="736" spans="1:12" ht="15">
      <c r="A736" s="86" t="s">
        <v>3367</v>
      </c>
      <c r="B736" s="86" t="s">
        <v>3368</v>
      </c>
      <c r="C736" s="86">
        <v>3</v>
      </c>
      <c r="D736" s="121">
        <v>0</v>
      </c>
      <c r="E736" s="121">
        <v>1.380211241711606</v>
      </c>
      <c r="F736" s="86" t="s">
        <v>2701</v>
      </c>
      <c r="G736" s="86" t="b">
        <v>0</v>
      </c>
      <c r="H736" s="86" t="b">
        <v>0</v>
      </c>
      <c r="I736" s="86" t="b">
        <v>0</v>
      </c>
      <c r="J736" s="86" t="b">
        <v>0</v>
      </c>
      <c r="K736" s="86" t="b">
        <v>0</v>
      </c>
      <c r="L736" s="86" t="b">
        <v>0</v>
      </c>
    </row>
    <row r="737" spans="1:12" ht="15">
      <c r="A737" s="86" t="s">
        <v>3368</v>
      </c>
      <c r="B737" s="86" t="s">
        <v>2815</v>
      </c>
      <c r="C737" s="86">
        <v>3</v>
      </c>
      <c r="D737" s="121">
        <v>0</v>
      </c>
      <c r="E737" s="121">
        <v>1.380211241711606</v>
      </c>
      <c r="F737" s="86" t="s">
        <v>2701</v>
      </c>
      <c r="G737" s="86" t="b">
        <v>0</v>
      </c>
      <c r="H737" s="86" t="b">
        <v>0</v>
      </c>
      <c r="I737" s="86" t="b">
        <v>0</v>
      </c>
      <c r="J737" s="86" t="b">
        <v>0</v>
      </c>
      <c r="K737" s="86" t="b">
        <v>0</v>
      </c>
      <c r="L737"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3486</v>
      </c>
      <c r="B2" s="125" t="s">
        <v>3487</v>
      </c>
      <c r="C2" s="122" t="s">
        <v>3488</v>
      </c>
    </row>
    <row r="3" spans="1:3" ht="15">
      <c r="A3" s="124" t="s">
        <v>2683</v>
      </c>
      <c r="B3" s="124" t="s">
        <v>2683</v>
      </c>
      <c r="C3" s="34">
        <v>59</v>
      </c>
    </row>
    <row r="4" spans="1:3" ht="15">
      <c r="A4" s="124" t="s">
        <v>2684</v>
      </c>
      <c r="B4" s="124" t="s">
        <v>2684</v>
      </c>
      <c r="C4" s="34">
        <v>99</v>
      </c>
    </row>
    <row r="5" spans="1:3" ht="15">
      <c r="A5" s="124" t="s">
        <v>2684</v>
      </c>
      <c r="B5" s="124" t="s">
        <v>2685</v>
      </c>
      <c r="C5" s="34">
        <v>4</v>
      </c>
    </row>
    <row r="6" spans="1:3" ht="15">
      <c r="A6" s="124" t="s">
        <v>2684</v>
      </c>
      <c r="B6" s="124" t="s">
        <v>2687</v>
      </c>
      <c r="C6" s="34">
        <v>5</v>
      </c>
    </row>
    <row r="7" spans="1:3" ht="15">
      <c r="A7" s="124" t="s">
        <v>2685</v>
      </c>
      <c r="B7" s="124" t="s">
        <v>2684</v>
      </c>
      <c r="C7" s="34">
        <v>8</v>
      </c>
    </row>
    <row r="8" spans="1:3" ht="15">
      <c r="A8" s="124" t="s">
        <v>2685</v>
      </c>
      <c r="B8" s="124" t="s">
        <v>2685</v>
      </c>
      <c r="C8" s="34">
        <v>23</v>
      </c>
    </row>
    <row r="9" spans="1:3" ht="15">
      <c r="A9" s="124" t="s">
        <v>2686</v>
      </c>
      <c r="B9" s="124" t="s">
        <v>2686</v>
      </c>
      <c r="C9" s="34">
        <v>16</v>
      </c>
    </row>
    <row r="10" spans="1:3" ht="15">
      <c r="A10" s="124" t="s">
        <v>2687</v>
      </c>
      <c r="B10" s="124" t="s">
        <v>2684</v>
      </c>
      <c r="C10" s="34">
        <v>10</v>
      </c>
    </row>
    <row r="11" spans="1:3" ht="15">
      <c r="A11" s="124" t="s">
        <v>2687</v>
      </c>
      <c r="B11" s="124" t="s">
        <v>2687</v>
      </c>
      <c r="C11" s="34">
        <v>15</v>
      </c>
    </row>
    <row r="12" spans="1:3" ht="15">
      <c r="A12" s="124" t="s">
        <v>2688</v>
      </c>
      <c r="B12" s="124" t="s">
        <v>2684</v>
      </c>
      <c r="C12" s="34">
        <v>4</v>
      </c>
    </row>
    <row r="13" spans="1:3" ht="15">
      <c r="A13" s="124" t="s">
        <v>2688</v>
      </c>
      <c r="B13" s="124" t="s">
        <v>2685</v>
      </c>
      <c r="C13" s="34">
        <v>2</v>
      </c>
    </row>
    <row r="14" spans="1:3" ht="15">
      <c r="A14" s="124" t="s">
        <v>2688</v>
      </c>
      <c r="B14" s="124" t="s">
        <v>2688</v>
      </c>
      <c r="C14" s="34">
        <v>13</v>
      </c>
    </row>
    <row r="15" spans="1:3" ht="15">
      <c r="A15" s="124" t="s">
        <v>2689</v>
      </c>
      <c r="B15" s="124" t="s">
        <v>2689</v>
      </c>
      <c r="C15" s="34">
        <v>11</v>
      </c>
    </row>
    <row r="16" spans="1:3" ht="15">
      <c r="A16" s="124" t="s">
        <v>2690</v>
      </c>
      <c r="B16" s="124" t="s">
        <v>2690</v>
      </c>
      <c r="C16" s="34">
        <v>10</v>
      </c>
    </row>
    <row r="17" spans="1:3" ht="15">
      <c r="A17" s="124" t="s">
        <v>2691</v>
      </c>
      <c r="B17" s="124" t="s">
        <v>2691</v>
      </c>
      <c r="C17" s="34">
        <v>11</v>
      </c>
    </row>
    <row r="18" spans="1:3" ht="15">
      <c r="A18" s="124" t="s">
        <v>2692</v>
      </c>
      <c r="B18" s="124" t="s">
        <v>2692</v>
      </c>
      <c r="C18" s="34">
        <v>4</v>
      </c>
    </row>
    <row r="19" spans="1:3" ht="15">
      <c r="A19" s="124" t="s">
        <v>2693</v>
      </c>
      <c r="B19" s="124" t="s">
        <v>2693</v>
      </c>
      <c r="C19" s="34">
        <v>3</v>
      </c>
    </row>
    <row r="20" spans="1:3" ht="15">
      <c r="A20" s="124" t="s">
        <v>2694</v>
      </c>
      <c r="B20" s="124" t="s">
        <v>2684</v>
      </c>
      <c r="C20" s="34">
        <v>2</v>
      </c>
    </row>
    <row r="21" spans="1:3" ht="15">
      <c r="A21" s="124" t="s">
        <v>2694</v>
      </c>
      <c r="B21" s="124" t="s">
        <v>2694</v>
      </c>
      <c r="C21" s="34">
        <v>6</v>
      </c>
    </row>
    <row r="22" spans="1:3" ht="15">
      <c r="A22" s="124" t="s">
        <v>2695</v>
      </c>
      <c r="B22" s="124" t="s">
        <v>2695</v>
      </c>
      <c r="C22" s="34">
        <v>3</v>
      </c>
    </row>
    <row r="23" spans="1:3" ht="15">
      <c r="A23" s="124" t="s">
        <v>2696</v>
      </c>
      <c r="B23" s="124" t="s">
        <v>2696</v>
      </c>
      <c r="C23" s="34">
        <v>1</v>
      </c>
    </row>
    <row r="24" spans="1:3" ht="15">
      <c r="A24" s="124" t="s">
        <v>2697</v>
      </c>
      <c r="B24" s="124" t="s">
        <v>2697</v>
      </c>
      <c r="C24" s="34">
        <v>2</v>
      </c>
    </row>
    <row r="25" spans="1:3" ht="15">
      <c r="A25" s="124" t="s">
        <v>2698</v>
      </c>
      <c r="B25" s="124" t="s">
        <v>2698</v>
      </c>
      <c r="C25" s="34">
        <v>2</v>
      </c>
    </row>
    <row r="26" spans="1:3" ht="15">
      <c r="A26" s="124" t="s">
        <v>2699</v>
      </c>
      <c r="B26" s="124" t="s">
        <v>2699</v>
      </c>
      <c r="C26" s="34">
        <v>1</v>
      </c>
    </row>
    <row r="27" spans="1:3" ht="15">
      <c r="A27" s="124" t="s">
        <v>2700</v>
      </c>
      <c r="B27" s="124" t="s">
        <v>2700</v>
      </c>
      <c r="C27" s="34">
        <v>1</v>
      </c>
    </row>
    <row r="28" spans="1:3" ht="15">
      <c r="A28" s="124" t="s">
        <v>2701</v>
      </c>
      <c r="B28" s="124" t="s">
        <v>2701</v>
      </c>
      <c r="C28"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3506</v>
      </c>
      <c r="B1" s="13" t="s">
        <v>17</v>
      </c>
    </row>
    <row r="2" spans="1:2" ht="15">
      <c r="A2" s="78" t="s">
        <v>3507</v>
      </c>
      <c r="B2" s="78" t="s">
        <v>3513</v>
      </c>
    </row>
    <row r="3" spans="1:2" ht="15">
      <c r="A3" s="78" t="s">
        <v>3508</v>
      </c>
      <c r="B3" s="78" t="s">
        <v>3514</v>
      </c>
    </row>
    <row r="4" spans="1:2" ht="15">
      <c r="A4" s="78" t="s">
        <v>3509</v>
      </c>
      <c r="B4" s="78" t="s">
        <v>3515</v>
      </c>
    </row>
    <row r="5" spans="1:2" ht="15">
      <c r="A5" s="78" t="s">
        <v>3510</v>
      </c>
      <c r="B5" s="78" t="s">
        <v>3516</v>
      </c>
    </row>
    <row r="6" spans="1:2" ht="15">
      <c r="A6" s="78" t="s">
        <v>3511</v>
      </c>
      <c r="B6" s="78" t="s">
        <v>3517</v>
      </c>
    </row>
    <row r="7" spans="1:2" ht="15">
      <c r="A7" s="78" t="s">
        <v>3512</v>
      </c>
      <c r="B7" s="78" t="s">
        <v>3514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3518</v>
      </c>
      <c r="B1" s="13" t="s">
        <v>34</v>
      </c>
    </row>
    <row r="2" spans="1:2" ht="15">
      <c r="A2" s="117" t="s">
        <v>331</v>
      </c>
      <c r="B2" s="78">
        <v>3306</v>
      </c>
    </row>
    <row r="3" spans="1:2" ht="15">
      <c r="A3" s="117" t="s">
        <v>344</v>
      </c>
      <c r="B3" s="78">
        <v>2886.531746</v>
      </c>
    </row>
    <row r="4" spans="1:2" ht="15">
      <c r="A4" s="117" t="s">
        <v>373</v>
      </c>
      <c r="B4" s="78">
        <v>1552.912698</v>
      </c>
    </row>
    <row r="5" spans="1:2" ht="15">
      <c r="A5" s="117" t="s">
        <v>359</v>
      </c>
      <c r="B5" s="78">
        <v>1000.444444</v>
      </c>
    </row>
    <row r="6" spans="1:2" ht="15">
      <c r="A6" s="117" t="s">
        <v>240</v>
      </c>
      <c r="B6" s="78">
        <v>834.833333</v>
      </c>
    </row>
    <row r="7" spans="1:2" ht="15">
      <c r="A7" s="117" t="s">
        <v>367</v>
      </c>
      <c r="B7" s="78">
        <v>462.142857</v>
      </c>
    </row>
    <row r="8" spans="1:2" ht="15">
      <c r="A8" s="117" t="s">
        <v>383</v>
      </c>
      <c r="B8" s="78">
        <v>368.420635</v>
      </c>
    </row>
    <row r="9" spans="1:2" ht="15">
      <c r="A9" s="117" t="s">
        <v>358</v>
      </c>
      <c r="B9" s="78">
        <v>366.666667</v>
      </c>
    </row>
    <row r="10" spans="1:2" ht="15">
      <c r="A10" s="117" t="s">
        <v>360</v>
      </c>
      <c r="B10" s="78">
        <v>350</v>
      </c>
    </row>
    <row r="11" spans="1:2" ht="15">
      <c r="A11" s="117" t="s">
        <v>398</v>
      </c>
      <c r="B11" s="78">
        <v>350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3543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1364</v>
      </c>
      <c r="AF2" s="13" t="s">
        <v>1365</v>
      </c>
      <c r="AG2" s="13" t="s">
        <v>1366</v>
      </c>
      <c r="AH2" s="13" t="s">
        <v>1367</v>
      </c>
      <c r="AI2" s="13" t="s">
        <v>1368</v>
      </c>
      <c r="AJ2" s="13" t="s">
        <v>1369</v>
      </c>
      <c r="AK2" s="13" t="s">
        <v>1370</v>
      </c>
      <c r="AL2" s="13" t="s">
        <v>1371</v>
      </c>
      <c r="AM2" s="13" t="s">
        <v>1372</v>
      </c>
      <c r="AN2" s="13" t="s">
        <v>1373</v>
      </c>
      <c r="AO2" s="13" t="s">
        <v>1374</v>
      </c>
      <c r="AP2" s="13" t="s">
        <v>1375</v>
      </c>
      <c r="AQ2" s="13" t="s">
        <v>1376</v>
      </c>
      <c r="AR2" s="13" t="s">
        <v>1377</v>
      </c>
      <c r="AS2" s="13" t="s">
        <v>1378</v>
      </c>
      <c r="AT2" s="13" t="s">
        <v>194</v>
      </c>
      <c r="AU2" s="13" t="s">
        <v>1379</v>
      </c>
      <c r="AV2" s="13" t="s">
        <v>1380</v>
      </c>
      <c r="AW2" s="13" t="s">
        <v>1381</v>
      </c>
      <c r="AX2" s="13" t="s">
        <v>1382</v>
      </c>
      <c r="AY2" s="13" t="s">
        <v>1383</v>
      </c>
      <c r="AZ2" s="13" t="s">
        <v>1384</v>
      </c>
      <c r="BA2" s="13" t="s">
        <v>2714</v>
      </c>
      <c r="BB2" s="118" t="s">
        <v>3081</v>
      </c>
      <c r="BC2" s="118" t="s">
        <v>3089</v>
      </c>
      <c r="BD2" s="118" t="s">
        <v>3093</v>
      </c>
      <c r="BE2" s="118" t="s">
        <v>3095</v>
      </c>
      <c r="BF2" s="118" t="s">
        <v>3097</v>
      </c>
      <c r="BG2" s="118" t="s">
        <v>3105</v>
      </c>
      <c r="BH2" s="118" t="s">
        <v>3111</v>
      </c>
      <c r="BI2" s="118" t="s">
        <v>3172</v>
      </c>
      <c r="BJ2" s="118" t="s">
        <v>3192</v>
      </c>
      <c r="BK2" s="118" t="s">
        <v>3238</v>
      </c>
      <c r="BL2" s="118" t="s">
        <v>3475</v>
      </c>
      <c r="BM2" s="118" t="s">
        <v>3476</v>
      </c>
      <c r="BN2" s="118" t="s">
        <v>3477</v>
      </c>
      <c r="BO2" s="118" t="s">
        <v>3478</v>
      </c>
      <c r="BP2" s="118" t="s">
        <v>3479</v>
      </c>
      <c r="BQ2" s="118" t="s">
        <v>3480</v>
      </c>
      <c r="BR2" s="118" t="s">
        <v>3481</v>
      </c>
      <c r="BS2" s="118" t="s">
        <v>3482</v>
      </c>
      <c r="BT2" s="118" t="s">
        <v>3484</v>
      </c>
      <c r="BU2" s="3"/>
      <c r="BV2" s="3"/>
    </row>
    <row r="3" spans="1:74" ht="41.45" customHeight="1">
      <c r="A3" s="64" t="s">
        <v>214</v>
      </c>
      <c r="C3" s="65"/>
      <c r="D3" s="65" t="s">
        <v>64</v>
      </c>
      <c r="E3" s="66">
        <v>165.9219968798752</v>
      </c>
      <c r="F3" s="68">
        <v>99.96978562179272</v>
      </c>
      <c r="G3" s="102" t="s">
        <v>558</v>
      </c>
      <c r="H3" s="65"/>
      <c r="I3" s="69" t="s">
        <v>214</v>
      </c>
      <c r="J3" s="70"/>
      <c r="K3" s="70"/>
      <c r="L3" s="69" t="s">
        <v>2457</v>
      </c>
      <c r="M3" s="73">
        <v>11.069445110546257</v>
      </c>
      <c r="N3" s="74">
        <v>4635.96044921875</v>
      </c>
      <c r="O3" s="74">
        <v>5182.67626953125</v>
      </c>
      <c r="P3" s="75"/>
      <c r="Q3" s="76"/>
      <c r="R3" s="76"/>
      <c r="S3" s="48"/>
      <c r="T3" s="48">
        <v>0</v>
      </c>
      <c r="U3" s="48">
        <v>3</v>
      </c>
      <c r="V3" s="49">
        <v>0</v>
      </c>
      <c r="W3" s="49">
        <v>0.005682</v>
      </c>
      <c r="X3" s="49">
        <v>0.020138</v>
      </c>
      <c r="Y3" s="49">
        <v>0.671639</v>
      </c>
      <c r="Z3" s="49">
        <v>0.6666666666666666</v>
      </c>
      <c r="AA3" s="49">
        <v>0</v>
      </c>
      <c r="AB3" s="71">
        <v>3</v>
      </c>
      <c r="AC3" s="71"/>
      <c r="AD3" s="72"/>
      <c r="AE3" s="78" t="s">
        <v>1385</v>
      </c>
      <c r="AF3" s="78">
        <v>912</v>
      </c>
      <c r="AG3" s="78">
        <v>22</v>
      </c>
      <c r="AH3" s="78">
        <v>10010</v>
      </c>
      <c r="AI3" s="78">
        <v>4417</v>
      </c>
      <c r="AJ3" s="78"/>
      <c r="AK3" s="78" t="s">
        <v>1570</v>
      </c>
      <c r="AL3" s="78"/>
      <c r="AM3" s="78"/>
      <c r="AN3" s="78"/>
      <c r="AO3" s="80">
        <v>43157.125243055554</v>
      </c>
      <c r="AP3" s="82" t="s">
        <v>1986</v>
      </c>
      <c r="AQ3" s="78" t="b">
        <v>1</v>
      </c>
      <c r="AR3" s="78" t="b">
        <v>0</v>
      </c>
      <c r="AS3" s="78" t="b">
        <v>0</v>
      </c>
      <c r="AT3" s="78"/>
      <c r="AU3" s="78">
        <v>0</v>
      </c>
      <c r="AV3" s="78"/>
      <c r="AW3" s="78" t="b">
        <v>0</v>
      </c>
      <c r="AX3" s="78" t="s">
        <v>2269</v>
      </c>
      <c r="AY3" s="82" t="s">
        <v>2270</v>
      </c>
      <c r="AZ3" s="78" t="s">
        <v>66</v>
      </c>
      <c r="BA3" s="78" t="str">
        <f>REPLACE(INDEX(GroupVertices[Group],MATCH(Vertices[[#This Row],[Vertex]],GroupVertices[Vertex],0)),1,1,"")</f>
        <v>2</v>
      </c>
      <c r="BB3" s="48" t="s">
        <v>465</v>
      </c>
      <c r="BC3" s="48" t="s">
        <v>465</v>
      </c>
      <c r="BD3" s="48" t="s">
        <v>488</v>
      </c>
      <c r="BE3" s="48" t="s">
        <v>488</v>
      </c>
      <c r="BF3" s="48"/>
      <c r="BG3" s="48"/>
      <c r="BH3" s="119" t="s">
        <v>3112</v>
      </c>
      <c r="BI3" s="119" t="s">
        <v>3112</v>
      </c>
      <c r="BJ3" s="119" t="s">
        <v>3193</v>
      </c>
      <c r="BK3" s="119" t="s">
        <v>3193</v>
      </c>
      <c r="BL3" s="119">
        <v>1</v>
      </c>
      <c r="BM3" s="123">
        <v>2.2222222222222223</v>
      </c>
      <c r="BN3" s="119">
        <v>0</v>
      </c>
      <c r="BO3" s="123">
        <v>0</v>
      </c>
      <c r="BP3" s="119">
        <v>0</v>
      </c>
      <c r="BQ3" s="123">
        <v>0</v>
      </c>
      <c r="BR3" s="119">
        <v>44</v>
      </c>
      <c r="BS3" s="123">
        <v>97.77777777777777</v>
      </c>
      <c r="BT3" s="119">
        <v>45</v>
      </c>
      <c r="BU3" s="3"/>
      <c r="BV3" s="3"/>
    </row>
    <row r="4" spans="1:77" ht="41.45" customHeight="1">
      <c r="A4" s="64" t="s">
        <v>373</v>
      </c>
      <c r="C4" s="65"/>
      <c r="D4" s="65" t="s">
        <v>64</v>
      </c>
      <c r="E4" s="66">
        <v>521.1428571428571</v>
      </c>
      <c r="F4" s="68">
        <v>97.23322622416191</v>
      </c>
      <c r="G4" s="102" t="s">
        <v>636</v>
      </c>
      <c r="H4" s="65"/>
      <c r="I4" s="69" t="s">
        <v>373</v>
      </c>
      <c r="J4" s="70"/>
      <c r="K4" s="70"/>
      <c r="L4" s="69" t="s">
        <v>2458</v>
      </c>
      <c r="M4" s="73">
        <v>923.0734736943073</v>
      </c>
      <c r="N4" s="74">
        <v>5046.84912109375</v>
      </c>
      <c r="O4" s="74">
        <v>5244.609375</v>
      </c>
      <c r="P4" s="75"/>
      <c r="Q4" s="76"/>
      <c r="R4" s="76"/>
      <c r="S4" s="88"/>
      <c r="T4" s="48">
        <v>32</v>
      </c>
      <c r="U4" s="48">
        <v>3</v>
      </c>
      <c r="V4" s="49">
        <v>1552.912698</v>
      </c>
      <c r="W4" s="49">
        <v>0.007407</v>
      </c>
      <c r="X4" s="49">
        <v>0.070867</v>
      </c>
      <c r="Y4" s="49">
        <v>7.133003</v>
      </c>
      <c r="Z4" s="49">
        <v>0.04334677419354839</v>
      </c>
      <c r="AA4" s="49">
        <v>0.03125</v>
      </c>
      <c r="AB4" s="71">
        <v>4</v>
      </c>
      <c r="AC4" s="71"/>
      <c r="AD4" s="72"/>
      <c r="AE4" s="78" t="s">
        <v>1386</v>
      </c>
      <c r="AF4" s="78">
        <v>8</v>
      </c>
      <c r="AG4" s="78">
        <v>1924</v>
      </c>
      <c r="AH4" s="78">
        <v>18349</v>
      </c>
      <c r="AI4" s="78">
        <v>6992</v>
      </c>
      <c r="AJ4" s="78"/>
      <c r="AK4" s="78" t="s">
        <v>1571</v>
      </c>
      <c r="AL4" s="78" t="s">
        <v>1751</v>
      </c>
      <c r="AM4" s="82" t="s">
        <v>1878</v>
      </c>
      <c r="AN4" s="78"/>
      <c r="AO4" s="80">
        <v>41679.35502314815</v>
      </c>
      <c r="AP4" s="82" t="s">
        <v>1987</v>
      </c>
      <c r="AQ4" s="78" t="b">
        <v>1</v>
      </c>
      <c r="AR4" s="78" t="b">
        <v>0</v>
      </c>
      <c r="AS4" s="78" t="b">
        <v>0</v>
      </c>
      <c r="AT4" s="78"/>
      <c r="AU4" s="78">
        <v>13</v>
      </c>
      <c r="AV4" s="82" t="s">
        <v>2158</v>
      </c>
      <c r="AW4" s="78" t="b">
        <v>0</v>
      </c>
      <c r="AX4" s="78" t="s">
        <v>2269</v>
      </c>
      <c r="AY4" s="82" t="s">
        <v>2271</v>
      </c>
      <c r="AZ4" s="78" t="s">
        <v>66</v>
      </c>
      <c r="BA4" s="78" t="str">
        <f>REPLACE(INDEX(GroupVertices[Group],MATCH(Vertices[[#This Row],[Vertex]],GroupVertices[Vertex],0)),1,1,"")</f>
        <v>2</v>
      </c>
      <c r="BB4" s="48" t="s">
        <v>3082</v>
      </c>
      <c r="BC4" s="48" t="s">
        <v>3090</v>
      </c>
      <c r="BD4" s="48" t="s">
        <v>498</v>
      </c>
      <c r="BE4" s="48" t="s">
        <v>3096</v>
      </c>
      <c r="BF4" s="48" t="s">
        <v>385</v>
      </c>
      <c r="BG4" s="48" t="s">
        <v>385</v>
      </c>
      <c r="BH4" s="119" t="s">
        <v>3113</v>
      </c>
      <c r="BI4" s="119" t="s">
        <v>3173</v>
      </c>
      <c r="BJ4" s="119" t="s">
        <v>3194</v>
      </c>
      <c r="BK4" s="119" t="s">
        <v>3239</v>
      </c>
      <c r="BL4" s="119">
        <v>8</v>
      </c>
      <c r="BM4" s="123">
        <v>2.962962962962963</v>
      </c>
      <c r="BN4" s="119">
        <v>0</v>
      </c>
      <c r="BO4" s="123">
        <v>0</v>
      </c>
      <c r="BP4" s="119">
        <v>0</v>
      </c>
      <c r="BQ4" s="123">
        <v>0</v>
      </c>
      <c r="BR4" s="119">
        <v>262</v>
      </c>
      <c r="BS4" s="123">
        <v>97.03703703703704</v>
      </c>
      <c r="BT4" s="119">
        <v>270</v>
      </c>
      <c r="BU4" s="2"/>
      <c r="BV4" s="3"/>
      <c r="BW4" s="3"/>
      <c r="BX4" s="3"/>
      <c r="BY4" s="3"/>
    </row>
    <row r="5" spans="1:77" ht="41.45" customHeight="1">
      <c r="A5" s="64" t="s">
        <v>389</v>
      </c>
      <c r="C5" s="65"/>
      <c r="D5" s="65" t="s">
        <v>64</v>
      </c>
      <c r="E5" s="66">
        <v>202.52730109204367</v>
      </c>
      <c r="F5" s="68">
        <v>99.68778475852477</v>
      </c>
      <c r="G5" s="102" t="s">
        <v>2173</v>
      </c>
      <c r="H5" s="65"/>
      <c r="I5" s="69" t="s">
        <v>389</v>
      </c>
      <c r="J5" s="70"/>
      <c r="K5" s="70"/>
      <c r="L5" s="69" t="s">
        <v>2459</v>
      </c>
      <c r="M5" s="73">
        <v>105.05093280897799</v>
      </c>
      <c r="N5" s="74">
        <v>4970.2626953125</v>
      </c>
      <c r="O5" s="74">
        <v>5959.13818359375</v>
      </c>
      <c r="P5" s="75"/>
      <c r="Q5" s="76"/>
      <c r="R5" s="76"/>
      <c r="S5" s="88"/>
      <c r="T5" s="48">
        <v>22</v>
      </c>
      <c r="U5" s="48">
        <v>0</v>
      </c>
      <c r="V5" s="49">
        <v>244.166667</v>
      </c>
      <c r="W5" s="49">
        <v>0.006757</v>
      </c>
      <c r="X5" s="49">
        <v>0.0566</v>
      </c>
      <c r="Y5" s="49">
        <v>4.265917</v>
      </c>
      <c r="Z5" s="49">
        <v>0.09090909090909091</v>
      </c>
      <c r="AA5" s="49">
        <v>0</v>
      </c>
      <c r="AB5" s="71">
        <v>5</v>
      </c>
      <c r="AC5" s="71"/>
      <c r="AD5" s="72"/>
      <c r="AE5" s="78" t="s">
        <v>389</v>
      </c>
      <c r="AF5" s="78">
        <v>13</v>
      </c>
      <c r="AG5" s="78">
        <v>218</v>
      </c>
      <c r="AH5" s="78">
        <v>31</v>
      </c>
      <c r="AI5" s="78">
        <v>62</v>
      </c>
      <c r="AJ5" s="78"/>
      <c r="AK5" s="78" t="s">
        <v>1572</v>
      </c>
      <c r="AL5" s="78" t="s">
        <v>1752</v>
      </c>
      <c r="AM5" s="78"/>
      <c r="AN5" s="78"/>
      <c r="AO5" s="80">
        <v>43597.92896990741</v>
      </c>
      <c r="AP5" s="82" t="s">
        <v>1988</v>
      </c>
      <c r="AQ5" s="78" t="b">
        <v>1</v>
      </c>
      <c r="AR5" s="78" t="b">
        <v>0</v>
      </c>
      <c r="AS5" s="78" t="b">
        <v>0</v>
      </c>
      <c r="AT5" s="78"/>
      <c r="AU5" s="78">
        <v>1</v>
      </c>
      <c r="AV5" s="78"/>
      <c r="AW5" s="78" t="b">
        <v>0</v>
      </c>
      <c r="AX5" s="78" t="s">
        <v>2269</v>
      </c>
      <c r="AY5" s="82" t="s">
        <v>2272</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344</v>
      </c>
      <c r="C6" s="65"/>
      <c r="D6" s="65" t="s">
        <v>64</v>
      </c>
      <c r="E6" s="66">
        <v>375.8422108312904</v>
      </c>
      <c r="F6" s="68">
        <v>98.3525969977459</v>
      </c>
      <c r="G6" s="102" t="s">
        <v>610</v>
      </c>
      <c r="H6" s="65"/>
      <c r="I6" s="69" t="s">
        <v>344</v>
      </c>
      <c r="J6" s="70"/>
      <c r="K6" s="70"/>
      <c r="L6" s="69" t="s">
        <v>2460</v>
      </c>
      <c r="M6" s="73">
        <v>550.0245072178792</v>
      </c>
      <c r="N6" s="74">
        <v>4938.29736328125</v>
      </c>
      <c r="O6" s="74">
        <v>6285.07373046875</v>
      </c>
      <c r="P6" s="75"/>
      <c r="Q6" s="76"/>
      <c r="R6" s="76"/>
      <c r="S6" s="88"/>
      <c r="T6" s="48">
        <v>39</v>
      </c>
      <c r="U6" s="48">
        <v>5</v>
      </c>
      <c r="V6" s="49">
        <v>2886.531746</v>
      </c>
      <c r="W6" s="49">
        <v>0.008772</v>
      </c>
      <c r="X6" s="49">
        <v>0.078118</v>
      </c>
      <c r="Y6" s="49">
        <v>8.145454</v>
      </c>
      <c r="Z6" s="49">
        <v>0.04358974358974359</v>
      </c>
      <c r="AA6" s="49">
        <v>0.1</v>
      </c>
      <c r="AB6" s="71">
        <v>6</v>
      </c>
      <c r="AC6" s="71"/>
      <c r="AD6" s="72"/>
      <c r="AE6" s="78" t="s">
        <v>1387</v>
      </c>
      <c r="AF6" s="78">
        <v>79</v>
      </c>
      <c r="AG6" s="78">
        <v>1146</v>
      </c>
      <c r="AH6" s="78">
        <v>1442</v>
      </c>
      <c r="AI6" s="78">
        <v>1217</v>
      </c>
      <c r="AJ6" s="78"/>
      <c r="AK6" s="78" t="s">
        <v>1573</v>
      </c>
      <c r="AL6" s="78" t="s">
        <v>1753</v>
      </c>
      <c r="AM6" s="82" t="s">
        <v>1879</v>
      </c>
      <c r="AN6" s="78"/>
      <c r="AO6" s="80">
        <v>41807.955972222226</v>
      </c>
      <c r="AP6" s="82" t="s">
        <v>1989</v>
      </c>
      <c r="AQ6" s="78" t="b">
        <v>0</v>
      </c>
      <c r="AR6" s="78" t="b">
        <v>0</v>
      </c>
      <c r="AS6" s="78" t="b">
        <v>0</v>
      </c>
      <c r="AT6" s="78"/>
      <c r="AU6" s="78">
        <v>16</v>
      </c>
      <c r="AV6" s="82" t="s">
        <v>2158</v>
      </c>
      <c r="AW6" s="78" t="b">
        <v>0</v>
      </c>
      <c r="AX6" s="78" t="s">
        <v>2269</v>
      </c>
      <c r="AY6" s="82" t="s">
        <v>2273</v>
      </c>
      <c r="AZ6" s="78" t="s">
        <v>66</v>
      </c>
      <c r="BA6" s="78" t="str">
        <f>REPLACE(INDEX(GroupVertices[Group],MATCH(Vertices[[#This Row],[Vertex]],GroupVertices[Vertex],0)),1,1,"")</f>
        <v>2</v>
      </c>
      <c r="BB6" s="48" t="s">
        <v>3083</v>
      </c>
      <c r="BC6" s="48" t="s">
        <v>3083</v>
      </c>
      <c r="BD6" s="48" t="s">
        <v>2771</v>
      </c>
      <c r="BE6" s="48" t="s">
        <v>2771</v>
      </c>
      <c r="BF6" s="48" t="s">
        <v>3098</v>
      </c>
      <c r="BG6" s="48" t="s">
        <v>3098</v>
      </c>
      <c r="BH6" s="119" t="s">
        <v>3114</v>
      </c>
      <c r="BI6" s="119" t="s">
        <v>3174</v>
      </c>
      <c r="BJ6" s="119" t="s">
        <v>3195</v>
      </c>
      <c r="BK6" s="119" t="s">
        <v>3195</v>
      </c>
      <c r="BL6" s="119">
        <v>2</v>
      </c>
      <c r="BM6" s="123">
        <v>2.0618556701030926</v>
      </c>
      <c r="BN6" s="119">
        <v>0</v>
      </c>
      <c r="BO6" s="123">
        <v>0</v>
      </c>
      <c r="BP6" s="119">
        <v>0</v>
      </c>
      <c r="BQ6" s="123">
        <v>0</v>
      </c>
      <c r="BR6" s="119">
        <v>95</v>
      </c>
      <c r="BS6" s="123">
        <v>97.9381443298969</v>
      </c>
      <c r="BT6" s="119">
        <v>97</v>
      </c>
      <c r="BU6" s="2"/>
      <c r="BV6" s="3"/>
      <c r="BW6" s="3"/>
      <c r="BX6" s="3"/>
      <c r="BY6" s="3"/>
    </row>
    <row r="7" spans="1:77" ht="41.45" customHeight="1">
      <c r="A7" s="64" t="s">
        <v>215</v>
      </c>
      <c r="C7" s="65"/>
      <c r="D7" s="65" t="s">
        <v>64</v>
      </c>
      <c r="E7" s="66">
        <v>257.2484956541119</v>
      </c>
      <c r="F7" s="68">
        <v>99.26622224353748</v>
      </c>
      <c r="G7" s="102" t="s">
        <v>559</v>
      </c>
      <c r="H7" s="65"/>
      <c r="I7" s="69" t="s">
        <v>215</v>
      </c>
      <c r="J7" s="70"/>
      <c r="K7" s="70"/>
      <c r="L7" s="69" t="s">
        <v>2461</v>
      </c>
      <c r="M7" s="73">
        <v>245.5436669704091</v>
      </c>
      <c r="N7" s="74">
        <v>4733.1943359375</v>
      </c>
      <c r="O7" s="74">
        <v>6704.2294921875</v>
      </c>
      <c r="P7" s="75"/>
      <c r="Q7" s="76"/>
      <c r="R7" s="76"/>
      <c r="S7" s="88"/>
      <c r="T7" s="48">
        <v>0</v>
      </c>
      <c r="U7" s="48">
        <v>3</v>
      </c>
      <c r="V7" s="49">
        <v>0</v>
      </c>
      <c r="W7" s="49">
        <v>0.005682</v>
      </c>
      <c r="X7" s="49">
        <v>0.020138</v>
      </c>
      <c r="Y7" s="49">
        <v>0.671639</v>
      </c>
      <c r="Z7" s="49">
        <v>0.6666666666666666</v>
      </c>
      <c r="AA7" s="49">
        <v>0</v>
      </c>
      <c r="AB7" s="71">
        <v>7</v>
      </c>
      <c r="AC7" s="71"/>
      <c r="AD7" s="72"/>
      <c r="AE7" s="78" t="s">
        <v>1388</v>
      </c>
      <c r="AF7" s="78">
        <v>344</v>
      </c>
      <c r="AG7" s="78">
        <v>511</v>
      </c>
      <c r="AH7" s="78">
        <v>1154</v>
      </c>
      <c r="AI7" s="78">
        <v>4468</v>
      </c>
      <c r="AJ7" s="78"/>
      <c r="AK7" s="78" t="s">
        <v>1574</v>
      </c>
      <c r="AL7" s="78" t="s">
        <v>1754</v>
      </c>
      <c r="AM7" s="82" t="s">
        <v>1880</v>
      </c>
      <c r="AN7" s="78"/>
      <c r="AO7" s="80">
        <v>41004.56810185185</v>
      </c>
      <c r="AP7" s="82" t="s">
        <v>1990</v>
      </c>
      <c r="AQ7" s="78" t="b">
        <v>0</v>
      </c>
      <c r="AR7" s="78" t="b">
        <v>0</v>
      </c>
      <c r="AS7" s="78" t="b">
        <v>1</v>
      </c>
      <c r="AT7" s="78"/>
      <c r="AU7" s="78">
        <v>1</v>
      </c>
      <c r="AV7" s="82" t="s">
        <v>2158</v>
      </c>
      <c r="AW7" s="78" t="b">
        <v>0</v>
      </c>
      <c r="AX7" s="78" t="s">
        <v>2269</v>
      </c>
      <c r="AY7" s="82" t="s">
        <v>2274</v>
      </c>
      <c r="AZ7" s="78" t="s">
        <v>66</v>
      </c>
      <c r="BA7" s="78" t="str">
        <f>REPLACE(INDEX(GroupVertices[Group],MATCH(Vertices[[#This Row],[Vertex]],GroupVertices[Vertex],0)),1,1,"")</f>
        <v>2</v>
      </c>
      <c r="BB7" s="48" t="s">
        <v>465</v>
      </c>
      <c r="BC7" s="48" t="s">
        <v>465</v>
      </c>
      <c r="BD7" s="48" t="s">
        <v>488</v>
      </c>
      <c r="BE7" s="48" t="s">
        <v>488</v>
      </c>
      <c r="BF7" s="48"/>
      <c r="BG7" s="48"/>
      <c r="BH7" s="119" t="s">
        <v>3112</v>
      </c>
      <c r="BI7" s="119" t="s">
        <v>3112</v>
      </c>
      <c r="BJ7" s="119" t="s">
        <v>3193</v>
      </c>
      <c r="BK7" s="119" t="s">
        <v>3193</v>
      </c>
      <c r="BL7" s="119">
        <v>1</v>
      </c>
      <c r="BM7" s="123">
        <v>2.2222222222222223</v>
      </c>
      <c r="BN7" s="119">
        <v>0</v>
      </c>
      <c r="BO7" s="123">
        <v>0</v>
      </c>
      <c r="BP7" s="119">
        <v>0</v>
      </c>
      <c r="BQ7" s="123">
        <v>0</v>
      </c>
      <c r="BR7" s="119">
        <v>44</v>
      </c>
      <c r="BS7" s="123">
        <v>97.77777777777777</v>
      </c>
      <c r="BT7" s="119">
        <v>45</v>
      </c>
      <c r="BU7" s="2"/>
      <c r="BV7" s="3"/>
      <c r="BW7" s="3"/>
      <c r="BX7" s="3"/>
      <c r="BY7" s="3"/>
    </row>
    <row r="8" spans="1:77" ht="41.45" customHeight="1">
      <c r="A8" s="64" t="s">
        <v>216</v>
      </c>
      <c r="C8" s="65"/>
      <c r="D8" s="65" t="s">
        <v>64</v>
      </c>
      <c r="E8" s="66">
        <v>188.5201693782037</v>
      </c>
      <c r="F8" s="68">
        <v>99.7956932521222</v>
      </c>
      <c r="G8" s="102" t="s">
        <v>560</v>
      </c>
      <c r="H8" s="65"/>
      <c r="I8" s="69" t="s">
        <v>216</v>
      </c>
      <c r="J8" s="70"/>
      <c r="K8" s="70"/>
      <c r="L8" s="69" t="s">
        <v>2462</v>
      </c>
      <c r="M8" s="73">
        <v>69.08862884274136</v>
      </c>
      <c r="N8" s="74">
        <v>5457.02685546875</v>
      </c>
      <c r="O8" s="74">
        <v>7008.0048828125</v>
      </c>
      <c r="P8" s="75"/>
      <c r="Q8" s="76"/>
      <c r="R8" s="76"/>
      <c r="S8" s="88"/>
      <c r="T8" s="48">
        <v>0</v>
      </c>
      <c r="U8" s="48">
        <v>3</v>
      </c>
      <c r="V8" s="49">
        <v>0</v>
      </c>
      <c r="W8" s="49">
        <v>0.005682</v>
      </c>
      <c r="X8" s="49">
        <v>0.020138</v>
      </c>
      <c r="Y8" s="49">
        <v>0.671639</v>
      </c>
      <c r="Z8" s="49">
        <v>0.6666666666666666</v>
      </c>
      <c r="AA8" s="49">
        <v>0</v>
      </c>
      <c r="AB8" s="71">
        <v>8</v>
      </c>
      <c r="AC8" s="71"/>
      <c r="AD8" s="72"/>
      <c r="AE8" s="78" t="s">
        <v>1389</v>
      </c>
      <c r="AF8" s="78">
        <v>1996</v>
      </c>
      <c r="AG8" s="78">
        <v>143</v>
      </c>
      <c r="AH8" s="78">
        <v>3403</v>
      </c>
      <c r="AI8" s="78">
        <v>2495</v>
      </c>
      <c r="AJ8" s="78"/>
      <c r="AK8" s="78" t="s">
        <v>1575</v>
      </c>
      <c r="AL8" s="78" t="s">
        <v>1755</v>
      </c>
      <c r="AM8" s="82" t="s">
        <v>1881</v>
      </c>
      <c r="AN8" s="78"/>
      <c r="AO8" s="80">
        <v>43447.648935185185</v>
      </c>
      <c r="AP8" s="82" t="s">
        <v>1991</v>
      </c>
      <c r="AQ8" s="78" t="b">
        <v>0</v>
      </c>
      <c r="AR8" s="78" t="b">
        <v>0</v>
      </c>
      <c r="AS8" s="78" t="b">
        <v>0</v>
      </c>
      <c r="AT8" s="78"/>
      <c r="AU8" s="78">
        <v>0</v>
      </c>
      <c r="AV8" s="82" t="s">
        <v>2158</v>
      </c>
      <c r="AW8" s="78" t="b">
        <v>0</v>
      </c>
      <c r="AX8" s="78" t="s">
        <v>2269</v>
      </c>
      <c r="AY8" s="82" t="s">
        <v>2275</v>
      </c>
      <c r="AZ8" s="78" t="s">
        <v>66</v>
      </c>
      <c r="BA8" s="78" t="str">
        <f>REPLACE(INDEX(GroupVertices[Group],MATCH(Vertices[[#This Row],[Vertex]],GroupVertices[Vertex],0)),1,1,"")</f>
        <v>2</v>
      </c>
      <c r="BB8" s="48" t="s">
        <v>465</v>
      </c>
      <c r="BC8" s="48" t="s">
        <v>465</v>
      </c>
      <c r="BD8" s="48" t="s">
        <v>488</v>
      </c>
      <c r="BE8" s="48" t="s">
        <v>488</v>
      </c>
      <c r="BF8" s="48"/>
      <c r="BG8" s="48"/>
      <c r="BH8" s="119" t="s">
        <v>3112</v>
      </c>
      <c r="BI8" s="119" t="s">
        <v>3112</v>
      </c>
      <c r="BJ8" s="119" t="s">
        <v>3193</v>
      </c>
      <c r="BK8" s="119" t="s">
        <v>3193</v>
      </c>
      <c r="BL8" s="119">
        <v>1</v>
      </c>
      <c r="BM8" s="123">
        <v>2.2222222222222223</v>
      </c>
      <c r="BN8" s="119">
        <v>0</v>
      </c>
      <c r="BO8" s="123">
        <v>0</v>
      </c>
      <c r="BP8" s="119">
        <v>0</v>
      </c>
      <c r="BQ8" s="123">
        <v>0</v>
      </c>
      <c r="BR8" s="119">
        <v>44</v>
      </c>
      <c r="BS8" s="123">
        <v>97.77777777777777</v>
      </c>
      <c r="BT8" s="119">
        <v>45</v>
      </c>
      <c r="BU8" s="2"/>
      <c r="BV8" s="3"/>
      <c r="BW8" s="3"/>
      <c r="BX8" s="3"/>
      <c r="BY8" s="3"/>
    </row>
    <row r="9" spans="1:77" ht="41.45" customHeight="1">
      <c r="A9" s="64" t="s">
        <v>217</v>
      </c>
      <c r="C9" s="65"/>
      <c r="D9" s="65" t="s">
        <v>64</v>
      </c>
      <c r="E9" s="66">
        <v>981.5105861377313</v>
      </c>
      <c r="F9" s="68">
        <v>93.68663373459306</v>
      </c>
      <c r="G9" s="102" t="s">
        <v>561</v>
      </c>
      <c r="H9" s="65"/>
      <c r="I9" s="69" t="s">
        <v>217</v>
      </c>
      <c r="J9" s="70"/>
      <c r="K9" s="70"/>
      <c r="L9" s="69" t="s">
        <v>2463</v>
      </c>
      <c r="M9" s="73">
        <v>2105.0345307179514</v>
      </c>
      <c r="N9" s="74">
        <v>5397.1083984375</v>
      </c>
      <c r="O9" s="74">
        <v>6112.58447265625</v>
      </c>
      <c r="P9" s="75"/>
      <c r="Q9" s="76"/>
      <c r="R9" s="76"/>
      <c r="S9" s="88"/>
      <c r="T9" s="48">
        <v>0</v>
      </c>
      <c r="U9" s="48">
        <v>3</v>
      </c>
      <c r="V9" s="49">
        <v>0</v>
      </c>
      <c r="W9" s="49">
        <v>0.005682</v>
      </c>
      <c r="X9" s="49">
        <v>0.020138</v>
      </c>
      <c r="Y9" s="49">
        <v>0.671639</v>
      </c>
      <c r="Z9" s="49">
        <v>0.6666666666666666</v>
      </c>
      <c r="AA9" s="49">
        <v>0</v>
      </c>
      <c r="AB9" s="71">
        <v>9</v>
      </c>
      <c r="AC9" s="71"/>
      <c r="AD9" s="72"/>
      <c r="AE9" s="78" t="s">
        <v>1390</v>
      </c>
      <c r="AF9" s="78">
        <v>896</v>
      </c>
      <c r="AG9" s="78">
        <v>4389</v>
      </c>
      <c r="AH9" s="78">
        <v>7019</v>
      </c>
      <c r="AI9" s="78">
        <v>12930</v>
      </c>
      <c r="AJ9" s="78"/>
      <c r="AK9" s="78" t="s">
        <v>1576</v>
      </c>
      <c r="AL9" s="78" t="s">
        <v>1756</v>
      </c>
      <c r="AM9" s="82" t="s">
        <v>1882</v>
      </c>
      <c r="AN9" s="78"/>
      <c r="AO9" s="80">
        <v>40995.800729166665</v>
      </c>
      <c r="AP9" s="82" t="s">
        <v>1992</v>
      </c>
      <c r="AQ9" s="78" t="b">
        <v>1</v>
      </c>
      <c r="AR9" s="78" t="b">
        <v>0</v>
      </c>
      <c r="AS9" s="78" t="b">
        <v>1</v>
      </c>
      <c r="AT9" s="78"/>
      <c r="AU9" s="78">
        <v>32</v>
      </c>
      <c r="AV9" s="82" t="s">
        <v>2158</v>
      </c>
      <c r="AW9" s="78" t="b">
        <v>0</v>
      </c>
      <c r="AX9" s="78" t="s">
        <v>2269</v>
      </c>
      <c r="AY9" s="82" t="s">
        <v>2276</v>
      </c>
      <c r="AZ9" s="78" t="s">
        <v>66</v>
      </c>
      <c r="BA9" s="78" t="str">
        <f>REPLACE(INDEX(GroupVertices[Group],MATCH(Vertices[[#This Row],[Vertex]],GroupVertices[Vertex],0)),1,1,"")</f>
        <v>2</v>
      </c>
      <c r="BB9" s="48" t="s">
        <v>465</v>
      </c>
      <c r="BC9" s="48" t="s">
        <v>465</v>
      </c>
      <c r="BD9" s="48" t="s">
        <v>488</v>
      </c>
      <c r="BE9" s="48" t="s">
        <v>488</v>
      </c>
      <c r="BF9" s="48"/>
      <c r="BG9" s="48"/>
      <c r="BH9" s="119" t="s">
        <v>3112</v>
      </c>
      <c r="BI9" s="119" t="s">
        <v>3112</v>
      </c>
      <c r="BJ9" s="119" t="s">
        <v>3193</v>
      </c>
      <c r="BK9" s="119" t="s">
        <v>3193</v>
      </c>
      <c r="BL9" s="119">
        <v>1</v>
      </c>
      <c r="BM9" s="123">
        <v>2.2222222222222223</v>
      </c>
      <c r="BN9" s="119">
        <v>0</v>
      </c>
      <c r="BO9" s="123">
        <v>0</v>
      </c>
      <c r="BP9" s="119">
        <v>0</v>
      </c>
      <c r="BQ9" s="123">
        <v>0</v>
      </c>
      <c r="BR9" s="119">
        <v>44</v>
      </c>
      <c r="BS9" s="123">
        <v>97.77777777777777</v>
      </c>
      <c r="BT9" s="119">
        <v>45</v>
      </c>
      <c r="BU9" s="2"/>
      <c r="BV9" s="3"/>
      <c r="BW9" s="3"/>
      <c r="BX9" s="3"/>
      <c r="BY9" s="3"/>
    </row>
    <row r="10" spans="1:77" ht="41.45" customHeight="1">
      <c r="A10" s="64" t="s">
        <v>218</v>
      </c>
      <c r="C10" s="65"/>
      <c r="D10" s="65" t="s">
        <v>64</v>
      </c>
      <c r="E10" s="66">
        <v>181.98350791174505</v>
      </c>
      <c r="F10" s="68">
        <v>99.84605054913433</v>
      </c>
      <c r="G10" s="102" t="s">
        <v>562</v>
      </c>
      <c r="H10" s="65"/>
      <c r="I10" s="69" t="s">
        <v>218</v>
      </c>
      <c r="J10" s="70"/>
      <c r="K10" s="70"/>
      <c r="L10" s="69" t="s">
        <v>2464</v>
      </c>
      <c r="M10" s="73">
        <v>52.30622032516426</v>
      </c>
      <c r="N10" s="74">
        <v>4396.66357421875</v>
      </c>
      <c r="O10" s="74">
        <v>5153.95654296875</v>
      </c>
      <c r="P10" s="75"/>
      <c r="Q10" s="76"/>
      <c r="R10" s="76"/>
      <c r="S10" s="88"/>
      <c r="T10" s="48">
        <v>0</v>
      </c>
      <c r="U10" s="48">
        <v>3</v>
      </c>
      <c r="V10" s="49">
        <v>0</v>
      </c>
      <c r="W10" s="49">
        <v>0.005682</v>
      </c>
      <c r="X10" s="49">
        <v>0.020138</v>
      </c>
      <c r="Y10" s="49">
        <v>0.671639</v>
      </c>
      <c r="Z10" s="49">
        <v>0.6666666666666666</v>
      </c>
      <c r="AA10" s="49">
        <v>0</v>
      </c>
      <c r="AB10" s="71">
        <v>10</v>
      </c>
      <c r="AC10" s="71"/>
      <c r="AD10" s="72"/>
      <c r="AE10" s="78" t="s">
        <v>1391</v>
      </c>
      <c r="AF10" s="78">
        <v>358</v>
      </c>
      <c r="AG10" s="78">
        <v>108</v>
      </c>
      <c r="AH10" s="78">
        <v>1691</v>
      </c>
      <c r="AI10" s="78">
        <v>3406</v>
      </c>
      <c r="AJ10" s="78"/>
      <c r="AK10" s="78" t="s">
        <v>1577</v>
      </c>
      <c r="AL10" s="78" t="s">
        <v>1757</v>
      </c>
      <c r="AM10" s="82" t="s">
        <v>1883</v>
      </c>
      <c r="AN10" s="78"/>
      <c r="AO10" s="80">
        <v>39925.73459490741</v>
      </c>
      <c r="AP10" s="82" t="s">
        <v>1993</v>
      </c>
      <c r="AQ10" s="78" t="b">
        <v>1</v>
      </c>
      <c r="AR10" s="78" t="b">
        <v>0</v>
      </c>
      <c r="AS10" s="78" t="b">
        <v>0</v>
      </c>
      <c r="AT10" s="78"/>
      <c r="AU10" s="78">
        <v>1</v>
      </c>
      <c r="AV10" s="82" t="s">
        <v>2158</v>
      </c>
      <c r="AW10" s="78" t="b">
        <v>0</v>
      </c>
      <c r="AX10" s="78" t="s">
        <v>2269</v>
      </c>
      <c r="AY10" s="82" t="s">
        <v>2277</v>
      </c>
      <c r="AZ10" s="78" t="s">
        <v>66</v>
      </c>
      <c r="BA10" s="78" t="str">
        <f>REPLACE(INDEX(GroupVertices[Group],MATCH(Vertices[[#This Row],[Vertex]],GroupVertices[Vertex],0)),1,1,"")</f>
        <v>2</v>
      </c>
      <c r="BB10" s="48" t="s">
        <v>465</v>
      </c>
      <c r="BC10" s="48" t="s">
        <v>465</v>
      </c>
      <c r="BD10" s="48" t="s">
        <v>488</v>
      </c>
      <c r="BE10" s="48" t="s">
        <v>488</v>
      </c>
      <c r="BF10" s="48"/>
      <c r="BG10" s="48"/>
      <c r="BH10" s="119" t="s">
        <v>3112</v>
      </c>
      <c r="BI10" s="119" t="s">
        <v>3112</v>
      </c>
      <c r="BJ10" s="119" t="s">
        <v>3193</v>
      </c>
      <c r="BK10" s="119" t="s">
        <v>3193</v>
      </c>
      <c r="BL10" s="119">
        <v>1</v>
      </c>
      <c r="BM10" s="123">
        <v>2.2222222222222223</v>
      </c>
      <c r="BN10" s="119">
        <v>0</v>
      </c>
      <c r="BO10" s="123">
        <v>0</v>
      </c>
      <c r="BP10" s="119">
        <v>0</v>
      </c>
      <c r="BQ10" s="123">
        <v>0</v>
      </c>
      <c r="BR10" s="119">
        <v>44</v>
      </c>
      <c r="BS10" s="123">
        <v>97.77777777777777</v>
      </c>
      <c r="BT10" s="119">
        <v>45</v>
      </c>
      <c r="BU10" s="2"/>
      <c r="BV10" s="3"/>
      <c r="BW10" s="3"/>
      <c r="BX10" s="3"/>
      <c r="BY10" s="3"/>
    </row>
    <row r="11" spans="1:77" ht="41.45" customHeight="1">
      <c r="A11" s="64" t="s">
        <v>219</v>
      </c>
      <c r="C11" s="65"/>
      <c r="D11" s="65" t="s">
        <v>64</v>
      </c>
      <c r="E11" s="66">
        <v>283.3951415199465</v>
      </c>
      <c r="F11" s="68">
        <v>99.06479305548895</v>
      </c>
      <c r="G11" s="102" t="s">
        <v>563</v>
      </c>
      <c r="H11" s="65"/>
      <c r="I11" s="69" t="s">
        <v>219</v>
      </c>
      <c r="J11" s="70"/>
      <c r="K11" s="70"/>
      <c r="L11" s="69" t="s">
        <v>2465</v>
      </c>
      <c r="M11" s="73">
        <v>312.6733010407175</v>
      </c>
      <c r="N11" s="74">
        <v>4767.232421875</v>
      </c>
      <c r="O11" s="74">
        <v>4547.154296875</v>
      </c>
      <c r="P11" s="75"/>
      <c r="Q11" s="76"/>
      <c r="R11" s="76"/>
      <c r="S11" s="88"/>
      <c r="T11" s="48">
        <v>0</v>
      </c>
      <c r="U11" s="48">
        <v>3</v>
      </c>
      <c r="V11" s="49">
        <v>0</v>
      </c>
      <c r="W11" s="49">
        <v>0.005682</v>
      </c>
      <c r="X11" s="49">
        <v>0.020138</v>
      </c>
      <c r="Y11" s="49">
        <v>0.671639</v>
      </c>
      <c r="Z11" s="49">
        <v>0.6666666666666666</v>
      </c>
      <c r="AA11" s="49">
        <v>0</v>
      </c>
      <c r="AB11" s="71">
        <v>11</v>
      </c>
      <c r="AC11" s="71"/>
      <c r="AD11" s="72"/>
      <c r="AE11" s="78" t="s">
        <v>1392</v>
      </c>
      <c r="AF11" s="78">
        <v>5001</v>
      </c>
      <c r="AG11" s="78">
        <v>651</v>
      </c>
      <c r="AH11" s="78">
        <v>44624</v>
      </c>
      <c r="AI11" s="78">
        <v>63280</v>
      </c>
      <c r="AJ11" s="78"/>
      <c r="AK11" s="78" t="s">
        <v>1578</v>
      </c>
      <c r="AL11" s="78" t="s">
        <v>1758</v>
      </c>
      <c r="AM11" s="78"/>
      <c r="AN11" s="78"/>
      <c r="AO11" s="80">
        <v>42753.4702662037</v>
      </c>
      <c r="AP11" s="82" t="s">
        <v>1994</v>
      </c>
      <c r="AQ11" s="78" t="b">
        <v>0</v>
      </c>
      <c r="AR11" s="78" t="b">
        <v>0</v>
      </c>
      <c r="AS11" s="78" t="b">
        <v>0</v>
      </c>
      <c r="AT11" s="78"/>
      <c r="AU11" s="78">
        <v>4</v>
      </c>
      <c r="AV11" s="82" t="s">
        <v>2158</v>
      </c>
      <c r="AW11" s="78" t="b">
        <v>0</v>
      </c>
      <c r="AX11" s="78" t="s">
        <v>2269</v>
      </c>
      <c r="AY11" s="82" t="s">
        <v>2278</v>
      </c>
      <c r="AZ11" s="78" t="s">
        <v>66</v>
      </c>
      <c r="BA11" s="78" t="str">
        <f>REPLACE(INDEX(GroupVertices[Group],MATCH(Vertices[[#This Row],[Vertex]],GroupVertices[Vertex],0)),1,1,"")</f>
        <v>2</v>
      </c>
      <c r="BB11" s="48" t="s">
        <v>465</v>
      </c>
      <c r="BC11" s="48" t="s">
        <v>465</v>
      </c>
      <c r="BD11" s="48" t="s">
        <v>488</v>
      </c>
      <c r="BE11" s="48" t="s">
        <v>488</v>
      </c>
      <c r="BF11" s="48"/>
      <c r="BG11" s="48"/>
      <c r="BH11" s="119" t="s">
        <v>3112</v>
      </c>
      <c r="BI11" s="119" t="s">
        <v>3112</v>
      </c>
      <c r="BJ11" s="119" t="s">
        <v>3193</v>
      </c>
      <c r="BK11" s="119" t="s">
        <v>3193</v>
      </c>
      <c r="BL11" s="119">
        <v>1</v>
      </c>
      <c r="BM11" s="123">
        <v>2.2222222222222223</v>
      </c>
      <c r="BN11" s="119">
        <v>0</v>
      </c>
      <c r="BO11" s="123">
        <v>0</v>
      </c>
      <c r="BP11" s="119">
        <v>0</v>
      </c>
      <c r="BQ11" s="123">
        <v>0</v>
      </c>
      <c r="BR11" s="119">
        <v>44</v>
      </c>
      <c r="BS11" s="123">
        <v>97.77777777777777</v>
      </c>
      <c r="BT11" s="119">
        <v>45</v>
      </c>
      <c r="BU11" s="2"/>
      <c r="BV11" s="3"/>
      <c r="BW11" s="3"/>
      <c r="BX11" s="3"/>
      <c r="BY11" s="3"/>
    </row>
    <row r="12" spans="1:77" ht="41.45" customHeight="1">
      <c r="A12" s="64" t="s">
        <v>220</v>
      </c>
      <c r="C12" s="65"/>
      <c r="D12" s="65" t="s">
        <v>64</v>
      </c>
      <c r="E12" s="66">
        <v>174.13951415199466</v>
      </c>
      <c r="F12" s="68">
        <v>99.9064793055489</v>
      </c>
      <c r="G12" s="102" t="s">
        <v>564</v>
      </c>
      <c r="H12" s="65"/>
      <c r="I12" s="69" t="s">
        <v>220</v>
      </c>
      <c r="J12" s="70"/>
      <c r="K12" s="70"/>
      <c r="L12" s="69" t="s">
        <v>2466</v>
      </c>
      <c r="M12" s="73">
        <v>32.16733010407175</v>
      </c>
      <c r="N12" s="74">
        <v>5084.4306640625</v>
      </c>
      <c r="O12" s="74">
        <v>4528.5419921875</v>
      </c>
      <c r="P12" s="75"/>
      <c r="Q12" s="76"/>
      <c r="R12" s="76"/>
      <c r="S12" s="88"/>
      <c r="T12" s="48">
        <v>0</v>
      </c>
      <c r="U12" s="48">
        <v>3</v>
      </c>
      <c r="V12" s="49">
        <v>0</v>
      </c>
      <c r="W12" s="49">
        <v>0.005682</v>
      </c>
      <c r="X12" s="49">
        <v>0.020138</v>
      </c>
      <c r="Y12" s="49">
        <v>0.671639</v>
      </c>
      <c r="Z12" s="49">
        <v>0.6666666666666666</v>
      </c>
      <c r="AA12" s="49">
        <v>0</v>
      </c>
      <c r="AB12" s="71">
        <v>12</v>
      </c>
      <c r="AC12" s="71"/>
      <c r="AD12" s="72"/>
      <c r="AE12" s="78" t="s">
        <v>1393</v>
      </c>
      <c r="AF12" s="78">
        <v>138</v>
      </c>
      <c r="AG12" s="78">
        <v>66</v>
      </c>
      <c r="AH12" s="78">
        <v>371</v>
      </c>
      <c r="AI12" s="78">
        <v>725</v>
      </c>
      <c r="AJ12" s="78"/>
      <c r="AK12" s="78" t="s">
        <v>1579</v>
      </c>
      <c r="AL12" s="78" t="s">
        <v>1759</v>
      </c>
      <c r="AM12" s="82" t="s">
        <v>1884</v>
      </c>
      <c r="AN12" s="78"/>
      <c r="AO12" s="80">
        <v>42738.11732638889</v>
      </c>
      <c r="AP12" s="82" t="s">
        <v>1995</v>
      </c>
      <c r="AQ12" s="78" t="b">
        <v>1</v>
      </c>
      <c r="AR12" s="78" t="b">
        <v>0</v>
      </c>
      <c r="AS12" s="78" t="b">
        <v>0</v>
      </c>
      <c r="AT12" s="78"/>
      <c r="AU12" s="78">
        <v>2</v>
      </c>
      <c r="AV12" s="78"/>
      <c r="AW12" s="78" t="b">
        <v>0</v>
      </c>
      <c r="AX12" s="78" t="s">
        <v>2269</v>
      </c>
      <c r="AY12" s="82" t="s">
        <v>2279</v>
      </c>
      <c r="AZ12" s="78" t="s">
        <v>66</v>
      </c>
      <c r="BA12" s="78" t="str">
        <f>REPLACE(INDEX(GroupVertices[Group],MATCH(Vertices[[#This Row],[Vertex]],GroupVertices[Vertex],0)),1,1,"")</f>
        <v>2</v>
      </c>
      <c r="BB12" s="48" t="s">
        <v>465</v>
      </c>
      <c r="BC12" s="48" t="s">
        <v>465</v>
      </c>
      <c r="BD12" s="48" t="s">
        <v>488</v>
      </c>
      <c r="BE12" s="48" t="s">
        <v>488</v>
      </c>
      <c r="BF12" s="48"/>
      <c r="BG12" s="48"/>
      <c r="BH12" s="119" t="s">
        <v>3112</v>
      </c>
      <c r="BI12" s="119" t="s">
        <v>3112</v>
      </c>
      <c r="BJ12" s="119" t="s">
        <v>3193</v>
      </c>
      <c r="BK12" s="119" t="s">
        <v>3193</v>
      </c>
      <c r="BL12" s="119">
        <v>1</v>
      </c>
      <c r="BM12" s="123">
        <v>2.2222222222222223</v>
      </c>
      <c r="BN12" s="119">
        <v>0</v>
      </c>
      <c r="BO12" s="123">
        <v>0</v>
      </c>
      <c r="BP12" s="119">
        <v>0</v>
      </c>
      <c r="BQ12" s="123">
        <v>0</v>
      </c>
      <c r="BR12" s="119">
        <v>44</v>
      </c>
      <c r="BS12" s="123">
        <v>97.77777777777777</v>
      </c>
      <c r="BT12" s="119">
        <v>45</v>
      </c>
      <c r="BU12" s="2"/>
      <c r="BV12" s="3"/>
      <c r="BW12" s="3"/>
      <c r="BX12" s="3"/>
      <c r="BY12" s="3"/>
    </row>
    <row r="13" spans="1:77" ht="41.45" customHeight="1">
      <c r="A13" s="64" t="s">
        <v>221</v>
      </c>
      <c r="C13" s="65"/>
      <c r="D13" s="65" t="s">
        <v>64</v>
      </c>
      <c r="E13" s="66">
        <v>1000</v>
      </c>
      <c r="F13" s="68">
        <v>70.49781785046281</v>
      </c>
      <c r="G13" s="102" t="s">
        <v>565</v>
      </c>
      <c r="H13" s="65"/>
      <c r="I13" s="69" t="s">
        <v>221</v>
      </c>
      <c r="J13" s="70"/>
      <c r="K13" s="70"/>
      <c r="L13" s="69" t="s">
        <v>2467</v>
      </c>
      <c r="M13" s="73">
        <v>9833.093904369094</v>
      </c>
      <c r="N13" s="74">
        <v>4575.83154296875</v>
      </c>
      <c r="O13" s="74">
        <v>6043.2607421875</v>
      </c>
      <c r="P13" s="75"/>
      <c r="Q13" s="76"/>
      <c r="R13" s="76"/>
      <c r="S13" s="88"/>
      <c r="T13" s="48">
        <v>0</v>
      </c>
      <c r="U13" s="48">
        <v>3</v>
      </c>
      <c r="V13" s="49">
        <v>0</v>
      </c>
      <c r="W13" s="49">
        <v>0.005682</v>
      </c>
      <c r="X13" s="49">
        <v>0.020138</v>
      </c>
      <c r="Y13" s="49">
        <v>0.671639</v>
      </c>
      <c r="Z13" s="49">
        <v>0.6666666666666666</v>
      </c>
      <c r="AA13" s="49">
        <v>0</v>
      </c>
      <c r="AB13" s="71">
        <v>13</v>
      </c>
      <c r="AC13" s="71"/>
      <c r="AD13" s="72"/>
      <c r="AE13" s="78" t="s">
        <v>1394</v>
      </c>
      <c r="AF13" s="78">
        <v>2742</v>
      </c>
      <c r="AG13" s="78">
        <v>20506</v>
      </c>
      <c r="AH13" s="78">
        <v>99313</v>
      </c>
      <c r="AI13" s="78">
        <v>73517</v>
      </c>
      <c r="AJ13" s="78"/>
      <c r="AK13" s="78" t="s">
        <v>1580</v>
      </c>
      <c r="AL13" s="78" t="s">
        <v>1760</v>
      </c>
      <c r="AM13" s="78"/>
      <c r="AN13" s="78"/>
      <c r="AO13" s="80">
        <v>41283.180601851855</v>
      </c>
      <c r="AP13" s="82" t="s">
        <v>1996</v>
      </c>
      <c r="AQ13" s="78" t="b">
        <v>0</v>
      </c>
      <c r="AR13" s="78" t="b">
        <v>0</v>
      </c>
      <c r="AS13" s="78" t="b">
        <v>1</v>
      </c>
      <c r="AT13" s="78"/>
      <c r="AU13" s="78">
        <v>96</v>
      </c>
      <c r="AV13" s="82" t="s">
        <v>2159</v>
      </c>
      <c r="AW13" s="78" t="b">
        <v>0</v>
      </c>
      <c r="AX13" s="78" t="s">
        <v>2269</v>
      </c>
      <c r="AY13" s="82" t="s">
        <v>2280</v>
      </c>
      <c r="AZ13" s="78" t="s">
        <v>66</v>
      </c>
      <c r="BA13" s="78" t="str">
        <f>REPLACE(INDEX(GroupVertices[Group],MATCH(Vertices[[#This Row],[Vertex]],GroupVertices[Vertex],0)),1,1,"")</f>
        <v>2</v>
      </c>
      <c r="BB13" s="48" t="s">
        <v>465</v>
      </c>
      <c r="BC13" s="48" t="s">
        <v>465</v>
      </c>
      <c r="BD13" s="48" t="s">
        <v>488</v>
      </c>
      <c r="BE13" s="48" t="s">
        <v>488</v>
      </c>
      <c r="BF13" s="48"/>
      <c r="BG13" s="48"/>
      <c r="BH13" s="119" t="s">
        <v>3112</v>
      </c>
      <c r="BI13" s="119" t="s">
        <v>3112</v>
      </c>
      <c r="BJ13" s="119" t="s">
        <v>3193</v>
      </c>
      <c r="BK13" s="119" t="s">
        <v>3193</v>
      </c>
      <c r="BL13" s="119">
        <v>1</v>
      </c>
      <c r="BM13" s="123">
        <v>2.2222222222222223</v>
      </c>
      <c r="BN13" s="119">
        <v>0</v>
      </c>
      <c r="BO13" s="123">
        <v>0</v>
      </c>
      <c r="BP13" s="119">
        <v>0</v>
      </c>
      <c r="BQ13" s="123">
        <v>0</v>
      </c>
      <c r="BR13" s="119">
        <v>44</v>
      </c>
      <c r="BS13" s="123">
        <v>97.77777777777777</v>
      </c>
      <c r="BT13" s="119">
        <v>45</v>
      </c>
      <c r="BU13" s="2"/>
      <c r="BV13" s="3"/>
      <c r="BW13" s="3"/>
      <c r="BX13" s="3"/>
      <c r="BY13" s="3"/>
    </row>
    <row r="14" spans="1:77" ht="41.45" customHeight="1">
      <c r="A14" s="64" t="s">
        <v>222</v>
      </c>
      <c r="C14" s="65"/>
      <c r="D14" s="65" t="s">
        <v>64</v>
      </c>
      <c r="E14" s="66">
        <v>244.54869623356365</v>
      </c>
      <c r="F14" s="68">
        <v>99.36405927773248</v>
      </c>
      <c r="G14" s="102" t="s">
        <v>566</v>
      </c>
      <c r="H14" s="65"/>
      <c r="I14" s="69" t="s">
        <v>222</v>
      </c>
      <c r="J14" s="70"/>
      <c r="K14" s="70"/>
      <c r="L14" s="69" t="s">
        <v>2468</v>
      </c>
      <c r="M14" s="73">
        <v>212.93784470768787</v>
      </c>
      <c r="N14" s="74">
        <v>5582.35888671875</v>
      </c>
      <c r="O14" s="74">
        <v>6544.5888671875</v>
      </c>
      <c r="P14" s="75"/>
      <c r="Q14" s="76"/>
      <c r="R14" s="76"/>
      <c r="S14" s="88"/>
      <c r="T14" s="48">
        <v>0</v>
      </c>
      <c r="U14" s="48">
        <v>3</v>
      </c>
      <c r="V14" s="49">
        <v>0</v>
      </c>
      <c r="W14" s="49">
        <v>0.005682</v>
      </c>
      <c r="X14" s="49">
        <v>0.020138</v>
      </c>
      <c r="Y14" s="49">
        <v>0.671639</v>
      </c>
      <c r="Z14" s="49">
        <v>0.6666666666666666</v>
      </c>
      <c r="AA14" s="49">
        <v>0</v>
      </c>
      <c r="AB14" s="71">
        <v>14</v>
      </c>
      <c r="AC14" s="71"/>
      <c r="AD14" s="72"/>
      <c r="AE14" s="78" t="s">
        <v>1395</v>
      </c>
      <c r="AF14" s="78">
        <v>3323</v>
      </c>
      <c r="AG14" s="78">
        <v>443</v>
      </c>
      <c r="AH14" s="78">
        <v>9389</v>
      </c>
      <c r="AI14" s="78">
        <v>23376</v>
      </c>
      <c r="AJ14" s="78"/>
      <c r="AK14" s="78" t="s">
        <v>1581</v>
      </c>
      <c r="AL14" s="78" t="s">
        <v>1761</v>
      </c>
      <c r="AM14" s="78"/>
      <c r="AN14" s="78"/>
      <c r="AO14" s="80">
        <v>43481.22634259259</v>
      </c>
      <c r="AP14" s="78"/>
      <c r="AQ14" s="78" t="b">
        <v>1</v>
      </c>
      <c r="AR14" s="78" t="b">
        <v>0</v>
      </c>
      <c r="AS14" s="78" t="b">
        <v>0</v>
      </c>
      <c r="AT14" s="78"/>
      <c r="AU14" s="78">
        <v>0</v>
      </c>
      <c r="AV14" s="78"/>
      <c r="AW14" s="78" t="b">
        <v>0</v>
      </c>
      <c r="AX14" s="78" t="s">
        <v>2269</v>
      </c>
      <c r="AY14" s="82" t="s">
        <v>2281</v>
      </c>
      <c r="AZ14" s="78" t="s">
        <v>66</v>
      </c>
      <c r="BA14" s="78" t="str">
        <f>REPLACE(INDEX(GroupVertices[Group],MATCH(Vertices[[#This Row],[Vertex]],GroupVertices[Vertex],0)),1,1,"")</f>
        <v>2</v>
      </c>
      <c r="BB14" s="48" t="s">
        <v>465</v>
      </c>
      <c r="BC14" s="48" t="s">
        <v>465</v>
      </c>
      <c r="BD14" s="48" t="s">
        <v>488</v>
      </c>
      <c r="BE14" s="48" t="s">
        <v>488</v>
      </c>
      <c r="BF14" s="48"/>
      <c r="BG14" s="48"/>
      <c r="BH14" s="119" t="s">
        <v>3112</v>
      </c>
      <c r="BI14" s="119" t="s">
        <v>3112</v>
      </c>
      <c r="BJ14" s="119" t="s">
        <v>3193</v>
      </c>
      <c r="BK14" s="119" t="s">
        <v>3193</v>
      </c>
      <c r="BL14" s="119">
        <v>1</v>
      </c>
      <c r="BM14" s="123">
        <v>2.2222222222222223</v>
      </c>
      <c r="BN14" s="119">
        <v>0</v>
      </c>
      <c r="BO14" s="123">
        <v>0</v>
      </c>
      <c r="BP14" s="119">
        <v>0</v>
      </c>
      <c r="BQ14" s="123">
        <v>0</v>
      </c>
      <c r="BR14" s="119">
        <v>44</v>
      </c>
      <c r="BS14" s="123">
        <v>97.77777777777777</v>
      </c>
      <c r="BT14" s="119">
        <v>45</v>
      </c>
      <c r="BU14" s="2"/>
      <c r="BV14" s="3"/>
      <c r="BW14" s="3"/>
      <c r="BX14" s="3"/>
      <c r="BY14" s="3"/>
    </row>
    <row r="15" spans="1:77" ht="41.45" customHeight="1">
      <c r="A15" s="64" t="s">
        <v>223</v>
      </c>
      <c r="C15" s="65"/>
      <c r="D15" s="65" t="s">
        <v>64</v>
      </c>
      <c r="E15" s="66">
        <v>179.74236683753065</v>
      </c>
      <c r="F15" s="68">
        <v>99.86331590810993</v>
      </c>
      <c r="G15" s="102" t="s">
        <v>567</v>
      </c>
      <c r="H15" s="65"/>
      <c r="I15" s="69" t="s">
        <v>223</v>
      </c>
      <c r="J15" s="70"/>
      <c r="K15" s="70"/>
      <c r="L15" s="69" t="s">
        <v>2469</v>
      </c>
      <c r="M15" s="73">
        <v>46.5522516905664</v>
      </c>
      <c r="N15" s="74">
        <v>4501.4814453125</v>
      </c>
      <c r="O15" s="74">
        <v>4678.1171875</v>
      </c>
      <c r="P15" s="75"/>
      <c r="Q15" s="76"/>
      <c r="R15" s="76"/>
      <c r="S15" s="88"/>
      <c r="T15" s="48">
        <v>0</v>
      </c>
      <c r="U15" s="48">
        <v>3</v>
      </c>
      <c r="V15" s="49">
        <v>0</v>
      </c>
      <c r="W15" s="49">
        <v>0.005682</v>
      </c>
      <c r="X15" s="49">
        <v>0.020138</v>
      </c>
      <c r="Y15" s="49">
        <v>0.671639</v>
      </c>
      <c r="Z15" s="49">
        <v>0.6666666666666666</v>
      </c>
      <c r="AA15" s="49">
        <v>0</v>
      </c>
      <c r="AB15" s="71">
        <v>15</v>
      </c>
      <c r="AC15" s="71"/>
      <c r="AD15" s="72"/>
      <c r="AE15" s="78" t="s">
        <v>1396</v>
      </c>
      <c r="AF15" s="78">
        <v>1539</v>
      </c>
      <c r="AG15" s="78">
        <v>96</v>
      </c>
      <c r="AH15" s="78">
        <v>22985</v>
      </c>
      <c r="AI15" s="78">
        <v>15847</v>
      </c>
      <c r="AJ15" s="78"/>
      <c r="AK15" s="78" t="s">
        <v>1582</v>
      </c>
      <c r="AL15" s="78" t="s">
        <v>1762</v>
      </c>
      <c r="AM15" s="78"/>
      <c r="AN15" s="78"/>
      <c r="AO15" s="80">
        <v>41464.728368055556</v>
      </c>
      <c r="AP15" s="82" t="s">
        <v>1997</v>
      </c>
      <c r="AQ15" s="78" t="b">
        <v>0</v>
      </c>
      <c r="AR15" s="78" t="b">
        <v>0</v>
      </c>
      <c r="AS15" s="78" t="b">
        <v>0</v>
      </c>
      <c r="AT15" s="78"/>
      <c r="AU15" s="78">
        <v>15</v>
      </c>
      <c r="AV15" s="82" t="s">
        <v>2160</v>
      </c>
      <c r="AW15" s="78" t="b">
        <v>0</v>
      </c>
      <c r="AX15" s="78" t="s">
        <v>2269</v>
      </c>
      <c r="AY15" s="82" t="s">
        <v>2282</v>
      </c>
      <c r="AZ15" s="78" t="s">
        <v>66</v>
      </c>
      <c r="BA15" s="78" t="str">
        <f>REPLACE(INDEX(GroupVertices[Group],MATCH(Vertices[[#This Row],[Vertex]],GroupVertices[Vertex],0)),1,1,"")</f>
        <v>2</v>
      </c>
      <c r="BB15" s="48" t="s">
        <v>465</v>
      </c>
      <c r="BC15" s="48" t="s">
        <v>465</v>
      </c>
      <c r="BD15" s="48" t="s">
        <v>488</v>
      </c>
      <c r="BE15" s="48" t="s">
        <v>488</v>
      </c>
      <c r="BF15" s="48"/>
      <c r="BG15" s="48"/>
      <c r="BH15" s="119" t="s">
        <v>3112</v>
      </c>
      <c r="BI15" s="119" t="s">
        <v>3112</v>
      </c>
      <c r="BJ15" s="119" t="s">
        <v>3193</v>
      </c>
      <c r="BK15" s="119" t="s">
        <v>3193</v>
      </c>
      <c r="BL15" s="119">
        <v>1</v>
      </c>
      <c r="BM15" s="123">
        <v>2.2222222222222223</v>
      </c>
      <c r="BN15" s="119">
        <v>0</v>
      </c>
      <c r="BO15" s="123">
        <v>0</v>
      </c>
      <c r="BP15" s="119">
        <v>0</v>
      </c>
      <c r="BQ15" s="123">
        <v>0</v>
      </c>
      <c r="BR15" s="119">
        <v>44</v>
      </c>
      <c r="BS15" s="123">
        <v>97.77777777777777</v>
      </c>
      <c r="BT15" s="119">
        <v>45</v>
      </c>
      <c r="BU15" s="2"/>
      <c r="BV15" s="3"/>
      <c r="BW15" s="3"/>
      <c r="BX15" s="3"/>
      <c r="BY15" s="3"/>
    </row>
    <row r="16" spans="1:77" ht="41.45" customHeight="1">
      <c r="A16" s="64" t="s">
        <v>224</v>
      </c>
      <c r="C16" s="65"/>
      <c r="D16" s="65" t="s">
        <v>64</v>
      </c>
      <c r="E16" s="66">
        <v>225.31223534655672</v>
      </c>
      <c r="F16" s="68">
        <v>99.51225360893962</v>
      </c>
      <c r="G16" s="102" t="s">
        <v>568</v>
      </c>
      <c r="H16" s="65"/>
      <c r="I16" s="69" t="s">
        <v>224</v>
      </c>
      <c r="J16" s="70"/>
      <c r="K16" s="70"/>
      <c r="L16" s="69" t="s">
        <v>2470</v>
      </c>
      <c r="M16" s="73">
        <v>163.54961392738957</v>
      </c>
      <c r="N16" s="74">
        <v>7624.318359375</v>
      </c>
      <c r="O16" s="74">
        <v>8507.97265625</v>
      </c>
      <c r="P16" s="75"/>
      <c r="Q16" s="76"/>
      <c r="R16" s="76"/>
      <c r="S16" s="88"/>
      <c r="T16" s="48">
        <v>1</v>
      </c>
      <c r="U16" s="48">
        <v>1</v>
      </c>
      <c r="V16" s="49">
        <v>0</v>
      </c>
      <c r="W16" s="49">
        <v>0</v>
      </c>
      <c r="X16" s="49">
        <v>0</v>
      </c>
      <c r="Y16" s="49">
        <v>0.999997</v>
      </c>
      <c r="Z16" s="49">
        <v>0</v>
      </c>
      <c r="AA16" s="49" t="s">
        <v>2717</v>
      </c>
      <c r="AB16" s="71">
        <v>16</v>
      </c>
      <c r="AC16" s="71"/>
      <c r="AD16" s="72"/>
      <c r="AE16" s="78" t="s">
        <v>1397</v>
      </c>
      <c r="AF16" s="78">
        <v>352</v>
      </c>
      <c r="AG16" s="78">
        <v>340</v>
      </c>
      <c r="AH16" s="78">
        <v>670</v>
      </c>
      <c r="AI16" s="78">
        <v>644</v>
      </c>
      <c r="AJ16" s="78"/>
      <c r="AK16" s="78" t="s">
        <v>1583</v>
      </c>
      <c r="AL16" s="78" t="s">
        <v>1751</v>
      </c>
      <c r="AM16" s="78"/>
      <c r="AN16" s="78"/>
      <c r="AO16" s="80">
        <v>43208.144780092596</v>
      </c>
      <c r="AP16" s="82" t="s">
        <v>1998</v>
      </c>
      <c r="AQ16" s="78" t="b">
        <v>0</v>
      </c>
      <c r="AR16" s="78" t="b">
        <v>0</v>
      </c>
      <c r="AS16" s="78" t="b">
        <v>0</v>
      </c>
      <c r="AT16" s="78"/>
      <c r="AU16" s="78">
        <v>0</v>
      </c>
      <c r="AV16" s="82" t="s">
        <v>2158</v>
      </c>
      <c r="AW16" s="78" t="b">
        <v>0</v>
      </c>
      <c r="AX16" s="78" t="s">
        <v>2269</v>
      </c>
      <c r="AY16" s="82" t="s">
        <v>2283</v>
      </c>
      <c r="AZ16" s="78" t="s">
        <v>66</v>
      </c>
      <c r="BA16" s="78" t="str">
        <f>REPLACE(INDEX(GroupVertices[Group],MATCH(Vertices[[#This Row],[Vertex]],GroupVertices[Vertex],0)),1,1,"")</f>
        <v>4</v>
      </c>
      <c r="BB16" s="48"/>
      <c r="BC16" s="48"/>
      <c r="BD16" s="48"/>
      <c r="BE16" s="48"/>
      <c r="BF16" s="48"/>
      <c r="BG16" s="48"/>
      <c r="BH16" s="119" t="s">
        <v>3115</v>
      </c>
      <c r="BI16" s="119" t="s">
        <v>3115</v>
      </c>
      <c r="BJ16" s="119" t="s">
        <v>3196</v>
      </c>
      <c r="BK16" s="119" t="s">
        <v>3196</v>
      </c>
      <c r="BL16" s="119">
        <v>2</v>
      </c>
      <c r="BM16" s="123">
        <v>9.090909090909092</v>
      </c>
      <c r="BN16" s="119">
        <v>1</v>
      </c>
      <c r="BO16" s="123">
        <v>4.545454545454546</v>
      </c>
      <c r="BP16" s="119">
        <v>0</v>
      </c>
      <c r="BQ16" s="123">
        <v>0</v>
      </c>
      <c r="BR16" s="119">
        <v>19</v>
      </c>
      <c r="BS16" s="123">
        <v>86.36363636363636</v>
      </c>
      <c r="BT16" s="119">
        <v>22</v>
      </c>
      <c r="BU16" s="2"/>
      <c r="BV16" s="3"/>
      <c r="BW16" s="3"/>
      <c r="BX16" s="3"/>
      <c r="BY16" s="3"/>
    </row>
    <row r="17" spans="1:77" ht="41.45" customHeight="1">
      <c r="A17" s="64" t="s">
        <v>225</v>
      </c>
      <c r="C17" s="65"/>
      <c r="D17" s="65" t="s">
        <v>64</v>
      </c>
      <c r="E17" s="66">
        <v>185.34521952306665</v>
      </c>
      <c r="F17" s="68">
        <v>99.82015251067095</v>
      </c>
      <c r="G17" s="102" t="s">
        <v>569</v>
      </c>
      <c r="H17" s="65"/>
      <c r="I17" s="69" t="s">
        <v>225</v>
      </c>
      <c r="J17" s="70"/>
      <c r="K17" s="70"/>
      <c r="L17" s="69" t="s">
        <v>2471</v>
      </c>
      <c r="M17" s="73">
        <v>60.93717327706105</v>
      </c>
      <c r="N17" s="74">
        <v>5006.70068359375</v>
      </c>
      <c r="O17" s="74">
        <v>5501.17724609375</v>
      </c>
      <c r="P17" s="75"/>
      <c r="Q17" s="76"/>
      <c r="R17" s="76"/>
      <c r="S17" s="88"/>
      <c r="T17" s="48">
        <v>0</v>
      </c>
      <c r="U17" s="48">
        <v>3</v>
      </c>
      <c r="V17" s="49">
        <v>0</v>
      </c>
      <c r="W17" s="49">
        <v>0.005682</v>
      </c>
      <c r="X17" s="49">
        <v>0.020138</v>
      </c>
      <c r="Y17" s="49">
        <v>0.671639</v>
      </c>
      <c r="Z17" s="49">
        <v>0.6666666666666666</v>
      </c>
      <c r="AA17" s="49">
        <v>0</v>
      </c>
      <c r="AB17" s="71">
        <v>17</v>
      </c>
      <c r="AC17" s="71"/>
      <c r="AD17" s="72"/>
      <c r="AE17" s="78" t="s">
        <v>1398</v>
      </c>
      <c r="AF17" s="78">
        <v>101</v>
      </c>
      <c r="AG17" s="78">
        <v>126</v>
      </c>
      <c r="AH17" s="78">
        <v>9583</v>
      </c>
      <c r="AI17" s="78">
        <v>9755</v>
      </c>
      <c r="AJ17" s="78"/>
      <c r="AK17" s="78" t="s">
        <v>1584</v>
      </c>
      <c r="AL17" s="78" t="s">
        <v>1763</v>
      </c>
      <c r="AM17" s="78"/>
      <c r="AN17" s="78"/>
      <c r="AO17" s="80">
        <v>43729.274189814816</v>
      </c>
      <c r="AP17" s="82" t="s">
        <v>1999</v>
      </c>
      <c r="AQ17" s="78" t="b">
        <v>1</v>
      </c>
      <c r="AR17" s="78" t="b">
        <v>0</v>
      </c>
      <c r="AS17" s="78" t="b">
        <v>0</v>
      </c>
      <c r="AT17" s="78"/>
      <c r="AU17" s="78">
        <v>0</v>
      </c>
      <c r="AV17" s="78"/>
      <c r="AW17" s="78" t="b">
        <v>0</v>
      </c>
      <c r="AX17" s="78" t="s">
        <v>2269</v>
      </c>
      <c r="AY17" s="82" t="s">
        <v>2284</v>
      </c>
      <c r="AZ17" s="78" t="s">
        <v>66</v>
      </c>
      <c r="BA17" s="78" t="str">
        <f>REPLACE(INDEX(GroupVertices[Group],MATCH(Vertices[[#This Row],[Vertex]],GroupVertices[Vertex],0)),1,1,"")</f>
        <v>2</v>
      </c>
      <c r="BB17" s="48" t="s">
        <v>465</v>
      </c>
      <c r="BC17" s="48" t="s">
        <v>465</v>
      </c>
      <c r="BD17" s="48" t="s">
        <v>488</v>
      </c>
      <c r="BE17" s="48" t="s">
        <v>488</v>
      </c>
      <c r="BF17" s="48"/>
      <c r="BG17" s="48"/>
      <c r="BH17" s="119" t="s">
        <v>3112</v>
      </c>
      <c r="BI17" s="119" t="s">
        <v>3112</v>
      </c>
      <c r="BJ17" s="119" t="s">
        <v>3193</v>
      </c>
      <c r="BK17" s="119" t="s">
        <v>3193</v>
      </c>
      <c r="BL17" s="119">
        <v>1</v>
      </c>
      <c r="BM17" s="123">
        <v>2.2222222222222223</v>
      </c>
      <c r="BN17" s="119">
        <v>0</v>
      </c>
      <c r="BO17" s="123">
        <v>0</v>
      </c>
      <c r="BP17" s="119">
        <v>0</v>
      </c>
      <c r="BQ17" s="123">
        <v>0</v>
      </c>
      <c r="BR17" s="119">
        <v>44</v>
      </c>
      <c r="BS17" s="123">
        <v>97.77777777777777</v>
      </c>
      <c r="BT17" s="119">
        <v>45</v>
      </c>
      <c r="BU17" s="2"/>
      <c r="BV17" s="3"/>
      <c r="BW17" s="3"/>
      <c r="BX17" s="3"/>
      <c r="BY17" s="3"/>
    </row>
    <row r="18" spans="1:77" ht="41.45" customHeight="1">
      <c r="A18" s="64" t="s">
        <v>226</v>
      </c>
      <c r="C18" s="65"/>
      <c r="D18" s="65" t="s">
        <v>64</v>
      </c>
      <c r="E18" s="66">
        <v>221.203476710497</v>
      </c>
      <c r="F18" s="68">
        <v>99.54390676706153</v>
      </c>
      <c r="G18" s="102" t="s">
        <v>570</v>
      </c>
      <c r="H18" s="65"/>
      <c r="I18" s="69" t="s">
        <v>226</v>
      </c>
      <c r="J18" s="70"/>
      <c r="K18" s="70"/>
      <c r="L18" s="69" t="s">
        <v>2472</v>
      </c>
      <c r="M18" s="73">
        <v>153.00067143062682</v>
      </c>
      <c r="N18" s="74">
        <v>4419.1474609375</v>
      </c>
      <c r="O18" s="74">
        <v>5725.8935546875</v>
      </c>
      <c r="P18" s="75"/>
      <c r="Q18" s="76"/>
      <c r="R18" s="76"/>
      <c r="S18" s="88"/>
      <c r="T18" s="48">
        <v>0</v>
      </c>
      <c r="U18" s="48">
        <v>3</v>
      </c>
      <c r="V18" s="49">
        <v>0</v>
      </c>
      <c r="W18" s="49">
        <v>0.005682</v>
      </c>
      <c r="X18" s="49">
        <v>0.020138</v>
      </c>
      <c r="Y18" s="49">
        <v>0.671639</v>
      </c>
      <c r="Z18" s="49">
        <v>0.6666666666666666</v>
      </c>
      <c r="AA18" s="49">
        <v>0</v>
      </c>
      <c r="AB18" s="71">
        <v>18</v>
      </c>
      <c r="AC18" s="71"/>
      <c r="AD18" s="72"/>
      <c r="AE18" s="78" t="s">
        <v>1399</v>
      </c>
      <c r="AF18" s="78">
        <v>836</v>
      </c>
      <c r="AG18" s="78">
        <v>318</v>
      </c>
      <c r="AH18" s="78">
        <v>7912</v>
      </c>
      <c r="AI18" s="78">
        <v>89098</v>
      </c>
      <c r="AJ18" s="78"/>
      <c r="AK18" s="78" t="s">
        <v>1585</v>
      </c>
      <c r="AL18" s="78" t="s">
        <v>1764</v>
      </c>
      <c r="AM18" s="82" t="s">
        <v>1885</v>
      </c>
      <c r="AN18" s="78"/>
      <c r="AO18" s="80">
        <v>41418.74288194445</v>
      </c>
      <c r="AP18" s="82" t="s">
        <v>2000</v>
      </c>
      <c r="AQ18" s="78" t="b">
        <v>0</v>
      </c>
      <c r="AR18" s="78" t="b">
        <v>0</v>
      </c>
      <c r="AS18" s="78" t="b">
        <v>1</v>
      </c>
      <c r="AT18" s="78"/>
      <c r="AU18" s="78">
        <v>4</v>
      </c>
      <c r="AV18" s="82" t="s">
        <v>2159</v>
      </c>
      <c r="AW18" s="78" t="b">
        <v>0</v>
      </c>
      <c r="AX18" s="78" t="s">
        <v>2269</v>
      </c>
      <c r="AY18" s="82" t="s">
        <v>2285</v>
      </c>
      <c r="AZ18" s="78" t="s">
        <v>66</v>
      </c>
      <c r="BA18" s="78" t="str">
        <f>REPLACE(INDEX(GroupVertices[Group],MATCH(Vertices[[#This Row],[Vertex]],GroupVertices[Vertex],0)),1,1,"")</f>
        <v>2</v>
      </c>
      <c r="BB18" s="48" t="s">
        <v>465</v>
      </c>
      <c r="BC18" s="48" t="s">
        <v>465</v>
      </c>
      <c r="BD18" s="48" t="s">
        <v>488</v>
      </c>
      <c r="BE18" s="48" t="s">
        <v>488</v>
      </c>
      <c r="BF18" s="48"/>
      <c r="BG18" s="48"/>
      <c r="BH18" s="119" t="s">
        <v>3112</v>
      </c>
      <c r="BI18" s="119" t="s">
        <v>3112</v>
      </c>
      <c r="BJ18" s="119" t="s">
        <v>3193</v>
      </c>
      <c r="BK18" s="119" t="s">
        <v>3193</v>
      </c>
      <c r="BL18" s="119">
        <v>1</v>
      </c>
      <c r="BM18" s="123">
        <v>2.2222222222222223</v>
      </c>
      <c r="BN18" s="119">
        <v>0</v>
      </c>
      <c r="BO18" s="123">
        <v>0</v>
      </c>
      <c r="BP18" s="119">
        <v>0</v>
      </c>
      <c r="BQ18" s="123">
        <v>0</v>
      </c>
      <c r="BR18" s="119">
        <v>44</v>
      </c>
      <c r="BS18" s="123">
        <v>97.77777777777777</v>
      </c>
      <c r="BT18" s="119">
        <v>45</v>
      </c>
      <c r="BU18" s="2"/>
      <c r="BV18" s="3"/>
      <c r="BW18" s="3"/>
      <c r="BX18" s="3"/>
      <c r="BY18" s="3"/>
    </row>
    <row r="19" spans="1:77" ht="41.45" customHeight="1">
      <c r="A19" s="64" t="s">
        <v>227</v>
      </c>
      <c r="C19" s="65"/>
      <c r="D19" s="65" t="s">
        <v>64</v>
      </c>
      <c r="E19" s="66">
        <v>489.3933585914865</v>
      </c>
      <c r="F19" s="68">
        <v>97.47781880964942</v>
      </c>
      <c r="G19" s="102" t="s">
        <v>571</v>
      </c>
      <c r="H19" s="65"/>
      <c r="I19" s="69" t="s">
        <v>227</v>
      </c>
      <c r="J19" s="70"/>
      <c r="K19" s="70"/>
      <c r="L19" s="69" t="s">
        <v>2473</v>
      </c>
      <c r="M19" s="73">
        <v>841.5589180375042</v>
      </c>
      <c r="N19" s="74">
        <v>7624.318359375</v>
      </c>
      <c r="O19" s="74">
        <v>7749.224609375</v>
      </c>
      <c r="P19" s="75"/>
      <c r="Q19" s="76"/>
      <c r="R19" s="76"/>
      <c r="S19" s="88"/>
      <c r="T19" s="48">
        <v>1</v>
      </c>
      <c r="U19" s="48">
        <v>1</v>
      </c>
      <c r="V19" s="49">
        <v>0</v>
      </c>
      <c r="W19" s="49">
        <v>0</v>
      </c>
      <c r="X19" s="49">
        <v>0</v>
      </c>
      <c r="Y19" s="49">
        <v>0.999997</v>
      </c>
      <c r="Z19" s="49">
        <v>0</v>
      </c>
      <c r="AA19" s="49" t="s">
        <v>2717</v>
      </c>
      <c r="AB19" s="71">
        <v>19</v>
      </c>
      <c r="AC19" s="71"/>
      <c r="AD19" s="72"/>
      <c r="AE19" s="78" t="s">
        <v>1400</v>
      </c>
      <c r="AF19" s="78">
        <v>4370</v>
      </c>
      <c r="AG19" s="78">
        <v>1754</v>
      </c>
      <c r="AH19" s="78">
        <v>21754</v>
      </c>
      <c r="AI19" s="78">
        <v>25206</v>
      </c>
      <c r="AJ19" s="78"/>
      <c r="AK19" s="78" t="s">
        <v>1586</v>
      </c>
      <c r="AL19" s="78" t="s">
        <v>1765</v>
      </c>
      <c r="AM19" s="82" t="s">
        <v>1886</v>
      </c>
      <c r="AN19" s="78"/>
      <c r="AO19" s="80">
        <v>41260.129583333335</v>
      </c>
      <c r="AP19" s="82" t="s">
        <v>2001</v>
      </c>
      <c r="AQ19" s="78" t="b">
        <v>0</v>
      </c>
      <c r="AR19" s="78" t="b">
        <v>0</v>
      </c>
      <c r="AS19" s="78" t="b">
        <v>1</v>
      </c>
      <c r="AT19" s="78"/>
      <c r="AU19" s="78">
        <v>12</v>
      </c>
      <c r="AV19" s="82" t="s">
        <v>2158</v>
      </c>
      <c r="AW19" s="78" t="b">
        <v>0</v>
      </c>
      <c r="AX19" s="78" t="s">
        <v>2269</v>
      </c>
      <c r="AY19" s="82" t="s">
        <v>2286</v>
      </c>
      <c r="AZ19" s="78" t="s">
        <v>66</v>
      </c>
      <c r="BA19" s="78" t="str">
        <f>REPLACE(INDEX(GroupVertices[Group],MATCH(Vertices[[#This Row],[Vertex]],GroupVertices[Vertex],0)),1,1,"")</f>
        <v>4</v>
      </c>
      <c r="BB19" s="48"/>
      <c r="BC19" s="48"/>
      <c r="BD19" s="48"/>
      <c r="BE19" s="48"/>
      <c r="BF19" s="48"/>
      <c r="BG19" s="48"/>
      <c r="BH19" s="119" t="s">
        <v>3116</v>
      </c>
      <c r="BI19" s="119" t="s">
        <v>3116</v>
      </c>
      <c r="BJ19" s="119" t="s">
        <v>3197</v>
      </c>
      <c r="BK19" s="119" t="s">
        <v>3197</v>
      </c>
      <c r="BL19" s="119">
        <v>0</v>
      </c>
      <c r="BM19" s="123">
        <v>0</v>
      </c>
      <c r="BN19" s="119">
        <v>2</v>
      </c>
      <c r="BO19" s="123">
        <v>9.090909090909092</v>
      </c>
      <c r="BP19" s="119">
        <v>0</v>
      </c>
      <c r="BQ19" s="123">
        <v>0</v>
      </c>
      <c r="BR19" s="119">
        <v>20</v>
      </c>
      <c r="BS19" s="123">
        <v>90.9090909090909</v>
      </c>
      <c r="BT19" s="119">
        <v>22</v>
      </c>
      <c r="BU19" s="2"/>
      <c r="BV19" s="3"/>
      <c r="BW19" s="3"/>
      <c r="BX19" s="3"/>
      <c r="BY19" s="3"/>
    </row>
    <row r="20" spans="1:77" ht="41.45" customHeight="1">
      <c r="A20" s="64" t="s">
        <v>228</v>
      </c>
      <c r="C20" s="65"/>
      <c r="D20" s="65" t="s">
        <v>64</v>
      </c>
      <c r="E20" s="66">
        <v>186.46579006017384</v>
      </c>
      <c r="F20" s="68">
        <v>99.81151983118316</v>
      </c>
      <c r="G20" s="102" t="s">
        <v>2174</v>
      </c>
      <c r="H20" s="65"/>
      <c r="I20" s="69" t="s">
        <v>228</v>
      </c>
      <c r="J20" s="70"/>
      <c r="K20" s="70"/>
      <c r="L20" s="69" t="s">
        <v>2474</v>
      </c>
      <c r="M20" s="73">
        <v>63.81415759435998</v>
      </c>
      <c r="N20" s="74">
        <v>6201.45947265625</v>
      </c>
      <c r="O20" s="74">
        <v>8507.97265625</v>
      </c>
      <c r="P20" s="75"/>
      <c r="Q20" s="76"/>
      <c r="R20" s="76"/>
      <c r="S20" s="88"/>
      <c r="T20" s="48">
        <v>1</v>
      </c>
      <c r="U20" s="48">
        <v>1</v>
      </c>
      <c r="V20" s="49">
        <v>0</v>
      </c>
      <c r="W20" s="49">
        <v>0</v>
      </c>
      <c r="X20" s="49">
        <v>0</v>
      </c>
      <c r="Y20" s="49">
        <v>0.999997</v>
      </c>
      <c r="Z20" s="49">
        <v>0</v>
      </c>
      <c r="AA20" s="49" t="s">
        <v>2717</v>
      </c>
      <c r="AB20" s="71">
        <v>20</v>
      </c>
      <c r="AC20" s="71"/>
      <c r="AD20" s="72"/>
      <c r="AE20" s="78" t="s">
        <v>1401</v>
      </c>
      <c r="AF20" s="78">
        <v>6</v>
      </c>
      <c r="AG20" s="78">
        <v>132</v>
      </c>
      <c r="AH20" s="78">
        <v>74</v>
      </c>
      <c r="AI20" s="78">
        <v>66</v>
      </c>
      <c r="AJ20" s="78"/>
      <c r="AK20" s="78" t="s">
        <v>1587</v>
      </c>
      <c r="AL20" s="78" t="s">
        <v>1751</v>
      </c>
      <c r="AM20" s="78"/>
      <c r="AN20" s="78"/>
      <c r="AO20" s="80">
        <v>43616.64857638889</v>
      </c>
      <c r="AP20" s="78"/>
      <c r="AQ20" s="78" t="b">
        <v>1</v>
      </c>
      <c r="AR20" s="78" t="b">
        <v>0</v>
      </c>
      <c r="AS20" s="78" t="b">
        <v>0</v>
      </c>
      <c r="AT20" s="78"/>
      <c r="AU20" s="78">
        <v>0</v>
      </c>
      <c r="AV20" s="78"/>
      <c r="AW20" s="78" t="b">
        <v>0</v>
      </c>
      <c r="AX20" s="78" t="s">
        <v>2269</v>
      </c>
      <c r="AY20" s="82" t="s">
        <v>2287</v>
      </c>
      <c r="AZ20" s="78" t="s">
        <v>66</v>
      </c>
      <c r="BA20" s="78" t="str">
        <f>REPLACE(INDEX(GroupVertices[Group],MATCH(Vertices[[#This Row],[Vertex]],GroupVertices[Vertex],0)),1,1,"")</f>
        <v>4</v>
      </c>
      <c r="BB20" s="48"/>
      <c r="BC20" s="48"/>
      <c r="BD20" s="48"/>
      <c r="BE20" s="48"/>
      <c r="BF20" s="48" t="s">
        <v>501</v>
      </c>
      <c r="BG20" s="48" t="s">
        <v>501</v>
      </c>
      <c r="BH20" s="119" t="s">
        <v>3117</v>
      </c>
      <c r="BI20" s="119" t="s">
        <v>3117</v>
      </c>
      <c r="BJ20" s="119" t="s">
        <v>3198</v>
      </c>
      <c r="BK20" s="119" t="s">
        <v>3198</v>
      </c>
      <c r="BL20" s="119">
        <v>2</v>
      </c>
      <c r="BM20" s="123">
        <v>4.166666666666667</v>
      </c>
      <c r="BN20" s="119">
        <v>0</v>
      </c>
      <c r="BO20" s="123">
        <v>0</v>
      </c>
      <c r="BP20" s="119">
        <v>0</v>
      </c>
      <c r="BQ20" s="123">
        <v>0</v>
      </c>
      <c r="BR20" s="119">
        <v>46</v>
      </c>
      <c r="BS20" s="123">
        <v>95.83333333333333</v>
      </c>
      <c r="BT20" s="119">
        <v>48</v>
      </c>
      <c r="BU20" s="2"/>
      <c r="BV20" s="3"/>
      <c r="BW20" s="3"/>
      <c r="BX20" s="3"/>
      <c r="BY20" s="3"/>
    </row>
    <row r="21" spans="1:77" ht="41.45" customHeight="1">
      <c r="A21" s="64" t="s">
        <v>229</v>
      </c>
      <c r="C21" s="65"/>
      <c r="D21" s="65" t="s">
        <v>64</v>
      </c>
      <c r="E21" s="66">
        <v>708.6516603521284</v>
      </c>
      <c r="F21" s="68">
        <v>95.78869118987099</v>
      </c>
      <c r="G21" s="102" t="s">
        <v>572</v>
      </c>
      <c r="H21" s="65"/>
      <c r="I21" s="69" t="s">
        <v>229</v>
      </c>
      <c r="J21" s="70"/>
      <c r="K21" s="70"/>
      <c r="L21" s="69" t="s">
        <v>2475</v>
      </c>
      <c r="M21" s="73">
        <v>1404.4888494556617</v>
      </c>
      <c r="N21" s="74">
        <v>8884.7509765625</v>
      </c>
      <c r="O21" s="74">
        <v>2132.1396484375</v>
      </c>
      <c r="P21" s="75"/>
      <c r="Q21" s="76"/>
      <c r="R21" s="76"/>
      <c r="S21" s="88"/>
      <c r="T21" s="48">
        <v>0</v>
      </c>
      <c r="U21" s="48">
        <v>1</v>
      </c>
      <c r="V21" s="49">
        <v>0</v>
      </c>
      <c r="W21" s="49">
        <v>1</v>
      </c>
      <c r="X21" s="49">
        <v>0</v>
      </c>
      <c r="Y21" s="49">
        <v>0.701753</v>
      </c>
      <c r="Z21" s="49">
        <v>0</v>
      </c>
      <c r="AA21" s="49">
        <v>0</v>
      </c>
      <c r="AB21" s="71">
        <v>21</v>
      </c>
      <c r="AC21" s="71"/>
      <c r="AD21" s="72"/>
      <c r="AE21" s="78" t="s">
        <v>1402</v>
      </c>
      <c r="AF21" s="78">
        <v>139</v>
      </c>
      <c r="AG21" s="78">
        <v>2928</v>
      </c>
      <c r="AH21" s="78">
        <v>43751</v>
      </c>
      <c r="AI21" s="78">
        <v>11110</v>
      </c>
      <c r="AJ21" s="78"/>
      <c r="AK21" s="78" t="s">
        <v>1588</v>
      </c>
      <c r="AL21" s="78" t="s">
        <v>1766</v>
      </c>
      <c r="AM21" s="82" t="s">
        <v>1887</v>
      </c>
      <c r="AN21" s="78"/>
      <c r="AO21" s="80">
        <v>41347.76253472222</v>
      </c>
      <c r="AP21" s="82" t="s">
        <v>2002</v>
      </c>
      <c r="AQ21" s="78" t="b">
        <v>0</v>
      </c>
      <c r="AR21" s="78" t="b">
        <v>0</v>
      </c>
      <c r="AS21" s="78" t="b">
        <v>0</v>
      </c>
      <c r="AT21" s="78"/>
      <c r="AU21" s="78">
        <v>45</v>
      </c>
      <c r="AV21" s="82" t="s">
        <v>2158</v>
      </c>
      <c r="AW21" s="78" t="b">
        <v>0</v>
      </c>
      <c r="AX21" s="78" t="s">
        <v>2269</v>
      </c>
      <c r="AY21" s="82" t="s">
        <v>2288</v>
      </c>
      <c r="AZ21" s="78" t="s">
        <v>66</v>
      </c>
      <c r="BA21" s="78" t="str">
        <f>REPLACE(INDEX(GroupVertices[Group],MATCH(Vertices[[#This Row],[Vertex]],GroupVertices[Vertex],0)),1,1,"")</f>
        <v>19</v>
      </c>
      <c r="BB21" s="48"/>
      <c r="BC21" s="48"/>
      <c r="BD21" s="48"/>
      <c r="BE21" s="48"/>
      <c r="BF21" s="48"/>
      <c r="BG21" s="48"/>
      <c r="BH21" s="119" t="s">
        <v>3118</v>
      </c>
      <c r="BI21" s="119" t="s">
        <v>3118</v>
      </c>
      <c r="BJ21" s="119" t="s">
        <v>3018</v>
      </c>
      <c r="BK21" s="119" t="s">
        <v>3018</v>
      </c>
      <c r="BL21" s="119">
        <v>1</v>
      </c>
      <c r="BM21" s="123">
        <v>2.2222222222222223</v>
      </c>
      <c r="BN21" s="119">
        <v>0</v>
      </c>
      <c r="BO21" s="123">
        <v>0</v>
      </c>
      <c r="BP21" s="119">
        <v>0</v>
      </c>
      <c r="BQ21" s="123">
        <v>0</v>
      </c>
      <c r="BR21" s="119">
        <v>44</v>
      </c>
      <c r="BS21" s="123">
        <v>97.77777777777777</v>
      </c>
      <c r="BT21" s="119">
        <v>45</v>
      </c>
      <c r="BU21" s="2"/>
      <c r="BV21" s="3"/>
      <c r="BW21" s="3"/>
      <c r="BX21" s="3"/>
      <c r="BY21" s="3"/>
    </row>
    <row r="22" spans="1:77" ht="41.45" customHeight="1">
      <c r="A22" s="64" t="s">
        <v>329</v>
      </c>
      <c r="C22" s="65"/>
      <c r="D22" s="65" t="s">
        <v>64</v>
      </c>
      <c r="E22" s="66">
        <v>290.49208825495873</v>
      </c>
      <c r="F22" s="68">
        <v>99.01011941873291</v>
      </c>
      <c r="G22" s="102" t="s">
        <v>599</v>
      </c>
      <c r="H22" s="65"/>
      <c r="I22" s="69" t="s">
        <v>329</v>
      </c>
      <c r="J22" s="70"/>
      <c r="K22" s="70"/>
      <c r="L22" s="69" t="s">
        <v>2476</v>
      </c>
      <c r="M22" s="73">
        <v>330.89420171694405</v>
      </c>
      <c r="N22" s="74">
        <v>8884.7509765625</v>
      </c>
      <c r="O22" s="74">
        <v>2702.6708984375</v>
      </c>
      <c r="P22" s="75"/>
      <c r="Q22" s="76"/>
      <c r="R22" s="76"/>
      <c r="S22" s="88"/>
      <c r="T22" s="48">
        <v>2</v>
      </c>
      <c r="U22" s="48">
        <v>1</v>
      </c>
      <c r="V22" s="49">
        <v>0</v>
      </c>
      <c r="W22" s="49">
        <v>1</v>
      </c>
      <c r="X22" s="49">
        <v>0</v>
      </c>
      <c r="Y22" s="49">
        <v>1.298242</v>
      </c>
      <c r="Z22" s="49">
        <v>0</v>
      </c>
      <c r="AA22" s="49">
        <v>0</v>
      </c>
      <c r="AB22" s="71">
        <v>22</v>
      </c>
      <c r="AC22" s="71"/>
      <c r="AD22" s="72"/>
      <c r="AE22" s="78" t="s">
        <v>1403</v>
      </c>
      <c r="AF22" s="78">
        <v>507</v>
      </c>
      <c r="AG22" s="78">
        <v>689</v>
      </c>
      <c r="AH22" s="78">
        <v>1389</v>
      </c>
      <c r="AI22" s="78">
        <v>3560</v>
      </c>
      <c r="AJ22" s="78"/>
      <c r="AK22" s="78" t="s">
        <v>1589</v>
      </c>
      <c r="AL22" s="78"/>
      <c r="AM22" s="82" t="s">
        <v>1888</v>
      </c>
      <c r="AN22" s="78"/>
      <c r="AO22" s="80">
        <v>40347.89193287037</v>
      </c>
      <c r="AP22" s="82" t="s">
        <v>2003</v>
      </c>
      <c r="AQ22" s="78" t="b">
        <v>0</v>
      </c>
      <c r="AR22" s="78" t="b">
        <v>0</v>
      </c>
      <c r="AS22" s="78" t="b">
        <v>0</v>
      </c>
      <c r="AT22" s="78"/>
      <c r="AU22" s="78">
        <v>3</v>
      </c>
      <c r="AV22" s="82" t="s">
        <v>2158</v>
      </c>
      <c r="AW22" s="78" t="b">
        <v>0</v>
      </c>
      <c r="AX22" s="78" t="s">
        <v>2269</v>
      </c>
      <c r="AY22" s="82" t="s">
        <v>2289</v>
      </c>
      <c r="AZ22" s="78" t="s">
        <v>66</v>
      </c>
      <c r="BA22" s="78" t="str">
        <f>REPLACE(INDEX(GroupVertices[Group],MATCH(Vertices[[#This Row],[Vertex]],GroupVertices[Vertex],0)),1,1,"")</f>
        <v>19</v>
      </c>
      <c r="BB22" s="48" t="s">
        <v>470</v>
      </c>
      <c r="BC22" s="48" t="s">
        <v>470</v>
      </c>
      <c r="BD22" s="48" t="s">
        <v>493</v>
      </c>
      <c r="BE22" s="48" t="s">
        <v>493</v>
      </c>
      <c r="BF22" s="48"/>
      <c r="BG22" s="48"/>
      <c r="BH22" s="119" t="s">
        <v>3118</v>
      </c>
      <c r="BI22" s="119" t="s">
        <v>3118</v>
      </c>
      <c r="BJ22" s="119" t="s">
        <v>3018</v>
      </c>
      <c r="BK22" s="119" t="s">
        <v>3018</v>
      </c>
      <c r="BL22" s="119">
        <v>2</v>
      </c>
      <c r="BM22" s="123">
        <v>2.2222222222222223</v>
      </c>
      <c r="BN22" s="119">
        <v>0</v>
      </c>
      <c r="BO22" s="123">
        <v>0</v>
      </c>
      <c r="BP22" s="119">
        <v>0</v>
      </c>
      <c r="BQ22" s="123">
        <v>0</v>
      </c>
      <c r="BR22" s="119">
        <v>88</v>
      </c>
      <c r="BS22" s="123">
        <v>97.77777777777777</v>
      </c>
      <c r="BT22" s="119">
        <v>90</v>
      </c>
      <c r="BU22" s="2"/>
      <c r="BV22" s="3"/>
      <c r="BW22" s="3"/>
      <c r="BX22" s="3"/>
      <c r="BY22" s="3"/>
    </row>
    <row r="23" spans="1:77" ht="41.45" customHeight="1">
      <c r="A23" s="64" t="s">
        <v>230</v>
      </c>
      <c r="C23" s="65"/>
      <c r="D23" s="65" t="s">
        <v>64</v>
      </c>
      <c r="E23" s="66">
        <v>162.37352351236908</v>
      </c>
      <c r="F23" s="68">
        <v>99.99712244017074</v>
      </c>
      <c r="G23" s="102" t="s">
        <v>2175</v>
      </c>
      <c r="H23" s="65"/>
      <c r="I23" s="69" t="s">
        <v>230</v>
      </c>
      <c r="J23" s="70"/>
      <c r="K23" s="70"/>
      <c r="L23" s="69" t="s">
        <v>2477</v>
      </c>
      <c r="M23" s="73">
        <v>1.9589947724329768</v>
      </c>
      <c r="N23" s="74">
        <v>7471.63720703125</v>
      </c>
      <c r="O23" s="74">
        <v>1656.69677734375</v>
      </c>
      <c r="P23" s="75"/>
      <c r="Q23" s="76"/>
      <c r="R23" s="76"/>
      <c r="S23" s="88"/>
      <c r="T23" s="48">
        <v>0</v>
      </c>
      <c r="U23" s="48">
        <v>1</v>
      </c>
      <c r="V23" s="49">
        <v>0</v>
      </c>
      <c r="W23" s="49">
        <v>0.333333</v>
      </c>
      <c r="X23" s="49">
        <v>0</v>
      </c>
      <c r="Y23" s="49">
        <v>0.638296</v>
      </c>
      <c r="Z23" s="49">
        <v>0</v>
      </c>
      <c r="AA23" s="49">
        <v>0</v>
      </c>
      <c r="AB23" s="71">
        <v>23</v>
      </c>
      <c r="AC23" s="71"/>
      <c r="AD23" s="72"/>
      <c r="AE23" s="78" t="s">
        <v>1404</v>
      </c>
      <c r="AF23" s="78">
        <v>7</v>
      </c>
      <c r="AG23" s="78">
        <v>3</v>
      </c>
      <c r="AH23" s="78">
        <v>4</v>
      </c>
      <c r="AI23" s="78">
        <v>35</v>
      </c>
      <c r="AJ23" s="78"/>
      <c r="AK23" s="78" t="s">
        <v>1590</v>
      </c>
      <c r="AL23" s="78"/>
      <c r="AM23" s="78"/>
      <c r="AN23" s="78"/>
      <c r="AO23" s="80">
        <v>43772.04728009259</v>
      </c>
      <c r="AP23" s="78"/>
      <c r="AQ23" s="78" t="b">
        <v>1</v>
      </c>
      <c r="AR23" s="78" t="b">
        <v>0</v>
      </c>
      <c r="AS23" s="78" t="b">
        <v>0</v>
      </c>
      <c r="AT23" s="78"/>
      <c r="AU23" s="78">
        <v>0</v>
      </c>
      <c r="AV23" s="78"/>
      <c r="AW23" s="78" t="b">
        <v>0</v>
      </c>
      <c r="AX23" s="78" t="s">
        <v>2269</v>
      </c>
      <c r="AY23" s="82" t="s">
        <v>2290</v>
      </c>
      <c r="AZ23" s="78" t="s">
        <v>66</v>
      </c>
      <c r="BA23" s="78" t="str">
        <f>REPLACE(INDEX(GroupVertices[Group],MATCH(Vertices[[#This Row],[Vertex]],GroupVertices[Vertex],0)),1,1,"")</f>
        <v>13</v>
      </c>
      <c r="BB23" s="48"/>
      <c r="BC23" s="48"/>
      <c r="BD23" s="48"/>
      <c r="BE23" s="48"/>
      <c r="BF23" s="48" t="s">
        <v>502</v>
      </c>
      <c r="BG23" s="48" t="s">
        <v>502</v>
      </c>
      <c r="BH23" s="119" t="s">
        <v>2907</v>
      </c>
      <c r="BI23" s="119" t="s">
        <v>2907</v>
      </c>
      <c r="BJ23" s="119" t="s">
        <v>3015</v>
      </c>
      <c r="BK23" s="119" t="s">
        <v>3015</v>
      </c>
      <c r="BL23" s="119">
        <v>0</v>
      </c>
      <c r="BM23" s="123">
        <v>0</v>
      </c>
      <c r="BN23" s="119">
        <v>0</v>
      </c>
      <c r="BO23" s="123">
        <v>0</v>
      </c>
      <c r="BP23" s="119">
        <v>0</v>
      </c>
      <c r="BQ23" s="123">
        <v>0</v>
      </c>
      <c r="BR23" s="119">
        <v>9</v>
      </c>
      <c r="BS23" s="123">
        <v>100</v>
      </c>
      <c r="BT23" s="119">
        <v>9</v>
      </c>
      <c r="BU23" s="2"/>
      <c r="BV23" s="3"/>
      <c r="BW23" s="3"/>
      <c r="BX23" s="3"/>
      <c r="BY23" s="3"/>
    </row>
    <row r="24" spans="1:77" ht="41.45" customHeight="1">
      <c r="A24" s="64" t="s">
        <v>231</v>
      </c>
      <c r="C24" s="65"/>
      <c r="D24" s="65" t="s">
        <v>64</v>
      </c>
      <c r="E24" s="66">
        <v>172.45865834633386</v>
      </c>
      <c r="F24" s="68">
        <v>99.91942832478058</v>
      </c>
      <c r="G24" s="102" t="s">
        <v>2176</v>
      </c>
      <c r="H24" s="65"/>
      <c r="I24" s="69" t="s">
        <v>231</v>
      </c>
      <c r="J24" s="70"/>
      <c r="K24" s="70"/>
      <c r="L24" s="69" t="s">
        <v>2478</v>
      </c>
      <c r="M24" s="73">
        <v>27.85185362812335</v>
      </c>
      <c r="N24" s="74">
        <v>7471.63720703125</v>
      </c>
      <c r="O24" s="74">
        <v>1135.1805419921875</v>
      </c>
      <c r="P24" s="75"/>
      <c r="Q24" s="76"/>
      <c r="R24" s="76"/>
      <c r="S24" s="88"/>
      <c r="T24" s="48">
        <v>3</v>
      </c>
      <c r="U24" s="48">
        <v>1</v>
      </c>
      <c r="V24" s="49">
        <v>2</v>
      </c>
      <c r="W24" s="49">
        <v>0.5</v>
      </c>
      <c r="X24" s="49">
        <v>0</v>
      </c>
      <c r="Y24" s="49">
        <v>1.7234</v>
      </c>
      <c r="Z24" s="49">
        <v>0</v>
      </c>
      <c r="AA24" s="49">
        <v>0</v>
      </c>
      <c r="AB24" s="71">
        <v>24</v>
      </c>
      <c r="AC24" s="71"/>
      <c r="AD24" s="72"/>
      <c r="AE24" s="78" t="s">
        <v>1405</v>
      </c>
      <c r="AF24" s="78">
        <v>159</v>
      </c>
      <c r="AG24" s="78">
        <v>57</v>
      </c>
      <c r="AH24" s="78">
        <v>1304</v>
      </c>
      <c r="AI24" s="78">
        <v>826</v>
      </c>
      <c r="AJ24" s="78"/>
      <c r="AK24" s="78" t="s">
        <v>1591</v>
      </c>
      <c r="AL24" s="78" t="s">
        <v>1767</v>
      </c>
      <c r="AM24" s="82" t="s">
        <v>1889</v>
      </c>
      <c r="AN24" s="78"/>
      <c r="AO24" s="80">
        <v>43444.95164351852</v>
      </c>
      <c r="AP24" s="82" t="s">
        <v>2004</v>
      </c>
      <c r="AQ24" s="78" t="b">
        <v>0</v>
      </c>
      <c r="AR24" s="78" t="b">
        <v>0</v>
      </c>
      <c r="AS24" s="78" t="b">
        <v>0</v>
      </c>
      <c r="AT24" s="78"/>
      <c r="AU24" s="78">
        <v>0</v>
      </c>
      <c r="AV24" s="82" t="s">
        <v>2158</v>
      </c>
      <c r="AW24" s="78" t="b">
        <v>0</v>
      </c>
      <c r="AX24" s="78" t="s">
        <v>2269</v>
      </c>
      <c r="AY24" s="82" t="s">
        <v>2291</v>
      </c>
      <c r="AZ24" s="78" t="s">
        <v>66</v>
      </c>
      <c r="BA24" s="78" t="str">
        <f>REPLACE(INDEX(GroupVertices[Group],MATCH(Vertices[[#This Row],[Vertex]],GroupVertices[Vertex],0)),1,1,"")</f>
        <v>13</v>
      </c>
      <c r="BB24" s="48"/>
      <c r="BC24" s="48"/>
      <c r="BD24" s="48"/>
      <c r="BE24" s="48"/>
      <c r="BF24" s="48" t="s">
        <v>502</v>
      </c>
      <c r="BG24" s="48" t="s">
        <v>502</v>
      </c>
      <c r="BH24" s="119" t="s">
        <v>2907</v>
      </c>
      <c r="BI24" s="119" t="s">
        <v>2907</v>
      </c>
      <c r="BJ24" s="119" t="s">
        <v>3015</v>
      </c>
      <c r="BK24" s="119" t="s">
        <v>3015</v>
      </c>
      <c r="BL24" s="119">
        <v>0</v>
      </c>
      <c r="BM24" s="123">
        <v>0</v>
      </c>
      <c r="BN24" s="119">
        <v>0</v>
      </c>
      <c r="BO24" s="123">
        <v>0</v>
      </c>
      <c r="BP24" s="119">
        <v>0</v>
      </c>
      <c r="BQ24" s="123">
        <v>0</v>
      </c>
      <c r="BR24" s="119">
        <v>9</v>
      </c>
      <c r="BS24" s="123">
        <v>100</v>
      </c>
      <c r="BT24" s="119">
        <v>9</v>
      </c>
      <c r="BU24" s="2"/>
      <c r="BV24" s="3"/>
      <c r="BW24" s="3"/>
      <c r="BX24" s="3"/>
      <c r="BY24" s="3"/>
    </row>
    <row r="25" spans="1:77" ht="41.45" customHeight="1">
      <c r="A25" s="64" t="s">
        <v>232</v>
      </c>
      <c r="C25" s="65"/>
      <c r="D25" s="65" t="s">
        <v>64</v>
      </c>
      <c r="E25" s="66">
        <v>211.86538890127034</v>
      </c>
      <c r="F25" s="68">
        <v>99.61584576279316</v>
      </c>
      <c r="G25" s="102" t="s">
        <v>2177</v>
      </c>
      <c r="H25" s="65"/>
      <c r="I25" s="69" t="s">
        <v>232</v>
      </c>
      <c r="J25" s="70"/>
      <c r="K25" s="70"/>
      <c r="L25" s="69" t="s">
        <v>2479</v>
      </c>
      <c r="M25" s="73">
        <v>129.02580211980242</v>
      </c>
      <c r="N25" s="74">
        <v>7471.63720703125</v>
      </c>
      <c r="O25" s="74">
        <v>613.6643676757812</v>
      </c>
      <c r="P25" s="75"/>
      <c r="Q25" s="76"/>
      <c r="R25" s="76"/>
      <c r="S25" s="88"/>
      <c r="T25" s="48">
        <v>0</v>
      </c>
      <c r="U25" s="48">
        <v>1</v>
      </c>
      <c r="V25" s="49">
        <v>0</v>
      </c>
      <c r="W25" s="49">
        <v>0.333333</v>
      </c>
      <c r="X25" s="49">
        <v>0</v>
      </c>
      <c r="Y25" s="49">
        <v>0.638296</v>
      </c>
      <c r="Z25" s="49">
        <v>0</v>
      </c>
      <c r="AA25" s="49">
        <v>0</v>
      </c>
      <c r="AB25" s="71">
        <v>25</v>
      </c>
      <c r="AC25" s="71"/>
      <c r="AD25" s="72"/>
      <c r="AE25" s="78" t="s">
        <v>1406</v>
      </c>
      <c r="AF25" s="78">
        <v>33</v>
      </c>
      <c r="AG25" s="78">
        <v>268</v>
      </c>
      <c r="AH25" s="78">
        <v>197</v>
      </c>
      <c r="AI25" s="78">
        <v>422</v>
      </c>
      <c r="AJ25" s="78"/>
      <c r="AK25" s="78" t="s">
        <v>1592</v>
      </c>
      <c r="AL25" s="78"/>
      <c r="AM25" s="78"/>
      <c r="AN25" s="78"/>
      <c r="AO25" s="80">
        <v>43266.01875</v>
      </c>
      <c r="AP25" s="82" t="s">
        <v>2005</v>
      </c>
      <c r="AQ25" s="78" t="b">
        <v>0</v>
      </c>
      <c r="AR25" s="78" t="b">
        <v>0</v>
      </c>
      <c r="AS25" s="78" t="b">
        <v>0</v>
      </c>
      <c r="AT25" s="78"/>
      <c r="AU25" s="78">
        <v>1</v>
      </c>
      <c r="AV25" s="82" t="s">
        <v>2158</v>
      </c>
      <c r="AW25" s="78" t="b">
        <v>0</v>
      </c>
      <c r="AX25" s="78" t="s">
        <v>2269</v>
      </c>
      <c r="AY25" s="82" t="s">
        <v>2292</v>
      </c>
      <c r="AZ25" s="78" t="s">
        <v>66</v>
      </c>
      <c r="BA25" s="78" t="str">
        <f>REPLACE(INDEX(GroupVertices[Group],MATCH(Vertices[[#This Row],[Vertex]],GroupVertices[Vertex],0)),1,1,"")</f>
        <v>13</v>
      </c>
      <c r="BB25" s="48"/>
      <c r="BC25" s="48"/>
      <c r="BD25" s="48"/>
      <c r="BE25" s="48"/>
      <c r="BF25" s="48" t="s">
        <v>502</v>
      </c>
      <c r="BG25" s="48" t="s">
        <v>502</v>
      </c>
      <c r="BH25" s="119" t="s">
        <v>2907</v>
      </c>
      <c r="BI25" s="119" t="s">
        <v>2907</v>
      </c>
      <c r="BJ25" s="119" t="s">
        <v>3015</v>
      </c>
      <c r="BK25" s="119" t="s">
        <v>3015</v>
      </c>
      <c r="BL25" s="119">
        <v>0</v>
      </c>
      <c r="BM25" s="123">
        <v>0</v>
      </c>
      <c r="BN25" s="119">
        <v>0</v>
      </c>
      <c r="BO25" s="123">
        <v>0</v>
      </c>
      <c r="BP25" s="119">
        <v>0</v>
      </c>
      <c r="BQ25" s="123">
        <v>0</v>
      </c>
      <c r="BR25" s="119">
        <v>9</v>
      </c>
      <c r="BS25" s="123">
        <v>100</v>
      </c>
      <c r="BT25" s="119">
        <v>9</v>
      </c>
      <c r="BU25" s="2"/>
      <c r="BV25" s="3"/>
      <c r="BW25" s="3"/>
      <c r="BX25" s="3"/>
      <c r="BY25" s="3"/>
    </row>
    <row r="26" spans="1:77" ht="41.45" customHeight="1">
      <c r="A26" s="64" t="s">
        <v>233</v>
      </c>
      <c r="C26" s="65"/>
      <c r="D26" s="65" t="s">
        <v>64</v>
      </c>
      <c r="E26" s="66">
        <v>175.6336082014709</v>
      </c>
      <c r="F26" s="68">
        <v>99.89496906623184</v>
      </c>
      <c r="G26" s="102" t="s">
        <v>573</v>
      </c>
      <c r="H26" s="65"/>
      <c r="I26" s="69" t="s">
        <v>233</v>
      </c>
      <c r="J26" s="70"/>
      <c r="K26" s="70"/>
      <c r="L26" s="69" t="s">
        <v>2480</v>
      </c>
      <c r="M26" s="73">
        <v>36.00330919380365</v>
      </c>
      <c r="N26" s="74">
        <v>6675.7451171875</v>
      </c>
      <c r="O26" s="74">
        <v>9266.7197265625</v>
      </c>
      <c r="P26" s="75"/>
      <c r="Q26" s="76"/>
      <c r="R26" s="76"/>
      <c r="S26" s="88"/>
      <c r="T26" s="48">
        <v>1</v>
      </c>
      <c r="U26" s="48">
        <v>1</v>
      </c>
      <c r="V26" s="49">
        <v>0</v>
      </c>
      <c r="W26" s="49">
        <v>0</v>
      </c>
      <c r="X26" s="49">
        <v>0</v>
      </c>
      <c r="Y26" s="49">
        <v>0.999997</v>
      </c>
      <c r="Z26" s="49">
        <v>0</v>
      </c>
      <c r="AA26" s="49" t="s">
        <v>2717</v>
      </c>
      <c r="AB26" s="71">
        <v>26</v>
      </c>
      <c r="AC26" s="71"/>
      <c r="AD26" s="72"/>
      <c r="AE26" s="78" t="s">
        <v>1407</v>
      </c>
      <c r="AF26" s="78">
        <v>385</v>
      </c>
      <c r="AG26" s="78">
        <v>74</v>
      </c>
      <c r="AH26" s="78">
        <v>168</v>
      </c>
      <c r="AI26" s="78">
        <v>2070</v>
      </c>
      <c r="AJ26" s="78"/>
      <c r="AK26" s="78" t="s">
        <v>1593</v>
      </c>
      <c r="AL26" s="78" t="s">
        <v>1753</v>
      </c>
      <c r="AM26" s="78"/>
      <c r="AN26" s="78"/>
      <c r="AO26" s="80">
        <v>43314.30125</v>
      </c>
      <c r="AP26" s="82" t="s">
        <v>2006</v>
      </c>
      <c r="AQ26" s="78" t="b">
        <v>0</v>
      </c>
      <c r="AR26" s="78" t="b">
        <v>0</v>
      </c>
      <c r="AS26" s="78" t="b">
        <v>0</v>
      </c>
      <c r="AT26" s="78"/>
      <c r="AU26" s="78">
        <v>0</v>
      </c>
      <c r="AV26" s="82" t="s">
        <v>2158</v>
      </c>
      <c r="AW26" s="78" t="b">
        <v>0</v>
      </c>
      <c r="AX26" s="78" t="s">
        <v>2269</v>
      </c>
      <c r="AY26" s="82" t="s">
        <v>2293</v>
      </c>
      <c r="AZ26" s="78" t="s">
        <v>66</v>
      </c>
      <c r="BA26" s="78" t="str">
        <f>REPLACE(INDEX(GroupVertices[Group],MATCH(Vertices[[#This Row],[Vertex]],GroupVertices[Vertex],0)),1,1,"")</f>
        <v>4</v>
      </c>
      <c r="BB26" s="48"/>
      <c r="BC26" s="48"/>
      <c r="BD26" s="48"/>
      <c r="BE26" s="48"/>
      <c r="BF26" s="48"/>
      <c r="BG26" s="48"/>
      <c r="BH26" s="119" t="s">
        <v>3119</v>
      </c>
      <c r="BI26" s="119" t="s">
        <v>3119</v>
      </c>
      <c r="BJ26" s="119" t="s">
        <v>3199</v>
      </c>
      <c r="BK26" s="119" t="s">
        <v>3199</v>
      </c>
      <c r="BL26" s="119">
        <v>2</v>
      </c>
      <c r="BM26" s="123">
        <v>4.25531914893617</v>
      </c>
      <c r="BN26" s="119">
        <v>1</v>
      </c>
      <c r="BO26" s="123">
        <v>2.127659574468085</v>
      </c>
      <c r="BP26" s="119">
        <v>0</v>
      </c>
      <c r="BQ26" s="123">
        <v>0</v>
      </c>
      <c r="BR26" s="119">
        <v>44</v>
      </c>
      <c r="BS26" s="123">
        <v>93.61702127659575</v>
      </c>
      <c r="BT26" s="119">
        <v>47</v>
      </c>
      <c r="BU26" s="2"/>
      <c r="BV26" s="3"/>
      <c r="BW26" s="3"/>
      <c r="BX26" s="3"/>
      <c r="BY26" s="3"/>
    </row>
    <row r="27" spans="1:77" ht="41.45" customHeight="1">
      <c r="A27" s="64" t="s">
        <v>234</v>
      </c>
      <c r="C27" s="65"/>
      <c r="D27" s="65" t="s">
        <v>64</v>
      </c>
      <c r="E27" s="66">
        <v>677.8359705816804</v>
      </c>
      <c r="F27" s="68">
        <v>96.02608987578533</v>
      </c>
      <c r="G27" s="102" t="s">
        <v>574</v>
      </c>
      <c r="H27" s="65"/>
      <c r="I27" s="69" t="s">
        <v>234</v>
      </c>
      <c r="J27" s="70"/>
      <c r="K27" s="70"/>
      <c r="L27" s="69" t="s">
        <v>2481</v>
      </c>
      <c r="M27" s="73">
        <v>1325.371780729941</v>
      </c>
      <c r="N27" s="74">
        <v>4175.04052734375</v>
      </c>
      <c r="O27" s="74">
        <v>3023.22705078125</v>
      </c>
      <c r="P27" s="75"/>
      <c r="Q27" s="76"/>
      <c r="R27" s="76"/>
      <c r="S27" s="88"/>
      <c r="T27" s="48">
        <v>0</v>
      </c>
      <c r="U27" s="48">
        <v>2</v>
      </c>
      <c r="V27" s="49">
        <v>0</v>
      </c>
      <c r="W27" s="49">
        <v>0.005618</v>
      </c>
      <c r="X27" s="49">
        <v>0.010409</v>
      </c>
      <c r="Y27" s="49">
        <v>0.510156</v>
      </c>
      <c r="Z27" s="49">
        <v>1</v>
      </c>
      <c r="AA27" s="49">
        <v>0</v>
      </c>
      <c r="AB27" s="71">
        <v>27</v>
      </c>
      <c r="AC27" s="71"/>
      <c r="AD27" s="72"/>
      <c r="AE27" s="78" t="s">
        <v>1408</v>
      </c>
      <c r="AF27" s="78">
        <v>872</v>
      </c>
      <c r="AG27" s="78">
        <v>2763</v>
      </c>
      <c r="AH27" s="78">
        <v>28877</v>
      </c>
      <c r="AI27" s="78">
        <v>74133</v>
      </c>
      <c r="AJ27" s="78"/>
      <c r="AK27" s="78" t="s">
        <v>1594</v>
      </c>
      <c r="AL27" s="78" t="s">
        <v>1768</v>
      </c>
      <c r="AM27" s="82" t="s">
        <v>1890</v>
      </c>
      <c r="AN27" s="78"/>
      <c r="AO27" s="80">
        <v>40913.52710648148</v>
      </c>
      <c r="AP27" s="82" t="s">
        <v>2007</v>
      </c>
      <c r="AQ27" s="78" t="b">
        <v>0</v>
      </c>
      <c r="AR27" s="78" t="b">
        <v>0</v>
      </c>
      <c r="AS27" s="78" t="b">
        <v>1</v>
      </c>
      <c r="AT27" s="78"/>
      <c r="AU27" s="78">
        <v>18</v>
      </c>
      <c r="AV27" s="82" t="s">
        <v>2161</v>
      </c>
      <c r="AW27" s="78" t="b">
        <v>0</v>
      </c>
      <c r="AX27" s="78" t="s">
        <v>2269</v>
      </c>
      <c r="AY27" s="82" t="s">
        <v>2294</v>
      </c>
      <c r="AZ27" s="78" t="s">
        <v>66</v>
      </c>
      <c r="BA27" s="78" t="str">
        <f>REPLACE(INDEX(GroupVertices[Group],MATCH(Vertices[[#This Row],[Vertex]],GroupVertices[Vertex],0)),1,1,"")</f>
        <v>3</v>
      </c>
      <c r="BB27" s="48" t="s">
        <v>466</v>
      </c>
      <c r="BC27" s="48" t="s">
        <v>466</v>
      </c>
      <c r="BD27" s="48" t="s">
        <v>489</v>
      </c>
      <c r="BE27" s="48" t="s">
        <v>489</v>
      </c>
      <c r="BF27" s="48" t="s">
        <v>503</v>
      </c>
      <c r="BG27" s="48" t="s">
        <v>503</v>
      </c>
      <c r="BH27" s="119" t="s">
        <v>3120</v>
      </c>
      <c r="BI27" s="119" t="s">
        <v>3120</v>
      </c>
      <c r="BJ27" s="119" t="s">
        <v>3006</v>
      </c>
      <c r="BK27" s="119" t="s">
        <v>3006</v>
      </c>
      <c r="BL27" s="119">
        <v>0</v>
      </c>
      <c r="BM27" s="123">
        <v>0</v>
      </c>
      <c r="BN27" s="119">
        <v>0</v>
      </c>
      <c r="BO27" s="123">
        <v>0</v>
      </c>
      <c r="BP27" s="119">
        <v>0</v>
      </c>
      <c r="BQ27" s="123">
        <v>0</v>
      </c>
      <c r="BR27" s="119">
        <v>24</v>
      </c>
      <c r="BS27" s="123">
        <v>100</v>
      </c>
      <c r="BT27" s="119">
        <v>24</v>
      </c>
      <c r="BU27" s="2"/>
      <c r="BV27" s="3"/>
      <c r="BW27" s="3"/>
      <c r="BX27" s="3"/>
      <c r="BY27" s="3"/>
    </row>
    <row r="28" spans="1:77" ht="41.45" customHeight="1">
      <c r="A28" s="64" t="s">
        <v>240</v>
      </c>
      <c r="C28" s="65"/>
      <c r="D28" s="65" t="s">
        <v>64</v>
      </c>
      <c r="E28" s="66">
        <v>653.9304657900602</v>
      </c>
      <c r="F28" s="68">
        <v>96.21025370485827</v>
      </c>
      <c r="G28" s="102" t="s">
        <v>580</v>
      </c>
      <c r="H28" s="65"/>
      <c r="I28" s="69" t="s">
        <v>240</v>
      </c>
      <c r="J28" s="70"/>
      <c r="K28" s="70"/>
      <c r="L28" s="69" t="s">
        <v>2482</v>
      </c>
      <c r="M28" s="73">
        <v>1263.9961152942305</v>
      </c>
      <c r="N28" s="74">
        <v>4451.74609375</v>
      </c>
      <c r="O28" s="74">
        <v>1687.5386962890625</v>
      </c>
      <c r="P28" s="75"/>
      <c r="Q28" s="76"/>
      <c r="R28" s="76"/>
      <c r="S28" s="88"/>
      <c r="T28" s="48">
        <v>19</v>
      </c>
      <c r="U28" s="48">
        <v>2</v>
      </c>
      <c r="V28" s="49">
        <v>834.833333</v>
      </c>
      <c r="W28" s="49">
        <v>0.006536</v>
      </c>
      <c r="X28" s="49">
        <v>0.028146</v>
      </c>
      <c r="Y28" s="49">
        <v>4.401535</v>
      </c>
      <c r="Z28" s="49">
        <v>0.05</v>
      </c>
      <c r="AA28" s="49">
        <v>0.05</v>
      </c>
      <c r="AB28" s="71">
        <v>28</v>
      </c>
      <c r="AC28" s="71"/>
      <c r="AD28" s="72"/>
      <c r="AE28" s="78" t="s">
        <v>1409</v>
      </c>
      <c r="AF28" s="78">
        <v>1878</v>
      </c>
      <c r="AG28" s="78">
        <v>2635</v>
      </c>
      <c r="AH28" s="78">
        <v>13854</v>
      </c>
      <c r="AI28" s="78">
        <v>11126</v>
      </c>
      <c r="AJ28" s="78"/>
      <c r="AK28" s="78" t="s">
        <v>1595</v>
      </c>
      <c r="AL28" s="78" t="s">
        <v>1767</v>
      </c>
      <c r="AM28" s="82" t="s">
        <v>1891</v>
      </c>
      <c r="AN28" s="78"/>
      <c r="AO28" s="80">
        <v>39778.11785879629</v>
      </c>
      <c r="AP28" s="82" t="s">
        <v>2008</v>
      </c>
      <c r="AQ28" s="78" t="b">
        <v>1</v>
      </c>
      <c r="AR28" s="78" t="b">
        <v>0</v>
      </c>
      <c r="AS28" s="78" t="b">
        <v>1</v>
      </c>
      <c r="AT28" s="78"/>
      <c r="AU28" s="78">
        <v>44</v>
      </c>
      <c r="AV28" s="82" t="s">
        <v>2158</v>
      </c>
      <c r="AW28" s="78" t="b">
        <v>0</v>
      </c>
      <c r="AX28" s="78" t="s">
        <v>2269</v>
      </c>
      <c r="AY28" s="82" t="s">
        <v>2295</v>
      </c>
      <c r="AZ28" s="78" t="s">
        <v>66</v>
      </c>
      <c r="BA28" s="78" t="str">
        <f>REPLACE(INDEX(GroupVertices[Group],MATCH(Vertices[[#This Row],[Vertex]],GroupVertices[Vertex],0)),1,1,"")</f>
        <v>3</v>
      </c>
      <c r="BB28" s="48" t="s">
        <v>466</v>
      </c>
      <c r="BC28" s="48" t="s">
        <v>466</v>
      </c>
      <c r="BD28" s="48" t="s">
        <v>489</v>
      </c>
      <c r="BE28" s="48" t="s">
        <v>489</v>
      </c>
      <c r="BF28" s="48" t="s">
        <v>503</v>
      </c>
      <c r="BG28" s="48" t="s">
        <v>503</v>
      </c>
      <c r="BH28" s="119" t="s">
        <v>3121</v>
      </c>
      <c r="BI28" s="119" t="s">
        <v>3121</v>
      </c>
      <c r="BJ28" s="119" t="s">
        <v>3200</v>
      </c>
      <c r="BK28" s="119" t="s">
        <v>3200</v>
      </c>
      <c r="BL28" s="119">
        <v>1</v>
      </c>
      <c r="BM28" s="123">
        <v>2.0408163265306123</v>
      </c>
      <c r="BN28" s="119">
        <v>0</v>
      </c>
      <c r="BO28" s="123">
        <v>0</v>
      </c>
      <c r="BP28" s="119">
        <v>0</v>
      </c>
      <c r="BQ28" s="123">
        <v>0</v>
      </c>
      <c r="BR28" s="119">
        <v>48</v>
      </c>
      <c r="BS28" s="123">
        <v>97.95918367346938</v>
      </c>
      <c r="BT28" s="119">
        <v>49</v>
      </c>
      <c r="BU28" s="2"/>
      <c r="BV28" s="3"/>
      <c r="BW28" s="3"/>
      <c r="BX28" s="3"/>
      <c r="BY28" s="3"/>
    </row>
    <row r="29" spans="1:77" ht="41.45" customHeight="1">
      <c r="A29" s="64" t="s">
        <v>235</v>
      </c>
      <c r="C29" s="65"/>
      <c r="D29" s="65" t="s">
        <v>64</v>
      </c>
      <c r="E29" s="66">
        <v>228.86070871406287</v>
      </c>
      <c r="F29" s="68">
        <v>99.4849167905616</v>
      </c>
      <c r="G29" s="102" t="s">
        <v>575</v>
      </c>
      <c r="H29" s="65"/>
      <c r="I29" s="69" t="s">
        <v>235</v>
      </c>
      <c r="J29" s="70"/>
      <c r="K29" s="70"/>
      <c r="L29" s="69" t="s">
        <v>2483</v>
      </c>
      <c r="M29" s="73">
        <v>172.66006426550285</v>
      </c>
      <c r="N29" s="74">
        <v>3567.1826171875</v>
      </c>
      <c r="O29" s="74">
        <v>2594.989013671875</v>
      </c>
      <c r="P29" s="75"/>
      <c r="Q29" s="76"/>
      <c r="R29" s="76"/>
      <c r="S29" s="88"/>
      <c r="T29" s="48">
        <v>0</v>
      </c>
      <c r="U29" s="48">
        <v>2</v>
      </c>
      <c r="V29" s="49">
        <v>0</v>
      </c>
      <c r="W29" s="49">
        <v>0.005618</v>
      </c>
      <c r="X29" s="49">
        <v>0.010409</v>
      </c>
      <c r="Y29" s="49">
        <v>0.510156</v>
      </c>
      <c r="Z29" s="49">
        <v>1</v>
      </c>
      <c r="AA29" s="49">
        <v>0</v>
      </c>
      <c r="AB29" s="71">
        <v>29</v>
      </c>
      <c r="AC29" s="71"/>
      <c r="AD29" s="72"/>
      <c r="AE29" s="78" t="s">
        <v>1410</v>
      </c>
      <c r="AF29" s="78">
        <v>778</v>
      </c>
      <c r="AG29" s="78">
        <v>359</v>
      </c>
      <c r="AH29" s="78">
        <v>7082</v>
      </c>
      <c r="AI29" s="78">
        <v>17330</v>
      </c>
      <c r="AJ29" s="78"/>
      <c r="AK29" s="78" t="s">
        <v>1596</v>
      </c>
      <c r="AL29" s="78" t="s">
        <v>1769</v>
      </c>
      <c r="AM29" s="82" t="s">
        <v>1892</v>
      </c>
      <c r="AN29" s="78"/>
      <c r="AO29" s="80">
        <v>40309.62957175926</v>
      </c>
      <c r="AP29" s="82" t="s">
        <v>2009</v>
      </c>
      <c r="AQ29" s="78" t="b">
        <v>1</v>
      </c>
      <c r="AR29" s="78" t="b">
        <v>0</v>
      </c>
      <c r="AS29" s="78" t="b">
        <v>1</v>
      </c>
      <c r="AT29" s="78"/>
      <c r="AU29" s="78">
        <v>23</v>
      </c>
      <c r="AV29" s="82" t="s">
        <v>2158</v>
      </c>
      <c r="AW29" s="78" t="b">
        <v>0</v>
      </c>
      <c r="AX29" s="78" t="s">
        <v>2269</v>
      </c>
      <c r="AY29" s="82" t="s">
        <v>2296</v>
      </c>
      <c r="AZ29" s="78" t="s">
        <v>66</v>
      </c>
      <c r="BA29" s="78" t="str">
        <f>REPLACE(INDEX(GroupVertices[Group],MATCH(Vertices[[#This Row],[Vertex]],GroupVertices[Vertex],0)),1,1,"")</f>
        <v>3</v>
      </c>
      <c r="BB29" s="48" t="s">
        <v>466</v>
      </c>
      <c r="BC29" s="48" t="s">
        <v>466</v>
      </c>
      <c r="BD29" s="48" t="s">
        <v>489</v>
      </c>
      <c r="BE29" s="48" t="s">
        <v>489</v>
      </c>
      <c r="BF29" s="48" t="s">
        <v>503</v>
      </c>
      <c r="BG29" s="48" t="s">
        <v>503</v>
      </c>
      <c r="BH29" s="119" t="s">
        <v>3120</v>
      </c>
      <c r="BI29" s="119" t="s">
        <v>3120</v>
      </c>
      <c r="BJ29" s="119" t="s">
        <v>3006</v>
      </c>
      <c r="BK29" s="119" t="s">
        <v>3006</v>
      </c>
      <c r="BL29" s="119">
        <v>0</v>
      </c>
      <c r="BM29" s="123">
        <v>0</v>
      </c>
      <c r="BN29" s="119">
        <v>0</v>
      </c>
      <c r="BO29" s="123">
        <v>0</v>
      </c>
      <c r="BP29" s="119">
        <v>0</v>
      </c>
      <c r="BQ29" s="123">
        <v>0</v>
      </c>
      <c r="BR29" s="119">
        <v>24</v>
      </c>
      <c r="BS29" s="123">
        <v>100</v>
      </c>
      <c r="BT29" s="119">
        <v>24</v>
      </c>
      <c r="BU29" s="2"/>
      <c r="BV29" s="3"/>
      <c r="BW29" s="3"/>
      <c r="BX29" s="3"/>
      <c r="BY29" s="3"/>
    </row>
    <row r="30" spans="1:77" ht="41.45" customHeight="1">
      <c r="A30" s="64" t="s">
        <v>236</v>
      </c>
      <c r="C30" s="65"/>
      <c r="D30" s="65" t="s">
        <v>64</v>
      </c>
      <c r="E30" s="66">
        <v>177.68798751950078</v>
      </c>
      <c r="F30" s="68">
        <v>99.87914248717088</v>
      </c>
      <c r="G30" s="102" t="s">
        <v>576</v>
      </c>
      <c r="H30" s="65"/>
      <c r="I30" s="69" t="s">
        <v>236</v>
      </c>
      <c r="J30" s="70"/>
      <c r="K30" s="70"/>
      <c r="L30" s="69" t="s">
        <v>2484</v>
      </c>
      <c r="M30" s="73">
        <v>41.277780442185026</v>
      </c>
      <c r="N30" s="74">
        <v>5294.10986328125</v>
      </c>
      <c r="O30" s="74">
        <v>6777.583984375</v>
      </c>
      <c r="P30" s="75"/>
      <c r="Q30" s="76"/>
      <c r="R30" s="76"/>
      <c r="S30" s="88"/>
      <c r="T30" s="48">
        <v>0</v>
      </c>
      <c r="U30" s="48">
        <v>4</v>
      </c>
      <c r="V30" s="49">
        <v>30.222222</v>
      </c>
      <c r="W30" s="49">
        <v>0.005988</v>
      </c>
      <c r="X30" s="49">
        <v>0.022894</v>
      </c>
      <c r="Y30" s="49">
        <v>0.858704</v>
      </c>
      <c r="Z30" s="49">
        <v>0.5</v>
      </c>
      <c r="AA30" s="49">
        <v>0</v>
      </c>
      <c r="AB30" s="71">
        <v>30</v>
      </c>
      <c r="AC30" s="71"/>
      <c r="AD30" s="72"/>
      <c r="AE30" s="78" t="s">
        <v>1411</v>
      </c>
      <c r="AF30" s="78">
        <v>707</v>
      </c>
      <c r="AG30" s="78">
        <v>85</v>
      </c>
      <c r="AH30" s="78">
        <v>4188</v>
      </c>
      <c r="AI30" s="78">
        <v>17729</v>
      </c>
      <c r="AJ30" s="78"/>
      <c r="AK30" s="78" t="s">
        <v>1597</v>
      </c>
      <c r="AL30" s="78" t="s">
        <v>1759</v>
      </c>
      <c r="AM30" s="82" t="s">
        <v>1893</v>
      </c>
      <c r="AN30" s="78"/>
      <c r="AO30" s="80">
        <v>42766.306493055556</v>
      </c>
      <c r="AP30" s="82" t="s">
        <v>2010</v>
      </c>
      <c r="AQ30" s="78" t="b">
        <v>1</v>
      </c>
      <c r="AR30" s="78" t="b">
        <v>0</v>
      </c>
      <c r="AS30" s="78" t="b">
        <v>0</v>
      </c>
      <c r="AT30" s="78"/>
      <c r="AU30" s="78">
        <v>3</v>
      </c>
      <c r="AV30" s="78"/>
      <c r="AW30" s="78" t="b">
        <v>0</v>
      </c>
      <c r="AX30" s="78" t="s">
        <v>2269</v>
      </c>
      <c r="AY30" s="82" t="s">
        <v>2297</v>
      </c>
      <c r="AZ30" s="78" t="s">
        <v>66</v>
      </c>
      <c r="BA30" s="78" t="str">
        <f>REPLACE(INDEX(GroupVertices[Group],MATCH(Vertices[[#This Row],[Vertex]],GroupVertices[Vertex],0)),1,1,"")</f>
        <v>2</v>
      </c>
      <c r="BB30" s="48" t="s">
        <v>3083</v>
      </c>
      <c r="BC30" s="48" t="s">
        <v>3083</v>
      </c>
      <c r="BD30" s="48" t="s">
        <v>2771</v>
      </c>
      <c r="BE30" s="48" t="s">
        <v>2771</v>
      </c>
      <c r="BF30" s="48" t="s">
        <v>503</v>
      </c>
      <c r="BG30" s="48" t="s">
        <v>503</v>
      </c>
      <c r="BH30" s="119" t="s">
        <v>3122</v>
      </c>
      <c r="BI30" s="119" t="s">
        <v>3175</v>
      </c>
      <c r="BJ30" s="119" t="s">
        <v>3006</v>
      </c>
      <c r="BK30" s="119" t="s">
        <v>3006</v>
      </c>
      <c r="BL30" s="119">
        <v>1</v>
      </c>
      <c r="BM30" s="123">
        <v>1.4492753623188406</v>
      </c>
      <c r="BN30" s="119">
        <v>0</v>
      </c>
      <c r="BO30" s="123">
        <v>0</v>
      </c>
      <c r="BP30" s="119">
        <v>0</v>
      </c>
      <c r="BQ30" s="123">
        <v>0</v>
      </c>
      <c r="BR30" s="119">
        <v>68</v>
      </c>
      <c r="BS30" s="123">
        <v>98.55072463768116</v>
      </c>
      <c r="BT30" s="119">
        <v>69</v>
      </c>
      <c r="BU30" s="2"/>
      <c r="BV30" s="3"/>
      <c r="BW30" s="3"/>
      <c r="BX30" s="3"/>
      <c r="BY30" s="3"/>
    </row>
    <row r="31" spans="1:77" ht="41.45" customHeight="1">
      <c r="A31" s="64" t="s">
        <v>237</v>
      </c>
      <c r="C31" s="65"/>
      <c r="D31" s="65" t="s">
        <v>64</v>
      </c>
      <c r="E31" s="66">
        <v>178.06151103186986</v>
      </c>
      <c r="F31" s="68">
        <v>99.87626492734161</v>
      </c>
      <c r="G31" s="102" t="s">
        <v>577</v>
      </c>
      <c r="H31" s="65"/>
      <c r="I31" s="69" t="s">
        <v>237</v>
      </c>
      <c r="J31" s="70"/>
      <c r="K31" s="70"/>
      <c r="L31" s="69" t="s">
        <v>2485</v>
      </c>
      <c r="M31" s="73">
        <v>42.23677521461801</v>
      </c>
      <c r="N31" s="74">
        <v>3298.22900390625</v>
      </c>
      <c r="O31" s="74">
        <v>2044.1673583984375</v>
      </c>
      <c r="P31" s="75"/>
      <c r="Q31" s="76"/>
      <c r="R31" s="76"/>
      <c r="S31" s="88"/>
      <c r="T31" s="48">
        <v>0</v>
      </c>
      <c r="U31" s="48">
        <v>2</v>
      </c>
      <c r="V31" s="49">
        <v>0</v>
      </c>
      <c r="W31" s="49">
        <v>0.005618</v>
      </c>
      <c r="X31" s="49">
        <v>0.010409</v>
      </c>
      <c r="Y31" s="49">
        <v>0.510156</v>
      </c>
      <c r="Z31" s="49">
        <v>1</v>
      </c>
      <c r="AA31" s="49">
        <v>0</v>
      </c>
      <c r="AB31" s="71">
        <v>31</v>
      </c>
      <c r="AC31" s="71"/>
      <c r="AD31" s="72"/>
      <c r="AE31" s="78" t="s">
        <v>1412</v>
      </c>
      <c r="AF31" s="78">
        <v>505</v>
      </c>
      <c r="AG31" s="78">
        <v>87</v>
      </c>
      <c r="AH31" s="78">
        <v>3700</v>
      </c>
      <c r="AI31" s="78">
        <v>911</v>
      </c>
      <c r="AJ31" s="78"/>
      <c r="AK31" s="78" t="s">
        <v>1598</v>
      </c>
      <c r="AL31" s="78" t="s">
        <v>1770</v>
      </c>
      <c r="AM31" s="78"/>
      <c r="AN31" s="78"/>
      <c r="AO31" s="80">
        <v>42268.900983796295</v>
      </c>
      <c r="AP31" s="82" t="s">
        <v>2011</v>
      </c>
      <c r="AQ31" s="78" t="b">
        <v>0</v>
      </c>
      <c r="AR31" s="78" t="b">
        <v>0</v>
      </c>
      <c r="AS31" s="78" t="b">
        <v>0</v>
      </c>
      <c r="AT31" s="78"/>
      <c r="AU31" s="78">
        <v>0</v>
      </c>
      <c r="AV31" s="82" t="s">
        <v>2162</v>
      </c>
      <c r="AW31" s="78" t="b">
        <v>0</v>
      </c>
      <c r="AX31" s="78" t="s">
        <v>2269</v>
      </c>
      <c r="AY31" s="82" t="s">
        <v>2298</v>
      </c>
      <c r="AZ31" s="78" t="s">
        <v>66</v>
      </c>
      <c r="BA31" s="78" t="str">
        <f>REPLACE(INDEX(GroupVertices[Group],MATCH(Vertices[[#This Row],[Vertex]],GroupVertices[Vertex],0)),1,1,"")</f>
        <v>3</v>
      </c>
      <c r="BB31" s="48" t="s">
        <v>466</v>
      </c>
      <c r="BC31" s="48" t="s">
        <v>466</v>
      </c>
      <c r="BD31" s="48" t="s">
        <v>489</v>
      </c>
      <c r="BE31" s="48" t="s">
        <v>489</v>
      </c>
      <c r="BF31" s="48" t="s">
        <v>503</v>
      </c>
      <c r="BG31" s="48" t="s">
        <v>503</v>
      </c>
      <c r="BH31" s="119" t="s">
        <v>3120</v>
      </c>
      <c r="BI31" s="119" t="s">
        <v>3120</v>
      </c>
      <c r="BJ31" s="119" t="s">
        <v>3006</v>
      </c>
      <c r="BK31" s="119" t="s">
        <v>3006</v>
      </c>
      <c r="BL31" s="119">
        <v>0</v>
      </c>
      <c r="BM31" s="123">
        <v>0</v>
      </c>
      <c r="BN31" s="119">
        <v>0</v>
      </c>
      <c r="BO31" s="123">
        <v>0</v>
      </c>
      <c r="BP31" s="119">
        <v>0</v>
      </c>
      <c r="BQ31" s="123">
        <v>0</v>
      </c>
      <c r="BR31" s="119">
        <v>24</v>
      </c>
      <c r="BS31" s="123">
        <v>100</v>
      </c>
      <c r="BT31" s="119">
        <v>24</v>
      </c>
      <c r="BU31" s="2"/>
      <c r="BV31" s="3"/>
      <c r="BW31" s="3"/>
      <c r="BX31" s="3"/>
      <c r="BY31" s="3"/>
    </row>
    <row r="32" spans="1:77" ht="41.45" customHeight="1">
      <c r="A32" s="64" t="s">
        <v>238</v>
      </c>
      <c r="C32" s="65"/>
      <c r="D32" s="65" t="s">
        <v>64</v>
      </c>
      <c r="E32" s="66">
        <v>183.29084020503677</v>
      </c>
      <c r="F32" s="68">
        <v>99.83597908973191</v>
      </c>
      <c r="G32" s="102" t="s">
        <v>578</v>
      </c>
      <c r="H32" s="65"/>
      <c r="I32" s="69" t="s">
        <v>238</v>
      </c>
      <c r="J32" s="70"/>
      <c r="K32" s="70"/>
      <c r="L32" s="69" t="s">
        <v>2486</v>
      </c>
      <c r="M32" s="73">
        <v>55.66270202867968</v>
      </c>
      <c r="N32" s="74">
        <v>8394.22265625</v>
      </c>
      <c r="O32" s="74">
        <v>4823.046875</v>
      </c>
      <c r="P32" s="75"/>
      <c r="Q32" s="76"/>
      <c r="R32" s="76"/>
      <c r="S32" s="88"/>
      <c r="T32" s="48">
        <v>0</v>
      </c>
      <c r="U32" s="48">
        <v>2</v>
      </c>
      <c r="V32" s="49">
        <v>0</v>
      </c>
      <c r="W32" s="49">
        <v>0.166667</v>
      </c>
      <c r="X32" s="49">
        <v>0</v>
      </c>
      <c r="Y32" s="49">
        <v>0.796811</v>
      </c>
      <c r="Z32" s="49">
        <v>0.5</v>
      </c>
      <c r="AA32" s="49">
        <v>0</v>
      </c>
      <c r="AB32" s="71">
        <v>32</v>
      </c>
      <c r="AC32" s="71"/>
      <c r="AD32" s="72"/>
      <c r="AE32" s="78" t="s">
        <v>1413</v>
      </c>
      <c r="AF32" s="78">
        <v>262</v>
      </c>
      <c r="AG32" s="78">
        <v>115</v>
      </c>
      <c r="AH32" s="78">
        <v>599</v>
      </c>
      <c r="AI32" s="78">
        <v>894</v>
      </c>
      <c r="AJ32" s="78"/>
      <c r="AK32" s="78" t="s">
        <v>1599</v>
      </c>
      <c r="AL32" s="78" t="s">
        <v>1771</v>
      </c>
      <c r="AM32" s="82" t="s">
        <v>1894</v>
      </c>
      <c r="AN32" s="78"/>
      <c r="AO32" s="80">
        <v>41329.664189814815</v>
      </c>
      <c r="AP32" s="82" t="s">
        <v>2012</v>
      </c>
      <c r="AQ32" s="78" t="b">
        <v>0</v>
      </c>
      <c r="AR32" s="78" t="b">
        <v>0</v>
      </c>
      <c r="AS32" s="78" t="b">
        <v>0</v>
      </c>
      <c r="AT32" s="78"/>
      <c r="AU32" s="78">
        <v>16</v>
      </c>
      <c r="AV32" s="82" t="s">
        <v>2159</v>
      </c>
      <c r="AW32" s="78" t="b">
        <v>0</v>
      </c>
      <c r="AX32" s="78" t="s">
        <v>2269</v>
      </c>
      <c r="AY32" s="82" t="s">
        <v>2299</v>
      </c>
      <c r="AZ32" s="78" t="s">
        <v>66</v>
      </c>
      <c r="BA32" s="78" t="str">
        <f>REPLACE(INDEX(GroupVertices[Group],MATCH(Vertices[[#This Row],[Vertex]],GroupVertices[Vertex],0)),1,1,"")</f>
        <v>9</v>
      </c>
      <c r="BB32" s="48"/>
      <c r="BC32" s="48"/>
      <c r="BD32" s="48"/>
      <c r="BE32" s="48"/>
      <c r="BF32" s="48" t="s">
        <v>385</v>
      </c>
      <c r="BG32" s="48" t="s">
        <v>385</v>
      </c>
      <c r="BH32" s="119" t="s">
        <v>3123</v>
      </c>
      <c r="BI32" s="119" t="s">
        <v>3123</v>
      </c>
      <c r="BJ32" s="119" t="s">
        <v>3201</v>
      </c>
      <c r="BK32" s="119" t="s">
        <v>3201</v>
      </c>
      <c r="BL32" s="119">
        <v>1</v>
      </c>
      <c r="BM32" s="123">
        <v>4.3478260869565215</v>
      </c>
      <c r="BN32" s="119">
        <v>0</v>
      </c>
      <c r="BO32" s="123">
        <v>0</v>
      </c>
      <c r="BP32" s="119">
        <v>0</v>
      </c>
      <c r="BQ32" s="123">
        <v>0</v>
      </c>
      <c r="BR32" s="119">
        <v>22</v>
      </c>
      <c r="BS32" s="123">
        <v>95.65217391304348</v>
      </c>
      <c r="BT32" s="119">
        <v>23</v>
      </c>
      <c r="BU32" s="2"/>
      <c r="BV32" s="3"/>
      <c r="BW32" s="3"/>
      <c r="BX32" s="3"/>
      <c r="BY32" s="3"/>
    </row>
    <row r="33" spans="1:77" ht="41.45" customHeight="1">
      <c r="A33" s="64" t="s">
        <v>378</v>
      </c>
      <c r="C33" s="65"/>
      <c r="D33" s="65" t="s">
        <v>64</v>
      </c>
      <c r="E33" s="66">
        <v>821.2689993314018</v>
      </c>
      <c r="F33" s="68">
        <v>94.92110690134766</v>
      </c>
      <c r="G33" s="102" t="s">
        <v>2178</v>
      </c>
      <c r="H33" s="65"/>
      <c r="I33" s="69" t="s">
        <v>378</v>
      </c>
      <c r="J33" s="70"/>
      <c r="K33" s="70"/>
      <c r="L33" s="69" t="s">
        <v>2487</v>
      </c>
      <c r="M33" s="73">
        <v>1693.6257733442042</v>
      </c>
      <c r="N33" s="74">
        <v>8138.69287109375</v>
      </c>
      <c r="O33" s="74">
        <v>5495.9306640625</v>
      </c>
      <c r="P33" s="75"/>
      <c r="Q33" s="76"/>
      <c r="R33" s="76"/>
      <c r="S33" s="88"/>
      <c r="T33" s="48">
        <v>4</v>
      </c>
      <c r="U33" s="48">
        <v>2</v>
      </c>
      <c r="V33" s="49">
        <v>8</v>
      </c>
      <c r="W33" s="49">
        <v>0.25</v>
      </c>
      <c r="X33" s="49">
        <v>0</v>
      </c>
      <c r="Y33" s="49">
        <v>1.812744</v>
      </c>
      <c r="Z33" s="49">
        <v>0.16666666666666666</v>
      </c>
      <c r="AA33" s="49">
        <v>0</v>
      </c>
      <c r="AB33" s="71">
        <v>33</v>
      </c>
      <c r="AC33" s="71"/>
      <c r="AD33" s="72"/>
      <c r="AE33" s="78" t="s">
        <v>1414</v>
      </c>
      <c r="AF33" s="78">
        <v>3393</v>
      </c>
      <c r="AG33" s="78">
        <v>3531</v>
      </c>
      <c r="AH33" s="78">
        <v>2413</v>
      </c>
      <c r="AI33" s="78">
        <v>144</v>
      </c>
      <c r="AJ33" s="78"/>
      <c r="AK33" s="78" t="s">
        <v>1600</v>
      </c>
      <c r="AL33" s="78" t="s">
        <v>1772</v>
      </c>
      <c r="AM33" s="82" t="s">
        <v>1895</v>
      </c>
      <c r="AN33" s="78"/>
      <c r="AO33" s="80">
        <v>41141.52997685185</v>
      </c>
      <c r="AP33" s="82" t="s">
        <v>2013</v>
      </c>
      <c r="AQ33" s="78" t="b">
        <v>0</v>
      </c>
      <c r="AR33" s="78" t="b">
        <v>0</v>
      </c>
      <c r="AS33" s="78" t="b">
        <v>0</v>
      </c>
      <c r="AT33" s="78"/>
      <c r="AU33" s="78">
        <v>235</v>
      </c>
      <c r="AV33" s="82" t="s">
        <v>2158</v>
      </c>
      <c r="AW33" s="78" t="b">
        <v>0</v>
      </c>
      <c r="AX33" s="78" t="s">
        <v>2269</v>
      </c>
      <c r="AY33" s="82" t="s">
        <v>2300</v>
      </c>
      <c r="AZ33" s="78" t="s">
        <v>66</v>
      </c>
      <c r="BA33" s="78" t="str">
        <f>REPLACE(INDEX(GroupVertices[Group],MATCH(Vertices[[#This Row],[Vertex]],GroupVertices[Vertex],0)),1,1,"")</f>
        <v>9</v>
      </c>
      <c r="BB33" s="48" t="s">
        <v>2751</v>
      </c>
      <c r="BC33" s="48" t="s">
        <v>3091</v>
      </c>
      <c r="BD33" s="48" t="s">
        <v>499</v>
      </c>
      <c r="BE33" s="48" t="s">
        <v>499</v>
      </c>
      <c r="BF33" s="48" t="s">
        <v>3099</v>
      </c>
      <c r="BG33" s="48" t="s">
        <v>3106</v>
      </c>
      <c r="BH33" s="119" t="s">
        <v>3124</v>
      </c>
      <c r="BI33" s="119" t="s">
        <v>3176</v>
      </c>
      <c r="BJ33" s="119" t="s">
        <v>3202</v>
      </c>
      <c r="BK33" s="119" t="s">
        <v>3240</v>
      </c>
      <c r="BL33" s="119">
        <v>1</v>
      </c>
      <c r="BM33" s="123">
        <v>1.098901098901099</v>
      </c>
      <c r="BN33" s="119">
        <v>1</v>
      </c>
      <c r="BO33" s="123">
        <v>1.098901098901099</v>
      </c>
      <c r="BP33" s="119">
        <v>0</v>
      </c>
      <c r="BQ33" s="123">
        <v>0</v>
      </c>
      <c r="BR33" s="119">
        <v>89</v>
      </c>
      <c r="BS33" s="123">
        <v>97.8021978021978</v>
      </c>
      <c r="BT33" s="119">
        <v>91</v>
      </c>
      <c r="BU33" s="2"/>
      <c r="BV33" s="3"/>
      <c r="BW33" s="3"/>
      <c r="BX33" s="3"/>
      <c r="BY33" s="3"/>
    </row>
    <row r="34" spans="1:77" ht="41.45" customHeight="1">
      <c r="A34" s="64" t="s">
        <v>390</v>
      </c>
      <c r="C34" s="65"/>
      <c r="D34" s="65" t="s">
        <v>64</v>
      </c>
      <c r="E34" s="66">
        <v>268.0806775128148</v>
      </c>
      <c r="F34" s="68">
        <v>99.1827730084888</v>
      </c>
      <c r="G34" s="102" t="s">
        <v>2179</v>
      </c>
      <c r="H34" s="65"/>
      <c r="I34" s="69" t="s">
        <v>390</v>
      </c>
      <c r="J34" s="70"/>
      <c r="K34" s="70"/>
      <c r="L34" s="69" t="s">
        <v>2488</v>
      </c>
      <c r="M34" s="73">
        <v>273.35451537096543</v>
      </c>
      <c r="N34" s="74">
        <v>7382.7734375</v>
      </c>
      <c r="O34" s="74">
        <v>5840.27685546875</v>
      </c>
      <c r="P34" s="75"/>
      <c r="Q34" s="76"/>
      <c r="R34" s="76"/>
      <c r="S34" s="88"/>
      <c r="T34" s="48">
        <v>2</v>
      </c>
      <c r="U34" s="48">
        <v>0</v>
      </c>
      <c r="V34" s="49">
        <v>0</v>
      </c>
      <c r="W34" s="49">
        <v>0.166667</v>
      </c>
      <c r="X34" s="49">
        <v>0</v>
      </c>
      <c r="Y34" s="49">
        <v>0.796811</v>
      </c>
      <c r="Z34" s="49">
        <v>0.5</v>
      </c>
      <c r="AA34" s="49">
        <v>0</v>
      </c>
      <c r="AB34" s="71">
        <v>34</v>
      </c>
      <c r="AC34" s="71"/>
      <c r="AD34" s="72"/>
      <c r="AE34" s="78" t="s">
        <v>1415</v>
      </c>
      <c r="AF34" s="78">
        <v>48</v>
      </c>
      <c r="AG34" s="78">
        <v>569</v>
      </c>
      <c r="AH34" s="78">
        <v>293</v>
      </c>
      <c r="AI34" s="78">
        <v>29</v>
      </c>
      <c r="AJ34" s="78"/>
      <c r="AK34" s="78" t="s">
        <v>1601</v>
      </c>
      <c r="AL34" s="78" t="s">
        <v>1773</v>
      </c>
      <c r="AM34" s="82" t="s">
        <v>1896</v>
      </c>
      <c r="AN34" s="78"/>
      <c r="AO34" s="80">
        <v>42034.51877314815</v>
      </c>
      <c r="AP34" s="82" t="s">
        <v>2014</v>
      </c>
      <c r="AQ34" s="78" t="b">
        <v>0</v>
      </c>
      <c r="AR34" s="78" t="b">
        <v>0</v>
      </c>
      <c r="AS34" s="78" t="b">
        <v>0</v>
      </c>
      <c r="AT34" s="78"/>
      <c r="AU34" s="78">
        <v>4</v>
      </c>
      <c r="AV34" s="82" t="s">
        <v>2158</v>
      </c>
      <c r="AW34" s="78" t="b">
        <v>0</v>
      </c>
      <c r="AX34" s="78" t="s">
        <v>2269</v>
      </c>
      <c r="AY34" s="82" t="s">
        <v>2301</v>
      </c>
      <c r="AZ34" s="78" t="s">
        <v>65</v>
      </c>
      <c r="BA34" s="78" t="str">
        <f>REPLACE(INDEX(GroupVertices[Group],MATCH(Vertices[[#This Row],[Vertex]],GroupVertices[Vertex],0)),1,1,"")</f>
        <v>9</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239</v>
      </c>
      <c r="C35" s="65"/>
      <c r="D35" s="65" t="s">
        <v>64</v>
      </c>
      <c r="E35" s="66">
        <v>781.8622687764654</v>
      </c>
      <c r="F35" s="68">
        <v>95.2246894633351</v>
      </c>
      <c r="G35" s="102" t="s">
        <v>579</v>
      </c>
      <c r="H35" s="65"/>
      <c r="I35" s="69" t="s">
        <v>239</v>
      </c>
      <c r="J35" s="70"/>
      <c r="K35" s="70"/>
      <c r="L35" s="69" t="s">
        <v>2489</v>
      </c>
      <c r="M35" s="73">
        <v>1592.451824852525</v>
      </c>
      <c r="N35" s="74">
        <v>8205.806640625</v>
      </c>
      <c r="O35" s="74">
        <v>1208.70263671875</v>
      </c>
      <c r="P35" s="75"/>
      <c r="Q35" s="76"/>
      <c r="R35" s="76"/>
      <c r="S35" s="88"/>
      <c r="T35" s="48">
        <v>0</v>
      </c>
      <c r="U35" s="48">
        <v>1</v>
      </c>
      <c r="V35" s="49">
        <v>0</v>
      </c>
      <c r="W35" s="49">
        <v>1</v>
      </c>
      <c r="X35" s="49">
        <v>0</v>
      </c>
      <c r="Y35" s="49">
        <v>0.999997</v>
      </c>
      <c r="Z35" s="49">
        <v>0</v>
      </c>
      <c r="AA35" s="49">
        <v>0</v>
      </c>
      <c r="AB35" s="71">
        <v>35</v>
      </c>
      <c r="AC35" s="71"/>
      <c r="AD35" s="72"/>
      <c r="AE35" s="78" t="s">
        <v>1416</v>
      </c>
      <c r="AF35" s="78">
        <v>1646</v>
      </c>
      <c r="AG35" s="78">
        <v>3320</v>
      </c>
      <c r="AH35" s="78">
        <v>18818</v>
      </c>
      <c r="AI35" s="78">
        <v>212</v>
      </c>
      <c r="AJ35" s="78"/>
      <c r="AK35" s="78" t="s">
        <v>1602</v>
      </c>
      <c r="AL35" s="78" t="s">
        <v>1774</v>
      </c>
      <c r="AM35" s="82" t="s">
        <v>1897</v>
      </c>
      <c r="AN35" s="78"/>
      <c r="AO35" s="80">
        <v>39891.116481481484</v>
      </c>
      <c r="AP35" s="82" t="s">
        <v>2015</v>
      </c>
      <c r="AQ35" s="78" t="b">
        <v>0</v>
      </c>
      <c r="AR35" s="78" t="b">
        <v>0</v>
      </c>
      <c r="AS35" s="78" t="b">
        <v>0</v>
      </c>
      <c r="AT35" s="78"/>
      <c r="AU35" s="78">
        <v>780</v>
      </c>
      <c r="AV35" s="82" t="s">
        <v>2158</v>
      </c>
      <c r="AW35" s="78" t="b">
        <v>0</v>
      </c>
      <c r="AX35" s="78" t="s">
        <v>2269</v>
      </c>
      <c r="AY35" s="82" t="s">
        <v>2302</v>
      </c>
      <c r="AZ35" s="78" t="s">
        <v>66</v>
      </c>
      <c r="BA35" s="78" t="str">
        <f>REPLACE(INDEX(GroupVertices[Group],MATCH(Vertices[[#This Row],[Vertex]],GroupVertices[Vertex],0)),1,1,"")</f>
        <v>18</v>
      </c>
      <c r="BB35" s="48" t="s">
        <v>467</v>
      </c>
      <c r="BC35" s="48" t="s">
        <v>467</v>
      </c>
      <c r="BD35" s="48" t="s">
        <v>490</v>
      </c>
      <c r="BE35" s="48" t="s">
        <v>490</v>
      </c>
      <c r="BF35" s="48" t="s">
        <v>504</v>
      </c>
      <c r="BG35" s="48" t="s">
        <v>504</v>
      </c>
      <c r="BH35" s="119" t="s">
        <v>3125</v>
      </c>
      <c r="BI35" s="119" t="s">
        <v>3125</v>
      </c>
      <c r="BJ35" s="119" t="s">
        <v>3203</v>
      </c>
      <c r="BK35" s="119" t="s">
        <v>3203</v>
      </c>
      <c r="BL35" s="119">
        <v>1</v>
      </c>
      <c r="BM35" s="123">
        <v>2.7027027027027026</v>
      </c>
      <c r="BN35" s="119">
        <v>0</v>
      </c>
      <c r="BO35" s="123">
        <v>0</v>
      </c>
      <c r="BP35" s="119">
        <v>0</v>
      </c>
      <c r="BQ35" s="123">
        <v>0</v>
      </c>
      <c r="BR35" s="119">
        <v>36</v>
      </c>
      <c r="BS35" s="123">
        <v>97.29729729729729</v>
      </c>
      <c r="BT35" s="119">
        <v>37</v>
      </c>
      <c r="BU35" s="2"/>
      <c r="BV35" s="3"/>
      <c r="BW35" s="3"/>
      <c r="BX35" s="3"/>
      <c r="BY35" s="3"/>
    </row>
    <row r="36" spans="1:77" ht="41.45" customHeight="1">
      <c r="A36" s="64" t="s">
        <v>391</v>
      </c>
      <c r="C36" s="65"/>
      <c r="D36" s="65" t="s">
        <v>64</v>
      </c>
      <c r="E36" s="66">
        <v>971.98573657232</v>
      </c>
      <c r="F36" s="68">
        <v>93.76001151023932</v>
      </c>
      <c r="G36" s="102" t="s">
        <v>2180</v>
      </c>
      <c r="H36" s="65"/>
      <c r="I36" s="69" t="s">
        <v>391</v>
      </c>
      <c r="J36" s="70"/>
      <c r="K36" s="70"/>
      <c r="L36" s="69" t="s">
        <v>2490</v>
      </c>
      <c r="M36" s="73">
        <v>2080.58016402091</v>
      </c>
      <c r="N36" s="74">
        <v>8205.806640625</v>
      </c>
      <c r="O36" s="74">
        <v>638.1714477539062</v>
      </c>
      <c r="P36" s="75"/>
      <c r="Q36" s="76"/>
      <c r="R36" s="76"/>
      <c r="S36" s="88"/>
      <c r="T36" s="48">
        <v>1</v>
      </c>
      <c r="U36" s="48">
        <v>0</v>
      </c>
      <c r="V36" s="49">
        <v>0</v>
      </c>
      <c r="W36" s="49">
        <v>1</v>
      </c>
      <c r="X36" s="49">
        <v>0</v>
      </c>
      <c r="Y36" s="49">
        <v>0.999997</v>
      </c>
      <c r="Z36" s="49">
        <v>0</v>
      </c>
      <c r="AA36" s="49">
        <v>0</v>
      </c>
      <c r="AB36" s="71">
        <v>36</v>
      </c>
      <c r="AC36" s="71"/>
      <c r="AD36" s="72"/>
      <c r="AE36" s="78" t="s">
        <v>1417</v>
      </c>
      <c r="AF36" s="78">
        <v>254</v>
      </c>
      <c r="AG36" s="78">
        <v>4338</v>
      </c>
      <c r="AH36" s="78">
        <v>7547</v>
      </c>
      <c r="AI36" s="78">
        <v>33</v>
      </c>
      <c r="AJ36" s="78"/>
      <c r="AK36" s="78" t="s">
        <v>1603</v>
      </c>
      <c r="AL36" s="78" t="s">
        <v>1775</v>
      </c>
      <c r="AM36" s="82" t="s">
        <v>1898</v>
      </c>
      <c r="AN36" s="78"/>
      <c r="AO36" s="80">
        <v>39678.84011574074</v>
      </c>
      <c r="AP36" s="82" t="s">
        <v>2016</v>
      </c>
      <c r="AQ36" s="78" t="b">
        <v>0</v>
      </c>
      <c r="AR36" s="78" t="b">
        <v>0</v>
      </c>
      <c r="AS36" s="78" t="b">
        <v>0</v>
      </c>
      <c r="AT36" s="78"/>
      <c r="AU36" s="78">
        <v>172</v>
      </c>
      <c r="AV36" s="82" t="s">
        <v>2158</v>
      </c>
      <c r="AW36" s="78" t="b">
        <v>0</v>
      </c>
      <c r="AX36" s="78" t="s">
        <v>2269</v>
      </c>
      <c r="AY36" s="82" t="s">
        <v>2303</v>
      </c>
      <c r="AZ36" s="78" t="s">
        <v>65</v>
      </c>
      <c r="BA36" s="78" t="str">
        <f>REPLACE(INDEX(GroupVertices[Group],MATCH(Vertices[[#This Row],[Vertex]],GroupVertices[Vertex],0)),1,1,"")</f>
        <v>18</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392</v>
      </c>
      <c r="C37" s="65"/>
      <c r="D37" s="65" t="s">
        <v>64</v>
      </c>
      <c r="E37" s="66">
        <v>412.2607532872744</v>
      </c>
      <c r="F37" s="68">
        <v>98.07203491439259</v>
      </c>
      <c r="G37" s="102" t="s">
        <v>2181</v>
      </c>
      <c r="H37" s="65"/>
      <c r="I37" s="69" t="s">
        <v>392</v>
      </c>
      <c r="J37" s="70"/>
      <c r="K37" s="70"/>
      <c r="L37" s="69" t="s">
        <v>2491</v>
      </c>
      <c r="M37" s="73">
        <v>643.5264975300945</v>
      </c>
      <c r="N37" s="74">
        <v>3499.506103515625</v>
      </c>
      <c r="O37" s="74">
        <v>958.8985595703125</v>
      </c>
      <c r="P37" s="75"/>
      <c r="Q37" s="76"/>
      <c r="R37" s="76"/>
      <c r="S37" s="88"/>
      <c r="T37" s="48">
        <v>1</v>
      </c>
      <c r="U37" s="48">
        <v>0</v>
      </c>
      <c r="V37" s="49">
        <v>0</v>
      </c>
      <c r="W37" s="49">
        <v>0.004425</v>
      </c>
      <c r="X37" s="49">
        <v>0.002757</v>
      </c>
      <c r="Y37" s="49">
        <v>0.337065</v>
      </c>
      <c r="Z37" s="49">
        <v>0</v>
      </c>
      <c r="AA37" s="49">
        <v>0</v>
      </c>
      <c r="AB37" s="71">
        <v>37</v>
      </c>
      <c r="AC37" s="71"/>
      <c r="AD37" s="72"/>
      <c r="AE37" s="78" t="s">
        <v>1418</v>
      </c>
      <c r="AF37" s="78">
        <v>1102</v>
      </c>
      <c r="AG37" s="78">
        <v>1341</v>
      </c>
      <c r="AH37" s="78">
        <v>19714</v>
      </c>
      <c r="AI37" s="78">
        <v>26481</v>
      </c>
      <c r="AJ37" s="78"/>
      <c r="AK37" s="78" t="s">
        <v>1604</v>
      </c>
      <c r="AL37" s="78" t="s">
        <v>1776</v>
      </c>
      <c r="AM37" s="78"/>
      <c r="AN37" s="78"/>
      <c r="AO37" s="80">
        <v>40008.989212962966</v>
      </c>
      <c r="AP37" s="82" t="s">
        <v>2017</v>
      </c>
      <c r="AQ37" s="78" t="b">
        <v>1</v>
      </c>
      <c r="AR37" s="78" t="b">
        <v>0</v>
      </c>
      <c r="AS37" s="78" t="b">
        <v>0</v>
      </c>
      <c r="AT37" s="78"/>
      <c r="AU37" s="78">
        <v>11</v>
      </c>
      <c r="AV37" s="82" t="s">
        <v>2158</v>
      </c>
      <c r="AW37" s="78" t="b">
        <v>0</v>
      </c>
      <c r="AX37" s="78" t="s">
        <v>2269</v>
      </c>
      <c r="AY37" s="82" t="s">
        <v>2304</v>
      </c>
      <c r="AZ37" s="78" t="s">
        <v>65</v>
      </c>
      <c r="BA37" s="78" t="str">
        <f>REPLACE(INDEX(GroupVertices[Group],MATCH(Vertices[[#This Row],[Vertex]],GroupVertices[Vertex],0)),1,1,"")</f>
        <v>3</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241</v>
      </c>
      <c r="C38" s="65"/>
      <c r="D38" s="65" t="s">
        <v>64</v>
      </c>
      <c r="E38" s="66">
        <v>1000</v>
      </c>
      <c r="F38" s="68">
        <v>90.63354275574314</v>
      </c>
      <c r="G38" s="102" t="s">
        <v>581</v>
      </c>
      <c r="H38" s="65"/>
      <c r="I38" s="69" t="s">
        <v>241</v>
      </c>
      <c r="J38" s="70"/>
      <c r="K38" s="70"/>
      <c r="L38" s="69" t="s">
        <v>2492</v>
      </c>
      <c r="M38" s="73">
        <v>3122.5279842693394</v>
      </c>
      <c r="N38" s="74">
        <v>3942.12939453125</v>
      </c>
      <c r="O38" s="74">
        <v>556.0090942382812</v>
      </c>
      <c r="P38" s="75"/>
      <c r="Q38" s="76"/>
      <c r="R38" s="76"/>
      <c r="S38" s="88"/>
      <c r="T38" s="48">
        <v>0</v>
      </c>
      <c r="U38" s="48">
        <v>2</v>
      </c>
      <c r="V38" s="49">
        <v>0</v>
      </c>
      <c r="W38" s="49">
        <v>0.005618</v>
      </c>
      <c r="X38" s="49">
        <v>0.010409</v>
      </c>
      <c r="Y38" s="49">
        <v>0.510156</v>
      </c>
      <c r="Z38" s="49">
        <v>1</v>
      </c>
      <c r="AA38" s="49">
        <v>0</v>
      </c>
      <c r="AB38" s="71">
        <v>38</v>
      </c>
      <c r="AC38" s="71"/>
      <c r="AD38" s="72"/>
      <c r="AE38" s="78" t="s">
        <v>1419</v>
      </c>
      <c r="AF38" s="78">
        <v>486</v>
      </c>
      <c r="AG38" s="78">
        <v>6511</v>
      </c>
      <c r="AH38" s="78">
        <v>12650</v>
      </c>
      <c r="AI38" s="78">
        <v>25501</v>
      </c>
      <c r="AJ38" s="78"/>
      <c r="AK38" s="78" t="s">
        <v>1605</v>
      </c>
      <c r="AL38" s="78" t="s">
        <v>1777</v>
      </c>
      <c r="AM38" s="82" t="s">
        <v>1899</v>
      </c>
      <c r="AN38" s="78"/>
      <c r="AO38" s="80">
        <v>41925.94068287037</v>
      </c>
      <c r="AP38" s="82" t="s">
        <v>2018</v>
      </c>
      <c r="AQ38" s="78" t="b">
        <v>0</v>
      </c>
      <c r="AR38" s="78" t="b">
        <v>0</v>
      </c>
      <c r="AS38" s="78" t="b">
        <v>1</v>
      </c>
      <c r="AT38" s="78"/>
      <c r="AU38" s="78">
        <v>23</v>
      </c>
      <c r="AV38" s="82" t="s">
        <v>2158</v>
      </c>
      <c r="AW38" s="78" t="b">
        <v>0</v>
      </c>
      <c r="AX38" s="78" t="s">
        <v>2269</v>
      </c>
      <c r="AY38" s="82" t="s">
        <v>2305</v>
      </c>
      <c r="AZ38" s="78" t="s">
        <v>66</v>
      </c>
      <c r="BA38" s="78" t="str">
        <f>REPLACE(INDEX(GroupVertices[Group],MATCH(Vertices[[#This Row],[Vertex]],GroupVertices[Vertex],0)),1,1,"")</f>
        <v>3</v>
      </c>
      <c r="BB38" s="48" t="s">
        <v>466</v>
      </c>
      <c r="BC38" s="48" t="s">
        <v>466</v>
      </c>
      <c r="BD38" s="48" t="s">
        <v>489</v>
      </c>
      <c r="BE38" s="48" t="s">
        <v>489</v>
      </c>
      <c r="BF38" s="48" t="s">
        <v>503</v>
      </c>
      <c r="BG38" s="48" t="s">
        <v>503</v>
      </c>
      <c r="BH38" s="119" t="s">
        <v>3120</v>
      </c>
      <c r="BI38" s="119" t="s">
        <v>3120</v>
      </c>
      <c r="BJ38" s="119" t="s">
        <v>3006</v>
      </c>
      <c r="BK38" s="119" t="s">
        <v>3006</v>
      </c>
      <c r="BL38" s="119">
        <v>0</v>
      </c>
      <c r="BM38" s="123">
        <v>0</v>
      </c>
      <c r="BN38" s="119">
        <v>0</v>
      </c>
      <c r="BO38" s="123">
        <v>0</v>
      </c>
      <c r="BP38" s="119">
        <v>0</v>
      </c>
      <c r="BQ38" s="123">
        <v>0</v>
      </c>
      <c r="BR38" s="119">
        <v>24</v>
      </c>
      <c r="BS38" s="123">
        <v>100</v>
      </c>
      <c r="BT38" s="119">
        <v>24</v>
      </c>
      <c r="BU38" s="2"/>
      <c r="BV38" s="3"/>
      <c r="BW38" s="3"/>
      <c r="BX38" s="3"/>
      <c r="BY38" s="3"/>
    </row>
    <row r="39" spans="1:77" ht="41.45" customHeight="1">
      <c r="A39" s="64" t="s">
        <v>242</v>
      </c>
      <c r="C39" s="65"/>
      <c r="D39" s="65" t="s">
        <v>64</v>
      </c>
      <c r="E39" s="66">
        <v>236.89146422999778</v>
      </c>
      <c r="F39" s="68">
        <v>99.42304925423241</v>
      </c>
      <c r="G39" s="102" t="s">
        <v>582</v>
      </c>
      <c r="H39" s="65"/>
      <c r="I39" s="69" t="s">
        <v>242</v>
      </c>
      <c r="J39" s="70"/>
      <c r="K39" s="70"/>
      <c r="L39" s="69" t="s">
        <v>2493</v>
      </c>
      <c r="M39" s="73">
        <v>193.27845187281184</v>
      </c>
      <c r="N39" s="74">
        <v>3287.5205078125</v>
      </c>
      <c r="O39" s="74">
        <v>1480.2303466796875</v>
      </c>
      <c r="P39" s="75"/>
      <c r="Q39" s="76"/>
      <c r="R39" s="76"/>
      <c r="S39" s="88"/>
      <c r="T39" s="48">
        <v>0</v>
      </c>
      <c r="U39" s="48">
        <v>2</v>
      </c>
      <c r="V39" s="49">
        <v>0</v>
      </c>
      <c r="W39" s="49">
        <v>0.005618</v>
      </c>
      <c r="X39" s="49">
        <v>0.010409</v>
      </c>
      <c r="Y39" s="49">
        <v>0.510156</v>
      </c>
      <c r="Z39" s="49">
        <v>1</v>
      </c>
      <c r="AA39" s="49">
        <v>0</v>
      </c>
      <c r="AB39" s="71">
        <v>39</v>
      </c>
      <c r="AC39" s="71"/>
      <c r="AD39" s="72"/>
      <c r="AE39" s="78" t="s">
        <v>1420</v>
      </c>
      <c r="AF39" s="78">
        <v>1224</v>
      </c>
      <c r="AG39" s="78">
        <v>402</v>
      </c>
      <c r="AH39" s="78">
        <v>5347</v>
      </c>
      <c r="AI39" s="78">
        <v>11501</v>
      </c>
      <c r="AJ39" s="78"/>
      <c r="AK39" s="78" t="s">
        <v>1606</v>
      </c>
      <c r="AL39" s="78"/>
      <c r="AM39" s="78"/>
      <c r="AN39" s="78"/>
      <c r="AO39" s="80">
        <v>42722.2337962963</v>
      </c>
      <c r="AP39" s="82" t="s">
        <v>2019</v>
      </c>
      <c r="AQ39" s="78" t="b">
        <v>0</v>
      </c>
      <c r="AR39" s="78" t="b">
        <v>0</v>
      </c>
      <c r="AS39" s="78" t="b">
        <v>0</v>
      </c>
      <c r="AT39" s="78"/>
      <c r="AU39" s="78">
        <v>2</v>
      </c>
      <c r="AV39" s="82" t="s">
        <v>2158</v>
      </c>
      <c r="AW39" s="78" t="b">
        <v>0</v>
      </c>
      <c r="AX39" s="78" t="s">
        <v>2269</v>
      </c>
      <c r="AY39" s="82" t="s">
        <v>2306</v>
      </c>
      <c r="AZ39" s="78" t="s">
        <v>66</v>
      </c>
      <c r="BA39" s="78" t="str">
        <f>REPLACE(INDEX(GroupVertices[Group],MATCH(Vertices[[#This Row],[Vertex]],GroupVertices[Vertex],0)),1,1,"")</f>
        <v>3</v>
      </c>
      <c r="BB39" s="48" t="s">
        <v>466</v>
      </c>
      <c r="BC39" s="48" t="s">
        <v>466</v>
      </c>
      <c r="BD39" s="48" t="s">
        <v>489</v>
      </c>
      <c r="BE39" s="48" t="s">
        <v>489</v>
      </c>
      <c r="BF39" s="48" t="s">
        <v>503</v>
      </c>
      <c r="BG39" s="48" t="s">
        <v>503</v>
      </c>
      <c r="BH39" s="119" t="s">
        <v>3120</v>
      </c>
      <c r="BI39" s="119" t="s">
        <v>3120</v>
      </c>
      <c r="BJ39" s="119" t="s">
        <v>3006</v>
      </c>
      <c r="BK39" s="119" t="s">
        <v>3006</v>
      </c>
      <c r="BL39" s="119">
        <v>0</v>
      </c>
      <c r="BM39" s="123">
        <v>0</v>
      </c>
      <c r="BN39" s="119">
        <v>0</v>
      </c>
      <c r="BO39" s="123">
        <v>0</v>
      </c>
      <c r="BP39" s="119">
        <v>0</v>
      </c>
      <c r="BQ39" s="123">
        <v>0</v>
      </c>
      <c r="BR39" s="119">
        <v>24</v>
      </c>
      <c r="BS39" s="123">
        <v>100</v>
      </c>
      <c r="BT39" s="119">
        <v>24</v>
      </c>
      <c r="BU39" s="2"/>
      <c r="BV39" s="3"/>
      <c r="BW39" s="3"/>
      <c r="BX39" s="3"/>
      <c r="BY39" s="3"/>
    </row>
    <row r="40" spans="1:77" ht="41.45" customHeight="1">
      <c r="A40" s="64" t="s">
        <v>243</v>
      </c>
      <c r="C40" s="65"/>
      <c r="D40" s="65" t="s">
        <v>64</v>
      </c>
      <c r="E40" s="66">
        <v>166.85580566079787</v>
      </c>
      <c r="F40" s="68">
        <v>99.96259172221956</v>
      </c>
      <c r="G40" s="102" t="s">
        <v>2182</v>
      </c>
      <c r="H40" s="65"/>
      <c r="I40" s="69" t="s">
        <v>243</v>
      </c>
      <c r="J40" s="70"/>
      <c r="K40" s="70"/>
      <c r="L40" s="69" t="s">
        <v>2494</v>
      </c>
      <c r="M40" s="73">
        <v>13.466932041628699</v>
      </c>
      <c r="N40" s="74">
        <v>5695.92529296875</v>
      </c>
      <c r="O40" s="74">
        <v>1299.7135009765625</v>
      </c>
      <c r="P40" s="75"/>
      <c r="Q40" s="76"/>
      <c r="R40" s="76"/>
      <c r="S40" s="88"/>
      <c r="T40" s="48">
        <v>0</v>
      </c>
      <c r="U40" s="48">
        <v>2</v>
      </c>
      <c r="V40" s="49">
        <v>0</v>
      </c>
      <c r="W40" s="49">
        <v>0.004444</v>
      </c>
      <c r="X40" s="49">
        <v>0.004306</v>
      </c>
      <c r="Y40" s="49">
        <v>0.529723</v>
      </c>
      <c r="Z40" s="49">
        <v>0.5</v>
      </c>
      <c r="AA40" s="49">
        <v>0</v>
      </c>
      <c r="AB40" s="71">
        <v>40</v>
      </c>
      <c r="AC40" s="71"/>
      <c r="AD40" s="72"/>
      <c r="AE40" s="78" t="s">
        <v>1421</v>
      </c>
      <c r="AF40" s="78">
        <v>444</v>
      </c>
      <c r="AG40" s="78">
        <v>27</v>
      </c>
      <c r="AH40" s="78">
        <v>1305</v>
      </c>
      <c r="AI40" s="78">
        <v>12892</v>
      </c>
      <c r="AJ40" s="78"/>
      <c r="AK40" s="78" t="s">
        <v>1607</v>
      </c>
      <c r="AL40" s="78" t="s">
        <v>1778</v>
      </c>
      <c r="AM40" s="78"/>
      <c r="AN40" s="78"/>
      <c r="AO40" s="80">
        <v>43001.94724537037</v>
      </c>
      <c r="AP40" s="82" t="s">
        <v>2020</v>
      </c>
      <c r="AQ40" s="78" t="b">
        <v>1</v>
      </c>
      <c r="AR40" s="78" t="b">
        <v>0</v>
      </c>
      <c r="AS40" s="78" t="b">
        <v>0</v>
      </c>
      <c r="AT40" s="78"/>
      <c r="AU40" s="78">
        <v>1</v>
      </c>
      <c r="AV40" s="78"/>
      <c r="AW40" s="78" t="b">
        <v>0</v>
      </c>
      <c r="AX40" s="78" t="s">
        <v>2269</v>
      </c>
      <c r="AY40" s="82" t="s">
        <v>2307</v>
      </c>
      <c r="AZ40" s="78" t="s">
        <v>66</v>
      </c>
      <c r="BA40" s="78" t="str">
        <f>REPLACE(INDEX(GroupVertices[Group],MATCH(Vertices[[#This Row],[Vertex]],GroupVertices[Vertex],0)),1,1,"")</f>
        <v>3</v>
      </c>
      <c r="BB40" s="48"/>
      <c r="BC40" s="48"/>
      <c r="BD40" s="48"/>
      <c r="BE40" s="48"/>
      <c r="BF40" s="48" t="s">
        <v>385</v>
      </c>
      <c r="BG40" s="48" t="s">
        <v>385</v>
      </c>
      <c r="BH40" s="119" t="s">
        <v>3126</v>
      </c>
      <c r="BI40" s="119" t="s">
        <v>3126</v>
      </c>
      <c r="BJ40" s="119" t="s">
        <v>3204</v>
      </c>
      <c r="BK40" s="119" t="s">
        <v>3204</v>
      </c>
      <c r="BL40" s="119">
        <v>0</v>
      </c>
      <c r="BM40" s="123">
        <v>0</v>
      </c>
      <c r="BN40" s="119">
        <v>0</v>
      </c>
      <c r="BO40" s="123">
        <v>0</v>
      </c>
      <c r="BP40" s="119">
        <v>0</v>
      </c>
      <c r="BQ40" s="123">
        <v>0</v>
      </c>
      <c r="BR40" s="119">
        <v>8</v>
      </c>
      <c r="BS40" s="123">
        <v>100</v>
      </c>
      <c r="BT40" s="119">
        <v>8</v>
      </c>
      <c r="BU40" s="2"/>
      <c r="BV40" s="3"/>
      <c r="BW40" s="3"/>
      <c r="BX40" s="3"/>
      <c r="BY40" s="3"/>
    </row>
    <row r="41" spans="1:77" ht="41.45" customHeight="1">
      <c r="A41" s="64" t="s">
        <v>358</v>
      </c>
      <c r="C41" s="65"/>
      <c r="D41" s="65" t="s">
        <v>64</v>
      </c>
      <c r="E41" s="66">
        <v>489.7668821038556</v>
      </c>
      <c r="F41" s="68">
        <v>97.47494124982015</v>
      </c>
      <c r="G41" s="102" t="s">
        <v>624</v>
      </c>
      <c r="H41" s="65"/>
      <c r="I41" s="69" t="s">
        <v>358</v>
      </c>
      <c r="J41" s="70"/>
      <c r="K41" s="70"/>
      <c r="L41" s="69" t="s">
        <v>2495</v>
      </c>
      <c r="M41" s="73">
        <v>842.5179128099372</v>
      </c>
      <c r="N41" s="74">
        <v>5180.79736328125</v>
      </c>
      <c r="O41" s="74">
        <v>1826.2535400390625</v>
      </c>
      <c r="P41" s="75"/>
      <c r="Q41" s="76"/>
      <c r="R41" s="76"/>
      <c r="S41" s="88"/>
      <c r="T41" s="48">
        <v>8</v>
      </c>
      <c r="U41" s="48">
        <v>2</v>
      </c>
      <c r="V41" s="49">
        <v>366.666667</v>
      </c>
      <c r="W41" s="49">
        <v>0.006135</v>
      </c>
      <c r="X41" s="49">
        <v>0.015814</v>
      </c>
      <c r="Y41" s="49">
        <v>2.266561</v>
      </c>
      <c r="Z41" s="49">
        <v>0.12222222222222222</v>
      </c>
      <c r="AA41" s="49">
        <v>0</v>
      </c>
      <c r="AB41" s="71">
        <v>41</v>
      </c>
      <c r="AC41" s="71"/>
      <c r="AD41" s="72"/>
      <c r="AE41" s="78" t="s">
        <v>1422</v>
      </c>
      <c r="AF41" s="78">
        <v>1279</v>
      </c>
      <c r="AG41" s="78">
        <v>1756</v>
      </c>
      <c r="AH41" s="78">
        <v>10382</v>
      </c>
      <c r="AI41" s="78">
        <v>6005</v>
      </c>
      <c r="AJ41" s="78"/>
      <c r="AK41" s="78" t="s">
        <v>1608</v>
      </c>
      <c r="AL41" s="78" t="s">
        <v>1779</v>
      </c>
      <c r="AM41" s="82" t="s">
        <v>1900</v>
      </c>
      <c r="AN41" s="78"/>
      <c r="AO41" s="80">
        <v>41160.16006944444</v>
      </c>
      <c r="AP41" s="82" t="s">
        <v>2021</v>
      </c>
      <c r="AQ41" s="78" t="b">
        <v>0</v>
      </c>
      <c r="AR41" s="78" t="b">
        <v>0</v>
      </c>
      <c r="AS41" s="78" t="b">
        <v>0</v>
      </c>
      <c r="AT41" s="78"/>
      <c r="AU41" s="78">
        <v>9</v>
      </c>
      <c r="AV41" s="82" t="s">
        <v>2161</v>
      </c>
      <c r="AW41" s="78" t="b">
        <v>0</v>
      </c>
      <c r="AX41" s="78" t="s">
        <v>2269</v>
      </c>
      <c r="AY41" s="82" t="s">
        <v>2308</v>
      </c>
      <c r="AZ41" s="78" t="s">
        <v>66</v>
      </c>
      <c r="BA41" s="78" t="str">
        <f>REPLACE(INDEX(GroupVertices[Group],MATCH(Vertices[[#This Row],[Vertex]],GroupVertices[Vertex],0)),1,1,"")</f>
        <v>3</v>
      </c>
      <c r="BB41" s="48" t="s">
        <v>466</v>
      </c>
      <c r="BC41" s="48" t="s">
        <v>466</v>
      </c>
      <c r="BD41" s="48" t="s">
        <v>489</v>
      </c>
      <c r="BE41" s="48" t="s">
        <v>489</v>
      </c>
      <c r="BF41" s="48" t="s">
        <v>3100</v>
      </c>
      <c r="BG41" s="48" t="s">
        <v>3100</v>
      </c>
      <c r="BH41" s="119" t="s">
        <v>3127</v>
      </c>
      <c r="BI41" s="119" t="s">
        <v>3127</v>
      </c>
      <c r="BJ41" s="119" t="s">
        <v>3205</v>
      </c>
      <c r="BK41" s="119" t="s">
        <v>3205</v>
      </c>
      <c r="BL41" s="119">
        <v>0</v>
      </c>
      <c r="BM41" s="123">
        <v>0</v>
      </c>
      <c r="BN41" s="119">
        <v>0</v>
      </c>
      <c r="BO41" s="123">
        <v>0</v>
      </c>
      <c r="BP41" s="119">
        <v>0</v>
      </c>
      <c r="BQ41" s="123">
        <v>0</v>
      </c>
      <c r="BR41" s="119">
        <v>32</v>
      </c>
      <c r="BS41" s="123">
        <v>100</v>
      </c>
      <c r="BT41" s="119">
        <v>32</v>
      </c>
      <c r="BU41" s="2"/>
      <c r="BV41" s="3"/>
      <c r="BW41" s="3"/>
      <c r="BX41" s="3"/>
      <c r="BY41" s="3"/>
    </row>
    <row r="42" spans="1:77" ht="41.45" customHeight="1">
      <c r="A42" s="64" t="s">
        <v>244</v>
      </c>
      <c r="C42" s="65"/>
      <c r="D42" s="65" t="s">
        <v>64</v>
      </c>
      <c r="E42" s="66">
        <v>235.77089369289058</v>
      </c>
      <c r="F42" s="68">
        <v>99.4316819337202</v>
      </c>
      <c r="G42" s="102" t="s">
        <v>583</v>
      </c>
      <c r="H42" s="65"/>
      <c r="I42" s="69" t="s">
        <v>244</v>
      </c>
      <c r="J42" s="70"/>
      <c r="K42" s="70"/>
      <c r="L42" s="69" t="s">
        <v>2496</v>
      </c>
      <c r="M42" s="73">
        <v>190.40146755551294</v>
      </c>
      <c r="N42" s="74">
        <v>4654.353515625</v>
      </c>
      <c r="O42" s="74">
        <v>352.9058837890625</v>
      </c>
      <c r="P42" s="75"/>
      <c r="Q42" s="76"/>
      <c r="R42" s="76"/>
      <c r="S42" s="88"/>
      <c r="T42" s="48">
        <v>0</v>
      </c>
      <c r="U42" s="48">
        <v>2</v>
      </c>
      <c r="V42" s="49">
        <v>0</v>
      </c>
      <c r="W42" s="49">
        <v>0.005618</v>
      </c>
      <c r="X42" s="49">
        <v>0.010409</v>
      </c>
      <c r="Y42" s="49">
        <v>0.510156</v>
      </c>
      <c r="Z42" s="49">
        <v>1</v>
      </c>
      <c r="AA42" s="49">
        <v>0</v>
      </c>
      <c r="AB42" s="71">
        <v>42</v>
      </c>
      <c r="AC42" s="71"/>
      <c r="AD42" s="72"/>
      <c r="AE42" s="78" t="s">
        <v>1423</v>
      </c>
      <c r="AF42" s="78">
        <v>1229</v>
      </c>
      <c r="AG42" s="78">
        <v>396</v>
      </c>
      <c r="AH42" s="78">
        <v>17371</v>
      </c>
      <c r="AI42" s="78">
        <v>37451</v>
      </c>
      <c r="AJ42" s="78"/>
      <c r="AK42" s="78" t="s">
        <v>1609</v>
      </c>
      <c r="AL42" s="78" t="s">
        <v>1751</v>
      </c>
      <c r="AM42" s="82" t="s">
        <v>1901</v>
      </c>
      <c r="AN42" s="78"/>
      <c r="AO42" s="80">
        <v>40552.57837962963</v>
      </c>
      <c r="AP42" s="82" t="s">
        <v>2022</v>
      </c>
      <c r="AQ42" s="78" t="b">
        <v>0</v>
      </c>
      <c r="AR42" s="78" t="b">
        <v>0</v>
      </c>
      <c r="AS42" s="78" t="b">
        <v>0</v>
      </c>
      <c r="AT42" s="78"/>
      <c r="AU42" s="78">
        <v>11</v>
      </c>
      <c r="AV42" s="82" t="s">
        <v>2158</v>
      </c>
      <c r="AW42" s="78" t="b">
        <v>0</v>
      </c>
      <c r="AX42" s="78" t="s">
        <v>2269</v>
      </c>
      <c r="AY42" s="82" t="s">
        <v>2309</v>
      </c>
      <c r="AZ42" s="78" t="s">
        <v>66</v>
      </c>
      <c r="BA42" s="78" t="str">
        <f>REPLACE(INDEX(GroupVertices[Group],MATCH(Vertices[[#This Row],[Vertex]],GroupVertices[Vertex],0)),1,1,"")</f>
        <v>3</v>
      </c>
      <c r="BB42" s="48" t="s">
        <v>466</v>
      </c>
      <c r="BC42" s="48" t="s">
        <v>466</v>
      </c>
      <c r="BD42" s="48" t="s">
        <v>489</v>
      </c>
      <c r="BE42" s="48" t="s">
        <v>489</v>
      </c>
      <c r="BF42" s="48" t="s">
        <v>503</v>
      </c>
      <c r="BG42" s="48" t="s">
        <v>503</v>
      </c>
      <c r="BH42" s="119" t="s">
        <v>3120</v>
      </c>
      <c r="BI42" s="119" t="s">
        <v>3120</v>
      </c>
      <c r="BJ42" s="119" t="s">
        <v>3006</v>
      </c>
      <c r="BK42" s="119" t="s">
        <v>3006</v>
      </c>
      <c r="BL42" s="119">
        <v>0</v>
      </c>
      <c r="BM42" s="123">
        <v>0</v>
      </c>
      <c r="BN42" s="119">
        <v>0</v>
      </c>
      <c r="BO42" s="123">
        <v>0</v>
      </c>
      <c r="BP42" s="119">
        <v>0</v>
      </c>
      <c r="BQ42" s="123">
        <v>0</v>
      </c>
      <c r="BR42" s="119">
        <v>24</v>
      </c>
      <c r="BS42" s="123">
        <v>100</v>
      </c>
      <c r="BT42" s="119">
        <v>24</v>
      </c>
      <c r="BU42" s="2"/>
      <c r="BV42" s="3"/>
      <c r="BW42" s="3"/>
      <c r="BX42" s="3"/>
      <c r="BY42" s="3"/>
    </row>
    <row r="43" spans="1:77" ht="41.45" customHeight="1">
      <c r="A43" s="64" t="s">
        <v>245</v>
      </c>
      <c r="C43" s="65"/>
      <c r="D43" s="65" t="s">
        <v>64</v>
      </c>
      <c r="E43" s="66">
        <v>630.772008023178</v>
      </c>
      <c r="F43" s="68">
        <v>96.3886624142727</v>
      </c>
      <c r="G43" s="102" t="s">
        <v>2183</v>
      </c>
      <c r="H43" s="65"/>
      <c r="I43" s="69" t="s">
        <v>245</v>
      </c>
      <c r="J43" s="70"/>
      <c r="K43" s="70"/>
      <c r="L43" s="69" t="s">
        <v>2497</v>
      </c>
      <c r="M43" s="73">
        <v>1204.5384394033858</v>
      </c>
      <c r="N43" s="74">
        <v>5769.4033203125</v>
      </c>
      <c r="O43" s="74">
        <v>1974.9073486328125</v>
      </c>
      <c r="P43" s="75"/>
      <c r="Q43" s="76"/>
      <c r="R43" s="76"/>
      <c r="S43" s="88"/>
      <c r="T43" s="48">
        <v>0</v>
      </c>
      <c r="U43" s="48">
        <v>2</v>
      </c>
      <c r="V43" s="49">
        <v>0</v>
      </c>
      <c r="W43" s="49">
        <v>0.004444</v>
      </c>
      <c r="X43" s="49">
        <v>0.004306</v>
      </c>
      <c r="Y43" s="49">
        <v>0.529723</v>
      </c>
      <c r="Z43" s="49">
        <v>0.5</v>
      </c>
      <c r="AA43" s="49">
        <v>0</v>
      </c>
      <c r="AB43" s="71">
        <v>43</v>
      </c>
      <c r="AC43" s="71"/>
      <c r="AD43" s="72"/>
      <c r="AE43" s="78" t="s">
        <v>1424</v>
      </c>
      <c r="AF43" s="78">
        <v>998</v>
      </c>
      <c r="AG43" s="78">
        <v>2511</v>
      </c>
      <c r="AH43" s="78">
        <v>19646</v>
      </c>
      <c r="AI43" s="78">
        <v>50836</v>
      </c>
      <c r="AJ43" s="78"/>
      <c r="AK43" s="78" t="s">
        <v>1610</v>
      </c>
      <c r="AL43" s="78" t="s">
        <v>1780</v>
      </c>
      <c r="AM43" s="78"/>
      <c r="AN43" s="78"/>
      <c r="AO43" s="80">
        <v>42392.7722337963</v>
      </c>
      <c r="AP43" s="82" t="s">
        <v>2023</v>
      </c>
      <c r="AQ43" s="78" t="b">
        <v>1</v>
      </c>
      <c r="AR43" s="78" t="b">
        <v>0</v>
      </c>
      <c r="AS43" s="78" t="b">
        <v>0</v>
      </c>
      <c r="AT43" s="78"/>
      <c r="AU43" s="78">
        <v>13</v>
      </c>
      <c r="AV43" s="78"/>
      <c r="AW43" s="78" t="b">
        <v>0</v>
      </c>
      <c r="AX43" s="78" t="s">
        <v>2269</v>
      </c>
      <c r="AY43" s="82" t="s">
        <v>2310</v>
      </c>
      <c r="AZ43" s="78" t="s">
        <v>66</v>
      </c>
      <c r="BA43" s="78" t="str">
        <f>REPLACE(INDEX(GroupVertices[Group],MATCH(Vertices[[#This Row],[Vertex]],GroupVertices[Vertex],0)),1,1,"")</f>
        <v>3</v>
      </c>
      <c r="BB43" s="48"/>
      <c r="BC43" s="48"/>
      <c r="BD43" s="48"/>
      <c r="BE43" s="48"/>
      <c r="BF43" s="48" t="s">
        <v>385</v>
      </c>
      <c r="BG43" s="48" t="s">
        <v>385</v>
      </c>
      <c r="BH43" s="119" t="s">
        <v>3126</v>
      </c>
      <c r="BI43" s="119" t="s">
        <v>3126</v>
      </c>
      <c r="BJ43" s="119" t="s">
        <v>3204</v>
      </c>
      <c r="BK43" s="119" t="s">
        <v>3204</v>
      </c>
      <c r="BL43" s="119">
        <v>0</v>
      </c>
      <c r="BM43" s="123">
        <v>0</v>
      </c>
      <c r="BN43" s="119">
        <v>0</v>
      </c>
      <c r="BO43" s="123">
        <v>0</v>
      </c>
      <c r="BP43" s="119">
        <v>0</v>
      </c>
      <c r="BQ43" s="123">
        <v>0</v>
      </c>
      <c r="BR43" s="119">
        <v>8</v>
      </c>
      <c r="BS43" s="123">
        <v>100</v>
      </c>
      <c r="BT43" s="119">
        <v>8</v>
      </c>
      <c r="BU43" s="2"/>
      <c r="BV43" s="3"/>
      <c r="BW43" s="3"/>
      <c r="BX43" s="3"/>
      <c r="BY43" s="3"/>
    </row>
    <row r="44" spans="1:77" ht="41.45" customHeight="1">
      <c r="A44" s="64" t="s">
        <v>246</v>
      </c>
      <c r="C44" s="65"/>
      <c r="D44" s="65" t="s">
        <v>64</v>
      </c>
      <c r="E44" s="66">
        <v>689.6019612213059</v>
      </c>
      <c r="F44" s="68">
        <v>95.93544674116349</v>
      </c>
      <c r="G44" s="102" t="s">
        <v>2184</v>
      </c>
      <c r="H44" s="65"/>
      <c r="I44" s="69" t="s">
        <v>246</v>
      </c>
      <c r="J44" s="70"/>
      <c r="K44" s="70"/>
      <c r="L44" s="69" t="s">
        <v>2498</v>
      </c>
      <c r="M44" s="73">
        <v>1355.5801160615797</v>
      </c>
      <c r="N44" s="74">
        <v>4383.9140625</v>
      </c>
      <c r="O44" s="74">
        <v>2334.489013671875</v>
      </c>
      <c r="P44" s="75"/>
      <c r="Q44" s="76"/>
      <c r="R44" s="76"/>
      <c r="S44" s="88"/>
      <c r="T44" s="48">
        <v>0</v>
      </c>
      <c r="U44" s="48">
        <v>2</v>
      </c>
      <c r="V44" s="49">
        <v>0</v>
      </c>
      <c r="W44" s="49">
        <v>0.004444</v>
      </c>
      <c r="X44" s="49">
        <v>0.004306</v>
      </c>
      <c r="Y44" s="49">
        <v>0.529723</v>
      </c>
      <c r="Z44" s="49">
        <v>0.5</v>
      </c>
      <c r="AA44" s="49">
        <v>0</v>
      </c>
      <c r="AB44" s="71">
        <v>44</v>
      </c>
      <c r="AC44" s="71"/>
      <c r="AD44" s="72"/>
      <c r="AE44" s="78" t="s">
        <v>1425</v>
      </c>
      <c r="AF44" s="78">
        <v>531</v>
      </c>
      <c r="AG44" s="78">
        <v>2826</v>
      </c>
      <c r="AH44" s="78">
        <v>74900</v>
      </c>
      <c r="AI44" s="78">
        <v>7972</v>
      </c>
      <c r="AJ44" s="78"/>
      <c r="AK44" s="78" t="s">
        <v>1611</v>
      </c>
      <c r="AL44" s="78" t="s">
        <v>1781</v>
      </c>
      <c r="AM44" s="82" t="s">
        <v>1902</v>
      </c>
      <c r="AN44" s="78"/>
      <c r="AO44" s="80">
        <v>40315.09717592593</v>
      </c>
      <c r="AP44" s="82" t="s">
        <v>2024</v>
      </c>
      <c r="AQ44" s="78" t="b">
        <v>0</v>
      </c>
      <c r="AR44" s="78" t="b">
        <v>0</v>
      </c>
      <c r="AS44" s="78" t="b">
        <v>1</v>
      </c>
      <c r="AT44" s="78"/>
      <c r="AU44" s="78">
        <v>39</v>
      </c>
      <c r="AV44" s="82" t="s">
        <v>2163</v>
      </c>
      <c r="AW44" s="78" t="b">
        <v>0</v>
      </c>
      <c r="AX44" s="78" t="s">
        <v>2269</v>
      </c>
      <c r="AY44" s="82" t="s">
        <v>2311</v>
      </c>
      <c r="AZ44" s="78" t="s">
        <v>66</v>
      </c>
      <c r="BA44" s="78" t="str">
        <f>REPLACE(INDEX(GroupVertices[Group],MATCH(Vertices[[#This Row],[Vertex]],GroupVertices[Vertex],0)),1,1,"")</f>
        <v>3</v>
      </c>
      <c r="BB44" s="48"/>
      <c r="BC44" s="48"/>
      <c r="BD44" s="48"/>
      <c r="BE44" s="48"/>
      <c r="BF44" s="48" t="s">
        <v>385</v>
      </c>
      <c r="BG44" s="48" t="s">
        <v>385</v>
      </c>
      <c r="BH44" s="119" t="s">
        <v>3126</v>
      </c>
      <c r="BI44" s="119" t="s">
        <v>3126</v>
      </c>
      <c r="BJ44" s="119" t="s">
        <v>3204</v>
      </c>
      <c r="BK44" s="119" t="s">
        <v>3204</v>
      </c>
      <c r="BL44" s="119">
        <v>0</v>
      </c>
      <c r="BM44" s="123">
        <v>0</v>
      </c>
      <c r="BN44" s="119">
        <v>0</v>
      </c>
      <c r="BO44" s="123">
        <v>0</v>
      </c>
      <c r="BP44" s="119">
        <v>0</v>
      </c>
      <c r="BQ44" s="123">
        <v>0</v>
      </c>
      <c r="BR44" s="119">
        <v>8</v>
      </c>
      <c r="BS44" s="123">
        <v>100</v>
      </c>
      <c r="BT44" s="119">
        <v>8</v>
      </c>
      <c r="BU44" s="2"/>
      <c r="BV44" s="3"/>
      <c r="BW44" s="3"/>
      <c r="BX44" s="3"/>
      <c r="BY44" s="3"/>
    </row>
    <row r="45" spans="1:77" ht="41.45" customHeight="1">
      <c r="A45" s="64" t="s">
        <v>247</v>
      </c>
      <c r="C45" s="65"/>
      <c r="D45" s="65" t="s">
        <v>64</v>
      </c>
      <c r="E45" s="66">
        <v>176.56741698239358</v>
      </c>
      <c r="F45" s="68">
        <v>99.88777516665867</v>
      </c>
      <c r="G45" s="102" t="s">
        <v>584</v>
      </c>
      <c r="H45" s="65"/>
      <c r="I45" s="69" t="s">
        <v>247</v>
      </c>
      <c r="J45" s="70"/>
      <c r="K45" s="70"/>
      <c r="L45" s="69" t="s">
        <v>2499</v>
      </c>
      <c r="M45" s="73">
        <v>38.4007961248861</v>
      </c>
      <c r="N45" s="74">
        <v>8205.806640625</v>
      </c>
      <c r="O45" s="74">
        <v>2702.6708984375</v>
      </c>
      <c r="P45" s="75"/>
      <c r="Q45" s="76"/>
      <c r="R45" s="76"/>
      <c r="S45" s="88"/>
      <c r="T45" s="48">
        <v>0</v>
      </c>
      <c r="U45" s="48">
        <v>1</v>
      </c>
      <c r="V45" s="49">
        <v>0</v>
      </c>
      <c r="W45" s="49">
        <v>1</v>
      </c>
      <c r="X45" s="49">
        <v>0</v>
      </c>
      <c r="Y45" s="49">
        <v>0.999997</v>
      </c>
      <c r="Z45" s="49">
        <v>0</v>
      </c>
      <c r="AA45" s="49">
        <v>0</v>
      </c>
      <c r="AB45" s="71">
        <v>45</v>
      </c>
      <c r="AC45" s="71"/>
      <c r="AD45" s="72"/>
      <c r="AE45" s="78" t="s">
        <v>1426</v>
      </c>
      <c r="AF45" s="78">
        <v>165</v>
      </c>
      <c r="AG45" s="78">
        <v>79</v>
      </c>
      <c r="AH45" s="78">
        <v>626</v>
      </c>
      <c r="AI45" s="78">
        <v>541</v>
      </c>
      <c r="AJ45" s="78"/>
      <c r="AK45" s="78" t="s">
        <v>1612</v>
      </c>
      <c r="AL45" s="78" t="s">
        <v>1751</v>
      </c>
      <c r="AM45" s="82" t="s">
        <v>1903</v>
      </c>
      <c r="AN45" s="78"/>
      <c r="AO45" s="80">
        <v>42470.85789351852</v>
      </c>
      <c r="AP45" s="82" t="s">
        <v>2025</v>
      </c>
      <c r="AQ45" s="78" t="b">
        <v>0</v>
      </c>
      <c r="AR45" s="78" t="b">
        <v>0</v>
      </c>
      <c r="AS45" s="78" t="b">
        <v>0</v>
      </c>
      <c r="AT45" s="78"/>
      <c r="AU45" s="78">
        <v>0</v>
      </c>
      <c r="AV45" s="82" t="s">
        <v>2158</v>
      </c>
      <c r="AW45" s="78" t="b">
        <v>0</v>
      </c>
      <c r="AX45" s="78" t="s">
        <v>2269</v>
      </c>
      <c r="AY45" s="82" t="s">
        <v>2312</v>
      </c>
      <c r="AZ45" s="78" t="s">
        <v>66</v>
      </c>
      <c r="BA45" s="78" t="str">
        <f>REPLACE(INDEX(GroupVertices[Group],MATCH(Vertices[[#This Row],[Vertex]],GroupVertices[Vertex],0)),1,1,"")</f>
        <v>17</v>
      </c>
      <c r="BB45" s="48"/>
      <c r="BC45" s="48"/>
      <c r="BD45" s="48"/>
      <c r="BE45" s="48"/>
      <c r="BF45" s="48"/>
      <c r="BG45" s="48"/>
      <c r="BH45" s="119" t="s">
        <v>3128</v>
      </c>
      <c r="BI45" s="119" t="s">
        <v>3128</v>
      </c>
      <c r="BJ45" s="119" t="s">
        <v>3206</v>
      </c>
      <c r="BK45" s="119" t="s">
        <v>3206</v>
      </c>
      <c r="BL45" s="119">
        <v>1</v>
      </c>
      <c r="BM45" s="123">
        <v>3.225806451612903</v>
      </c>
      <c r="BN45" s="119">
        <v>1</v>
      </c>
      <c r="BO45" s="123">
        <v>3.225806451612903</v>
      </c>
      <c r="BP45" s="119">
        <v>0</v>
      </c>
      <c r="BQ45" s="123">
        <v>0</v>
      </c>
      <c r="BR45" s="119">
        <v>29</v>
      </c>
      <c r="BS45" s="123">
        <v>93.54838709677419</v>
      </c>
      <c r="BT45" s="119">
        <v>31</v>
      </c>
      <c r="BU45" s="2"/>
      <c r="BV45" s="3"/>
      <c r="BW45" s="3"/>
      <c r="BX45" s="3"/>
      <c r="BY45" s="3"/>
    </row>
    <row r="46" spans="1:77" ht="41.45" customHeight="1">
      <c r="A46" s="64" t="s">
        <v>393</v>
      </c>
      <c r="C46" s="65"/>
      <c r="D46" s="65" t="s">
        <v>64</v>
      </c>
      <c r="E46" s="66">
        <v>1000</v>
      </c>
      <c r="F46" s="68">
        <v>83.03102968682558</v>
      </c>
      <c r="G46" s="102" t="s">
        <v>2185</v>
      </c>
      <c r="H46" s="65"/>
      <c r="I46" s="69" t="s">
        <v>393</v>
      </c>
      <c r="J46" s="70"/>
      <c r="K46" s="70"/>
      <c r="L46" s="69" t="s">
        <v>2500</v>
      </c>
      <c r="M46" s="73">
        <v>5656.192173037264</v>
      </c>
      <c r="N46" s="74">
        <v>8205.806640625</v>
      </c>
      <c r="O46" s="74">
        <v>2132.1396484375</v>
      </c>
      <c r="P46" s="75"/>
      <c r="Q46" s="76"/>
      <c r="R46" s="76"/>
      <c r="S46" s="88"/>
      <c r="T46" s="48">
        <v>1</v>
      </c>
      <c r="U46" s="48">
        <v>0</v>
      </c>
      <c r="V46" s="49">
        <v>0</v>
      </c>
      <c r="W46" s="49">
        <v>1</v>
      </c>
      <c r="X46" s="49">
        <v>0</v>
      </c>
      <c r="Y46" s="49">
        <v>0.999997</v>
      </c>
      <c r="Z46" s="49">
        <v>0</v>
      </c>
      <c r="AA46" s="49">
        <v>0</v>
      </c>
      <c r="AB46" s="71">
        <v>46</v>
      </c>
      <c r="AC46" s="71"/>
      <c r="AD46" s="72"/>
      <c r="AE46" s="78" t="s">
        <v>1427</v>
      </c>
      <c r="AF46" s="78">
        <v>5254</v>
      </c>
      <c r="AG46" s="78">
        <v>11795</v>
      </c>
      <c r="AH46" s="78">
        <v>21328</v>
      </c>
      <c r="AI46" s="78">
        <v>14105</v>
      </c>
      <c r="AJ46" s="78"/>
      <c r="AK46" s="78" t="s">
        <v>1613</v>
      </c>
      <c r="AL46" s="78" t="s">
        <v>1782</v>
      </c>
      <c r="AM46" s="82" t="s">
        <v>1904</v>
      </c>
      <c r="AN46" s="78"/>
      <c r="AO46" s="80">
        <v>41382.723599537036</v>
      </c>
      <c r="AP46" s="82" t="s">
        <v>2026</v>
      </c>
      <c r="AQ46" s="78" t="b">
        <v>0</v>
      </c>
      <c r="AR46" s="78" t="b">
        <v>0</v>
      </c>
      <c r="AS46" s="78" t="b">
        <v>0</v>
      </c>
      <c r="AT46" s="78"/>
      <c r="AU46" s="78">
        <v>46</v>
      </c>
      <c r="AV46" s="82" t="s">
        <v>2158</v>
      </c>
      <c r="AW46" s="78" t="b">
        <v>0</v>
      </c>
      <c r="AX46" s="78" t="s">
        <v>2269</v>
      </c>
      <c r="AY46" s="82" t="s">
        <v>2313</v>
      </c>
      <c r="AZ46" s="78" t="s">
        <v>65</v>
      </c>
      <c r="BA46" s="78" t="str">
        <f>REPLACE(INDEX(GroupVertices[Group],MATCH(Vertices[[#This Row],[Vertex]],GroupVertices[Vertex],0)),1,1,"")</f>
        <v>17</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248</v>
      </c>
      <c r="C47" s="65"/>
      <c r="D47" s="65" t="s">
        <v>64</v>
      </c>
      <c r="E47" s="66">
        <v>320.000445732115</v>
      </c>
      <c r="F47" s="68">
        <v>98.782792192221</v>
      </c>
      <c r="G47" s="102" t="s">
        <v>2186</v>
      </c>
      <c r="H47" s="65"/>
      <c r="I47" s="69" t="s">
        <v>248</v>
      </c>
      <c r="J47" s="70"/>
      <c r="K47" s="70"/>
      <c r="L47" s="69" t="s">
        <v>2501</v>
      </c>
      <c r="M47" s="73">
        <v>406.6547887391492</v>
      </c>
      <c r="N47" s="74">
        <v>5337.59375</v>
      </c>
      <c r="O47" s="74">
        <v>839.3016967773438</v>
      </c>
      <c r="P47" s="75"/>
      <c r="Q47" s="76"/>
      <c r="R47" s="76"/>
      <c r="S47" s="88"/>
      <c r="T47" s="48">
        <v>0</v>
      </c>
      <c r="U47" s="48">
        <v>2</v>
      </c>
      <c r="V47" s="49">
        <v>0</v>
      </c>
      <c r="W47" s="49">
        <v>0.004444</v>
      </c>
      <c r="X47" s="49">
        <v>0.004306</v>
      </c>
      <c r="Y47" s="49">
        <v>0.529723</v>
      </c>
      <c r="Z47" s="49">
        <v>0.5</v>
      </c>
      <c r="AA47" s="49">
        <v>0</v>
      </c>
      <c r="AB47" s="71">
        <v>47</v>
      </c>
      <c r="AC47" s="71"/>
      <c r="AD47" s="72"/>
      <c r="AE47" s="78" t="s">
        <v>1428</v>
      </c>
      <c r="AF47" s="78">
        <v>1354</v>
      </c>
      <c r="AG47" s="78">
        <v>847</v>
      </c>
      <c r="AH47" s="78">
        <v>2519</v>
      </c>
      <c r="AI47" s="78">
        <v>11597</v>
      </c>
      <c r="AJ47" s="78"/>
      <c r="AK47" s="78" t="s">
        <v>1614</v>
      </c>
      <c r="AL47" s="78" t="s">
        <v>1783</v>
      </c>
      <c r="AM47" s="78"/>
      <c r="AN47" s="78"/>
      <c r="AO47" s="80">
        <v>42161.49471064815</v>
      </c>
      <c r="AP47" s="82" t="s">
        <v>2027</v>
      </c>
      <c r="AQ47" s="78" t="b">
        <v>1</v>
      </c>
      <c r="AR47" s="78" t="b">
        <v>0</v>
      </c>
      <c r="AS47" s="78" t="b">
        <v>1</v>
      </c>
      <c r="AT47" s="78"/>
      <c r="AU47" s="78">
        <v>3</v>
      </c>
      <c r="AV47" s="82" t="s">
        <v>2158</v>
      </c>
      <c r="AW47" s="78" t="b">
        <v>0</v>
      </c>
      <c r="AX47" s="78" t="s">
        <v>2269</v>
      </c>
      <c r="AY47" s="82" t="s">
        <v>2314</v>
      </c>
      <c r="AZ47" s="78" t="s">
        <v>66</v>
      </c>
      <c r="BA47" s="78" t="str">
        <f>REPLACE(INDEX(GroupVertices[Group],MATCH(Vertices[[#This Row],[Vertex]],GroupVertices[Vertex],0)),1,1,"")</f>
        <v>3</v>
      </c>
      <c r="BB47" s="48"/>
      <c r="BC47" s="48"/>
      <c r="BD47" s="48"/>
      <c r="BE47" s="48"/>
      <c r="BF47" s="48" t="s">
        <v>385</v>
      </c>
      <c r="BG47" s="48" t="s">
        <v>385</v>
      </c>
      <c r="BH47" s="119" t="s">
        <v>3126</v>
      </c>
      <c r="BI47" s="119" t="s">
        <v>3126</v>
      </c>
      <c r="BJ47" s="119" t="s">
        <v>3204</v>
      </c>
      <c r="BK47" s="119" t="s">
        <v>3204</v>
      </c>
      <c r="BL47" s="119">
        <v>0</v>
      </c>
      <c r="BM47" s="123">
        <v>0</v>
      </c>
      <c r="BN47" s="119">
        <v>0</v>
      </c>
      <c r="BO47" s="123">
        <v>0</v>
      </c>
      <c r="BP47" s="119">
        <v>0</v>
      </c>
      <c r="BQ47" s="123">
        <v>0</v>
      </c>
      <c r="BR47" s="119">
        <v>8</v>
      </c>
      <c r="BS47" s="123">
        <v>100</v>
      </c>
      <c r="BT47" s="119">
        <v>8</v>
      </c>
      <c r="BU47" s="2"/>
      <c r="BV47" s="3"/>
      <c r="BW47" s="3"/>
      <c r="BX47" s="3"/>
      <c r="BY47" s="3"/>
    </row>
    <row r="48" spans="1:77" ht="41.45" customHeight="1">
      <c r="A48" s="64" t="s">
        <v>249</v>
      </c>
      <c r="C48" s="65"/>
      <c r="D48" s="65" t="s">
        <v>64</v>
      </c>
      <c r="E48" s="66">
        <v>277.2320035658569</v>
      </c>
      <c r="F48" s="68">
        <v>99.11227279267182</v>
      </c>
      <c r="G48" s="102" t="s">
        <v>585</v>
      </c>
      <c r="H48" s="65"/>
      <c r="I48" s="69" t="s">
        <v>249</v>
      </c>
      <c r="J48" s="70"/>
      <c r="K48" s="70"/>
      <c r="L48" s="69" t="s">
        <v>2502</v>
      </c>
      <c r="M48" s="73">
        <v>296.84988729557335</v>
      </c>
      <c r="N48" s="74">
        <v>3832.260986328125</v>
      </c>
      <c r="O48" s="74">
        <v>6939.9091796875</v>
      </c>
      <c r="P48" s="75"/>
      <c r="Q48" s="76"/>
      <c r="R48" s="76"/>
      <c r="S48" s="88"/>
      <c r="T48" s="48">
        <v>0</v>
      </c>
      <c r="U48" s="48">
        <v>2</v>
      </c>
      <c r="V48" s="49">
        <v>146</v>
      </c>
      <c r="W48" s="49">
        <v>0.004149</v>
      </c>
      <c r="X48" s="49">
        <v>0.002206</v>
      </c>
      <c r="Y48" s="49">
        <v>0.748464</v>
      </c>
      <c r="Z48" s="49">
        <v>0</v>
      </c>
      <c r="AA48" s="49">
        <v>0</v>
      </c>
      <c r="AB48" s="71">
        <v>48</v>
      </c>
      <c r="AC48" s="71"/>
      <c r="AD48" s="72"/>
      <c r="AE48" s="78" t="s">
        <v>1429</v>
      </c>
      <c r="AF48" s="78">
        <v>622</v>
      </c>
      <c r="AG48" s="78">
        <v>618</v>
      </c>
      <c r="AH48" s="78">
        <v>4498</v>
      </c>
      <c r="AI48" s="78">
        <v>6054</v>
      </c>
      <c r="AJ48" s="78"/>
      <c r="AK48" s="78" t="s">
        <v>1615</v>
      </c>
      <c r="AL48" s="78" t="s">
        <v>1784</v>
      </c>
      <c r="AM48" s="82" t="s">
        <v>1905</v>
      </c>
      <c r="AN48" s="78"/>
      <c r="AO48" s="80">
        <v>43420.35811342593</v>
      </c>
      <c r="AP48" s="82" t="s">
        <v>2028</v>
      </c>
      <c r="AQ48" s="78" t="b">
        <v>0</v>
      </c>
      <c r="AR48" s="78" t="b">
        <v>0</v>
      </c>
      <c r="AS48" s="78" t="b">
        <v>1</v>
      </c>
      <c r="AT48" s="78"/>
      <c r="AU48" s="78">
        <v>0</v>
      </c>
      <c r="AV48" s="82" t="s">
        <v>2158</v>
      </c>
      <c r="AW48" s="78" t="b">
        <v>0</v>
      </c>
      <c r="AX48" s="78" t="s">
        <v>2269</v>
      </c>
      <c r="AY48" s="82" t="s">
        <v>2315</v>
      </c>
      <c r="AZ48" s="78" t="s">
        <v>66</v>
      </c>
      <c r="BA48" s="78" t="str">
        <f>REPLACE(INDEX(GroupVertices[Group],MATCH(Vertices[[#This Row],[Vertex]],GroupVertices[Vertex],0)),1,1,"")</f>
        <v>2</v>
      </c>
      <c r="BB48" s="48"/>
      <c r="BC48" s="48"/>
      <c r="BD48" s="48"/>
      <c r="BE48" s="48"/>
      <c r="BF48" s="48"/>
      <c r="BG48" s="48"/>
      <c r="BH48" s="119" t="s">
        <v>3129</v>
      </c>
      <c r="BI48" s="119" t="s">
        <v>3129</v>
      </c>
      <c r="BJ48" s="119" t="s">
        <v>3207</v>
      </c>
      <c r="BK48" s="119" t="s">
        <v>3207</v>
      </c>
      <c r="BL48" s="119">
        <v>1</v>
      </c>
      <c r="BM48" s="123">
        <v>8.333333333333334</v>
      </c>
      <c r="BN48" s="119">
        <v>0</v>
      </c>
      <c r="BO48" s="123">
        <v>0</v>
      </c>
      <c r="BP48" s="119">
        <v>0</v>
      </c>
      <c r="BQ48" s="123">
        <v>0</v>
      </c>
      <c r="BR48" s="119">
        <v>11</v>
      </c>
      <c r="BS48" s="123">
        <v>91.66666666666667</v>
      </c>
      <c r="BT48" s="119">
        <v>12</v>
      </c>
      <c r="BU48" s="2"/>
      <c r="BV48" s="3"/>
      <c r="BW48" s="3"/>
      <c r="BX48" s="3"/>
      <c r="BY48" s="3"/>
    </row>
    <row r="49" spans="1:77" ht="41.45" customHeight="1">
      <c r="A49" s="64" t="s">
        <v>394</v>
      </c>
      <c r="C49" s="65"/>
      <c r="D49" s="65" t="s">
        <v>64</v>
      </c>
      <c r="E49" s="66">
        <v>543.5542678850011</v>
      </c>
      <c r="F49" s="68">
        <v>97.06057263440603</v>
      </c>
      <c r="G49" s="102" t="s">
        <v>2187</v>
      </c>
      <c r="H49" s="65"/>
      <c r="I49" s="69" t="s">
        <v>394</v>
      </c>
      <c r="J49" s="70"/>
      <c r="K49" s="70"/>
      <c r="L49" s="69" t="s">
        <v>2503</v>
      </c>
      <c r="M49" s="73">
        <v>980.6131600402858</v>
      </c>
      <c r="N49" s="74">
        <v>3287.5205078125</v>
      </c>
      <c r="O49" s="74">
        <v>7079.9990234375</v>
      </c>
      <c r="P49" s="75"/>
      <c r="Q49" s="76"/>
      <c r="R49" s="76"/>
      <c r="S49" s="88"/>
      <c r="T49" s="48">
        <v>1</v>
      </c>
      <c r="U49" s="48">
        <v>0</v>
      </c>
      <c r="V49" s="49">
        <v>0</v>
      </c>
      <c r="W49" s="49">
        <v>0.003185</v>
      </c>
      <c r="X49" s="49">
        <v>0.000216</v>
      </c>
      <c r="Y49" s="49">
        <v>0.468097</v>
      </c>
      <c r="Z49" s="49">
        <v>0</v>
      </c>
      <c r="AA49" s="49">
        <v>0</v>
      </c>
      <c r="AB49" s="71">
        <v>49</v>
      </c>
      <c r="AC49" s="71"/>
      <c r="AD49" s="72"/>
      <c r="AE49" s="78" t="s">
        <v>1430</v>
      </c>
      <c r="AF49" s="78">
        <v>336</v>
      </c>
      <c r="AG49" s="78">
        <v>2044</v>
      </c>
      <c r="AH49" s="78">
        <v>15839</v>
      </c>
      <c r="AI49" s="78">
        <v>24715</v>
      </c>
      <c r="AJ49" s="78"/>
      <c r="AK49" s="78" t="s">
        <v>1616</v>
      </c>
      <c r="AL49" s="78" t="s">
        <v>1780</v>
      </c>
      <c r="AM49" s="78"/>
      <c r="AN49" s="78"/>
      <c r="AO49" s="80">
        <v>42161.660162037035</v>
      </c>
      <c r="AP49" s="82" t="s">
        <v>2029</v>
      </c>
      <c r="AQ49" s="78" t="b">
        <v>0</v>
      </c>
      <c r="AR49" s="78" t="b">
        <v>0</v>
      </c>
      <c r="AS49" s="78" t="b">
        <v>0</v>
      </c>
      <c r="AT49" s="78"/>
      <c r="AU49" s="78">
        <v>8</v>
      </c>
      <c r="AV49" s="82" t="s">
        <v>2158</v>
      </c>
      <c r="AW49" s="78" t="b">
        <v>0</v>
      </c>
      <c r="AX49" s="78" t="s">
        <v>2269</v>
      </c>
      <c r="AY49" s="82" t="s">
        <v>2316</v>
      </c>
      <c r="AZ49" s="78" t="s">
        <v>65</v>
      </c>
      <c r="BA49" s="78"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343</v>
      </c>
      <c r="C50" s="65"/>
      <c r="D50" s="65" t="s">
        <v>64</v>
      </c>
      <c r="E50" s="66">
        <v>904.00445732115</v>
      </c>
      <c r="F50" s="68">
        <v>94.28372739916551</v>
      </c>
      <c r="G50" s="102" t="s">
        <v>609</v>
      </c>
      <c r="H50" s="65"/>
      <c r="I50" s="69" t="s">
        <v>343</v>
      </c>
      <c r="J50" s="70"/>
      <c r="K50" s="70"/>
      <c r="L50" s="69" t="s">
        <v>2504</v>
      </c>
      <c r="M50" s="73">
        <v>1906.0431154381085</v>
      </c>
      <c r="N50" s="74">
        <v>4461.87646484375</v>
      </c>
      <c r="O50" s="74">
        <v>6715.2177734375</v>
      </c>
      <c r="P50" s="75"/>
      <c r="Q50" s="76"/>
      <c r="R50" s="76"/>
      <c r="S50" s="88"/>
      <c r="T50" s="48">
        <v>1</v>
      </c>
      <c r="U50" s="48">
        <v>4</v>
      </c>
      <c r="V50" s="49">
        <v>296.771429</v>
      </c>
      <c r="W50" s="49">
        <v>0.005882</v>
      </c>
      <c r="X50" s="49">
        <v>0.022303</v>
      </c>
      <c r="Y50" s="49">
        <v>1.179891</v>
      </c>
      <c r="Z50" s="49">
        <v>0.3</v>
      </c>
      <c r="AA50" s="49">
        <v>0</v>
      </c>
      <c r="AB50" s="71">
        <v>50</v>
      </c>
      <c r="AC50" s="71"/>
      <c r="AD50" s="72"/>
      <c r="AE50" s="78" t="s">
        <v>1431</v>
      </c>
      <c r="AF50" s="78">
        <v>2216</v>
      </c>
      <c r="AG50" s="78">
        <v>3974</v>
      </c>
      <c r="AH50" s="78">
        <v>12761</v>
      </c>
      <c r="AI50" s="78">
        <v>39129</v>
      </c>
      <c r="AJ50" s="78"/>
      <c r="AK50" s="78" t="s">
        <v>1617</v>
      </c>
      <c r="AL50" s="78" t="s">
        <v>1785</v>
      </c>
      <c r="AM50" s="78"/>
      <c r="AN50" s="78"/>
      <c r="AO50" s="80">
        <v>42590.13553240741</v>
      </c>
      <c r="AP50" s="82" t="s">
        <v>2030</v>
      </c>
      <c r="AQ50" s="78" t="b">
        <v>0</v>
      </c>
      <c r="AR50" s="78" t="b">
        <v>0</v>
      </c>
      <c r="AS50" s="78" t="b">
        <v>0</v>
      </c>
      <c r="AT50" s="78"/>
      <c r="AU50" s="78">
        <v>10</v>
      </c>
      <c r="AV50" s="82" t="s">
        <v>2158</v>
      </c>
      <c r="AW50" s="78" t="b">
        <v>0</v>
      </c>
      <c r="AX50" s="78" t="s">
        <v>2269</v>
      </c>
      <c r="AY50" s="82" t="s">
        <v>2317</v>
      </c>
      <c r="AZ50" s="78" t="s">
        <v>66</v>
      </c>
      <c r="BA50" s="78" t="str">
        <f>REPLACE(INDEX(GroupVertices[Group],MATCH(Vertices[[#This Row],[Vertex]],GroupVertices[Vertex],0)),1,1,"")</f>
        <v>2</v>
      </c>
      <c r="BB50" s="48" t="s">
        <v>2749</v>
      </c>
      <c r="BC50" s="48" t="s">
        <v>2749</v>
      </c>
      <c r="BD50" s="48" t="s">
        <v>488</v>
      </c>
      <c r="BE50" s="48" t="s">
        <v>488</v>
      </c>
      <c r="BF50" s="48" t="s">
        <v>502</v>
      </c>
      <c r="BG50" s="48" t="s">
        <v>502</v>
      </c>
      <c r="BH50" s="119" t="s">
        <v>3130</v>
      </c>
      <c r="BI50" s="119" t="s">
        <v>3177</v>
      </c>
      <c r="BJ50" s="119" t="s">
        <v>3208</v>
      </c>
      <c r="BK50" s="119" t="s">
        <v>3195</v>
      </c>
      <c r="BL50" s="119">
        <v>3</v>
      </c>
      <c r="BM50" s="123">
        <v>3.1914893617021276</v>
      </c>
      <c r="BN50" s="119">
        <v>0</v>
      </c>
      <c r="BO50" s="123">
        <v>0</v>
      </c>
      <c r="BP50" s="119">
        <v>0</v>
      </c>
      <c r="BQ50" s="123">
        <v>0</v>
      </c>
      <c r="BR50" s="119">
        <v>91</v>
      </c>
      <c r="BS50" s="123">
        <v>96.80851063829788</v>
      </c>
      <c r="BT50" s="119">
        <v>94</v>
      </c>
      <c r="BU50" s="2"/>
      <c r="BV50" s="3"/>
      <c r="BW50" s="3"/>
      <c r="BX50" s="3"/>
      <c r="BY50" s="3"/>
    </row>
    <row r="51" spans="1:77" ht="41.45" customHeight="1">
      <c r="A51" s="64" t="s">
        <v>250</v>
      </c>
      <c r="C51" s="65"/>
      <c r="D51" s="65" t="s">
        <v>64</v>
      </c>
      <c r="E51" s="66">
        <v>286.1965678627145</v>
      </c>
      <c r="F51" s="68">
        <v>99.04321135676946</v>
      </c>
      <c r="G51" s="102" t="s">
        <v>2188</v>
      </c>
      <c r="H51" s="65"/>
      <c r="I51" s="69" t="s">
        <v>250</v>
      </c>
      <c r="J51" s="70"/>
      <c r="K51" s="70"/>
      <c r="L51" s="69" t="s">
        <v>2505</v>
      </c>
      <c r="M51" s="73">
        <v>319.8657618339648</v>
      </c>
      <c r="N51" s="74">
        <v>4674.76611328125</v>
      </c>
      <c r="O51" s="74">
        <v>1035.4505615234375</v>
      </c>
      <c r="P51" s="75"/>
      <c r="Q51" s="76"/>
      <c r="R51" s="76"/>
      <c r="S51" s="88"/>
      <c r="T51" s="48">
        <v>0</v>
      </c>
      <c r="U51" s="48">
        <v>2</v>
      </c>
      <c r="V51" s="49">
        <v>0</v>
      </c>
      <c r="W51" s="49">
        <v>0.004444</v>
      </c>
      <c r="X51" s="49">
        <v>0.004306</v>
      </c>
      <c r="Y51" s="49">
        <v>0.529723</v>
      </c>
      <c r="Z51" s="49">
        <v>0.5</v>
      </c>
      <c r="AA51" s="49">
        <v>0</v>
      </c>
      <c r="AB51" s="71">
        <v>51</v>
      </c>
      <c r="AC51" s="71"/>
      <c r="AD51" s="72"/>
      <c r="AE51" s="78" t="s">
        <v>1432</v>
      </c>
      <c r="AF51" s="78">
        <v>3026</v>
      </c>
      <c r="AG51" s="78">
        <v>666</v>
      </c>
      <c r="AH51" s="78">
        <v>102858</v>
      </c>
      <c r="AI51" s="78">
        <v>309082</v>
      </c>
      <c r="AJ51" s="78"/>
      <c r="AK51" s="78"/>
      <c r="AL51" s="78" t="s">
        <v>1786</v>
      </c>
      <c r="AM51" s="78"/>
      <c r="AN51" s="78"/>
      <c r="AO51" s="80">
        <v>42238.5975</v>
      </c>
      <c r="AP51" s="78"/>
      <c r="AQ51" s="78" t="b">
        <v>1</v>
      </c>
      <c r="AR51" s="78" t="b">
        <v>1</v>
      </c>
      <c r="AS51" s="78" t="b">
        <v>0</v>
      </c>
      <c r="AT51" s="78"/>
      <c r="AU51" s="78">
        <v>43</v>
      </c>
      <c r="AV51" s="82" t="s">
        <v>2158</v>
      </c>
      <c r="AW51" s="78" t="b">
        <v>0</v>
      </c>
      <c r="AX51" s="78" t="s">
        <v>2269</v>
      </c>
      <c r="AY51" s="82" t="s">
        <v>2318</v>
      </c>
      <c r="AZ51" s="78" t="s">
        <v>66</v>
      </c>
      <c r="BA51" s="78" t="str">
        <f>REPLACE(INDEX(GroupVertices[Group],MATCH(Vertices[[#This Row],[Vertex]],GroupVertices[Vertex],0)),1,1,"")</f>
        <v>3</v>
      </c>
      <c r="BB51" s="48"/>
      <c r="BC51" s="48"/>
      <c r="BD51" s="48"/>
      <c r="BE51" s="48"/>
      <c r="BF51" s="48" t="s">
        <v>385</v>
      </c>
      <c r="BG51" s="48" t="s">
        <v>385</v>
      </c>
      <c r="BH51" s="119" t="s">
        <v>3126</v>
      </c>
      <c r="BI51" s="119" t="s">
        <v>3126</v>
      </c>
      <c r="BJ51" s="119" t="s">
        <v>3204</v>
      </c>
      <c r="BK51" s="119" t="s">
        <v>3204</v>
      </c>
      <c r="BL51" s="119">
        <v>0</v>
      </c>
      <c r="BM51" s="123">
        <v>0</v>
      </c>
      <c r="BN51" s="119">
        <v>0</v>
      </c>
      <c r="BO51" s="123">
        <v>0</v>
      </c>
      <c r="BP51" s="119">
        <v>0</v>
      </c>
      <c r="BQ51" s="123">
        <v>0</v>
      </c>
      <c r="BR51" s="119">
        <v>8</v>
      </c>
      <c r="BS51" s="123">
        <v>100</v>
      </c>
      <c r="BT51" s="119">
        <v>8</v>
      </c>
      <c r="BU51" s="2"/>
      <c r="BV51" s="3"/>
      <c r="BW51" s="3"/>
      <c r="BX51" s="3"/>
      <c r="BY51" s="3"/>
    </row>
    <row r="52" spans="1:77" ht="41.45" customHeight="1">
      <c r="A52" s="64" t="s">
        <v>251</v>
      </c>
      <c r="C52" s="65"/>
      <c r="D52" s="65" t="s">
        <v>64</v>
      </c>
      <c r="E52" s="66">
        <v>357.1660352128371</v>
      </c>
      <c r="F52" s="68">
        <v>98.49647498920915</v>
      </c>
      <c r="G52" s="102" t="s">
        <v>2189</v>
      </c>
      <c r="H52" s="65"/>
      <c r="I52" s="69" t="s">
        <v>251</v>
      </c>
      <c r="J52" s="70"/>
      <c r="K52" s="70"/>
      <c r="L52" s="69" t="s">
        <v>2506</v>
      </c>
      <c r="M52" s="73">
        <v>502.0747685962304</v>
      </c>
      <c r="N52" s="74">
        <v>5441.423828125</v>
      </c>
      <c r="O52" s="74">
        <v>2543.8818359375</v>
      </c>
      <c r="P52" s="75"/>
      <c r="Q52" s="76"/>
      <c r="R52" s="76"/>
      <c r="S52" s="88"/>
      <c r="T52" s="48">
        <v>0</v>
      </c>
      <c r="U52" s="48">
        <v>2</v>
      </c>
      <c r="V52" s="49">
        <v>0</v>
      </c>
      <c r="W52" s="49">
        <v>0.004444</v>
      </c>
      <c r="X52" s="49">
        <v>0.004306</v>
      </c>
      <c r="Y52" s="49">
        <v>0.529723</v>
      </c>
      <c r="Z52" s="49">
        <v>0.5</v>
      </c>
      <c r="AA52" s="49">
        <v>0</v>
      </c>
      <c r="AB52" s="71">
        <v>52</v>
      </c>
      <c r="AC52" s="71"/>
      <c r="AD52" s="72"/>
      <c r="AE52" s="78" t="s">
        <v>1433</v>
      </c>
      <c r="AF52" s="78">
        <v>1513</v>
      </c>
      <c r="AG52" s="78">
        <v>1046</v>
      </c>
      <c r="AH52" s="78">
        <v>77515</v>
      </c>
      <c r="AI52" s="78">
        <v>51870</v>
      </c>
      <c r="AJ52" s="78"/>
      <c r="AK52" s="78" t="s">
        <v>1618</v>
      </c>
      <c r="AL52" s="78" t="s">
        <v>1787</v>
      </c>
      <c r="AM52" s="78"/>
      <c r="AN52" s="78"/>
      <c r="AO52" s="80">
        <v>40360.64934027778</v>
      </c>
      <c r="AP52" s="82" t="s">
        <v>2031</v>
      </c>
      <c r="AQ52" s="78" t="b">
        <v>0</v>
      </c>
      <c r="AR52" s="78" t="b">
        <v>0</v>
      </c>
      <c r="AS52" s="78" t="b">
        <v>1</v>
      </c>
      <c r="AT52" s="78"/>
      <c r="AU52" s="78">
        <v>48</v>
      </c>
      <c r="AV52" s="82" t="s">
        <v>2164</v>
      </c>
      <c r="AW52" s="78" t="b">
        <v>0</v>
      </c>
      <c r="AX52" s="78" t="s">
        <v>2269</v>
      </c>
      <c r="AY52" s="82" t="s">
        <v>2319</v>
      </c>
      <c r="AZ52" s="78" t="s">
        <v>66</v>
      </c>
      <c r="BA52" s="78" t="str">
        <f>REPLACE(INDEX(GroupVertices[Group],MATCH(Vertices[[#This Row],[Vertex]],GroupVertices[Vertex],0)),1,1,"")</f>
        <v>3</v>
      </c>
      <c r="BB52" s="48"/>
      <c r="BC52" s="48"/>
      <c r="BD52" s="48"/>
      <c r="BE52" s="48"/>
      <c r="BF52" s="48" t="s">
        <v>385</v>
      </c>
      <c r="BG52" s="48" t="s">
        <v>385</v>
      </c>
      <c r="BH52" s="119" t="s">
        <v>3126</v>
      </c>
      <c r="BI52" s="119" t="s">
        <v>3126</v>
      </c>
      <c r="BJ52" s="119" t="s">
        <v>3204</v>
      </c>
      <c r="BK52" s="119" t="s">
        <v>3204</v>
      </c>
      <c r="BL52" s="119">
        <v>0</v>
      </c>
      <c r="BM52" s="123">
        <v>0</v>
      </c>
      <c r="BN52" s="119">
        <v>0</v>
      </c>
      <c r="BO52" s="123">
        <v>0</v>
      </c>
      <c r="BP52" s="119">
        <v>0</v>
      </c>
      <c r="BQ52" s="123">
        <v>0</v>
      </c>
      <c r="BR52" s="119">
        <v>8</v>
      </c>
      <c r="BS52" s="123">
        <v>100</v>
      </c>
      <c r="BT52" s="119">
        <v>8</v>
      </c>
      <c r="BU52" s="2"/>
      <c r="BV52" s="3"/>
      <c r="BW52" s="3"/>
      <c r="BX52" s="3"/>
      <c r="BY52" s="3"/>
    </row>
    <row r="53" spans="1:77" ht="41.45" customHeight="1">
      <c r="A53" s="64" t="s">
        <v>252</v>
      </c>
      <c r="C53" s="65"/>
      <c r="D53" s="65" t="s">
        <v>64</v>
      </c>
      <c r="E53" s="66">
        <v>201.40673055493647</v>
      </c>
      <c r="F53" s="68">
        <v>99.69641743801256</v>
      </c>
      <c r="G53" s="102" t="s">
        <v>2190</v>
      </c>
      <c r="H53" s="65"/>
      <c r="I53" s="69" t="s">
        <v>252</v>
      </c>
      <c r="J53" s="70"/>
      <c r="K53" s="70"/>
      <c r="L53" s="69" t="s">
        <v>2507</v>
      </c>
      <c r="M53" s="73">
        <v>102.17394849167906</v>
      </c>
      <c r="N53" s="74">
        <v>4934.01220703125</v>
      </c>
      <c r="O53" s="74">
        <v>2800.3037109375</v>
      </c>
      <c r="P53" s="75"/>
      <c r="Q53" s="76"/>
      <c r="R53" s="76"/>
      <c r="S53" s="88"/>
      <c r="T53" s="48">
        <v>0</v>
      </c>
      <c r="U53" s="48">
        <v>2</v>
      </c>
      <c r="V53" s="49">
        <v>0</v>
      </c>
      <c r="W53" s="49">
        <v>0.004444</v>
      </c>
      <c r="X53" s="49">
        <v>0.004306</v>
      </c>
      <c r="Y53" s="49">
        <v>0.529723</v>
      </c>
      <c r="Z53" s="49">
        <v>0.5</v>
      </c>
      <c r="AA53" s="49">
        <v>0</v>
      </c>
      <c r="AB53" s="71">
        <v>53</v>
      </c>
      <c r="AC53" s="71"/>
      <c r="AD53" s="72"/>
      <c r="AE53" s="78" t="s">
        <v>1434</v>
      </c>
      <c r="AF53" s="78">
        <v>233</v>
      </c>
      <c r="AG53" s="78">
        <v>212</v>
      </c>
      <c r="AH53" s="78">
        <v>831</v>
      </c>
      <c r="AI53" s="78">
        <v>3131</v>
      </c>
      <c r="AJ53" s="78"/>
      <c r="AK53" s="78" t="s">
        <v>1619</v>
      </c>
      <c r="AL53" s="78" t="s">
        <v>1788</v>
      </c>
      <c r="AM53" s="82" t="s">
        <v>1906</v>
      </c>
      <c r="AN53" s="78"/>
      <c r="AO53" s="80">
        <v>41993.347662037035</v>
      </c>
      <c r="AP53" s="82" t="s">
        <v>2032</v>
      </c>
      <c r="AQ53" s="78" t="b">
        <v>0</v>
      </c>
      <c r="AR53" s="78" t="b">
        <v>0</v>
      </c>
      <c r="AS53" s="78" t="b">
        <v>1</v>
      </c>
      <c r="AT53" s="78"/>
      <c r="AU53" s="78">
        <v>0</v>
      </c>
      <c r="AV53" s="82" t="s">
        <v>2158</v>
      </c>
      <c r="AW53" s="78" t="b">
        <v>0</v>
      </c>
      <c r="AX53" s="78" t="s">
        <v>2269</v>
      </c>
      <c r="AY53" s="82" t="s">
        <v>2320</v>
      </c>
      <c r="AZ53" s="78" t="s">
        <v>66</v>
      </c>
      <c r="BA53" s="78" t="str">
        <f>REPLACE(INDEX(GroupVertices[Group],MATCH(Vertices[[#This Row],[Vertex]],GroupVertices[Vertex],0)),1,1,"")</f>
        <v>3</v>
      </c>
      <c r="BB53" s="48"/>
      <c r="BC53" s="48"/>
      <c r="BD53" s="48"/>
      <c r="BE53" s="48"/>
      <c r="BF53" s="48" t="s">
        <v>385</v>
      </c>
      <c r="BG53" s="48" t="s">
        <v>385</v>
      </c>
      <c r="BH53" s="119" t="s">
        <v>3126</v>
      </c>
      <c r="BI53" s="119" t="s">
        <v>3126</v>
      </c>
      <c r="BJ53" s="119" t="s">
        <v>3204</v>
      </c>
      <c r="BK53" s="119" t="s">
        <v>3204</v>
      </c>
      <c r="BL53" s="119">
        <v>0</v>
      </c>
      <c r="BM53" s="123">
        <v>0</v>
      </c>
      <c r="BN53" s="119">
        <v>0</v>
      </c>
      <c r="BO53" s="123">
        <v>0</v>
      </c>
      <c r="BP53" s="119">
        <v>0</v>
      </c>
      <c r="BQ53" s="123">
        <v>0</v>
      </c>
      <c r="BR53" s="119">
        <v>8</v>
      </c>
      <c r="BS53" s="123">
        <v>100</v>
      </c>
      <c r="BT53" s="119">
        <v>8</v>
      </c>
      <c r="BU53" s="2"/>
      <c r="BV53" s="3"/>
      <c r="BW53" s="3"/>
      <c r="BX53" s="3"/>
      <c r="BY53" s="3"/>
    </row>
    <row r="54" spans="1:77" ht="41.45" customHeight="1">
      <c r="A54" s="64" t="s">
        <v>253</v>
      </c>
      <c r="C54" s="65"/>
      <c r="D54" s="65" t="s">
        <v>64</v>
      </c>
      <c r="E54" s="66">
        <v>597.5284154223311</v>
      </c>
      <c r="F54" s="68">
        <v>96.64476523907726</v>
      </c>
      <c r="G54" s="102" t="s">
        <v>2191</v>
      </c>
      <c r="H54" s="65"/>
      <c r="I54" s="69" t="s">
        <v>253</v>
      </c>
      <c r="J54" s="70"/>
      <c r="K54" s="70"/>
      <c r="L54" s="69" t="s">
        <v>2508</v>
      </c>
      <c r="M54" s="73">
        <v>1119.187904656851</v>
      </c>
      <c r="N54" s="74">
        <v>9563.6962890625</v>
      </c>
      <c r="O54" s="74">
        <v>638.1714477539062</v>
      </c>
      <c r="P54" s="75"/>
      <c r="Q54" s="76"/>
      <c r="R54" s="76"/>
      <c r="S54" s="88"/>
      <c r="T54" s="48">
        <v>2</v>
      </c>
      <c r="U54" s="48">
        <v>1</v>
      </c>
      <c r="V54" s="49">
        <v>0</v>
      </c>
      <c r="W54" s="49">
        <v>1</v>
      </c>
      <c r="X54" s="49">
        <v>0</v>
      </c>
      <c r="Y54" s="49">
        <v>1.298242</v>
      </c>
      <c r="Z54" s="49">
        <v>0</v>
      </c>
      <c r="AA54" s="49">
        <v>0</v>
      </c>
      <c r="AB54" s="71">
        <v>54</v>
      </c>
      <c r="AC54" s="71"/>
      <c r="AD54" s="72"/>
      <c r="AE54" s="78" t="s">
        <v>1435</v>
      </c>
      <c r="AF54" s="78">
        <v>793</v>
      </c>
      <c r="AG54" s="78">
        <v>2333</v>
      </c>
      <c r="AH54" s="78">
        <v>1606</v>
      </c>
      <c r="AI54" s="78">
        <v>2176</v>
      </c>
      <c r="AJ54" s="78"/>
      <c r="AK54" s="78" t="s">
        <v>1620</v>
      </c>
      <c r="AL54" s="78" t="s">
        <v>1789</v>
      </c>
      <c r="AM54" s="82" t="s">
        <v>1907</v>
      </c>
      <c r="AN54" s="78"/>
      <c r="AO54" s="80">
        <v>42605.01729166666</v>
      </c>
      <c r="AP54" s="82" t="s">
        <v>2033</v>
      </c>
      <c r="AQ54" s="78" t="b">
        <v>1</v>
      </c>
      <c r="AR54" s="78" t="b">
        <v>0</v>
      </c>
      <c r="AS54" s="78" t="b">
        <v>1</v>
      </c>
      <c r="AT54" s="78"/>
      <c r="AU54" s="78">
        <v>20</v>
      </c>
      <c r="AV54" s="78"/>
      <c r="AW54" s="78" t="b">
        <v>0</v>
      </c>
      <c r="AX54" s="78" t="s">
        <v>2269</v>
      </c>
      <c r="AY54" s="82" t="s">
        <v>2321</v>
      </c>
      <c r="AZ54" s="78" t="s">
        <v>66</v>
      </c>
      <c r="BA54" s="78" t="str">
        <f>REPLACE(INDEX(GroupVertices[Group],MATCH(Vertices[[#This Row],[Vertex]],GroupVertices[Vertex],0)),1,1,"")</f>
        <v>16</v>
      </c>
      <c r="BB54" s="48"/>
      <c r="BC54" s="48"/>
      <c r="BD54" s="48"/>
      <c r="BE54" s="48"/>
      <c r="BF54" s="48"/>
      <c r="BG54" s="48"/>
      <c r="BH54" s="119" t="s">
        <v>3131</v>
      </c>
      <c r="BI54" s="119" t="s">
        <v>3131</v>
      </c>
      <c r="BJ54" s="119" t="s">
        <v>3017</v>
      </c>
      <c r="BK54" s="119" t="s">
        <v>3017</v>
      </c>
      <c r="BL54" s="119">
        <v>0</v>
      </c>
      <c r="BM54" s="123">
        <v>0</v>
      </c>
      <c r="BN54" s="119">
        <v>0</v>
      </c>
      <c r="BO54" s="123">
        <v>0</v>
      </c>
      <c r="BP54" s="119">
        <v>0</v>
      </c>
      <c r="BQ54" s="123">
        <v>0</v>
      </c>
      <c r="BR54" s="119">
        <v>22</v>
      </c>
      <c r="BS54" s="123">
        <v>100</v>
      </c>
      <c r="BT54" s="119">
        <v>22</v>
      </c>
      <c r="BU54" s="2"/>
      <c r="BV54" s="3"/>
      <c r="BW54" s="3"/>
      <c r="BX54" s="3"/>
      <c r="BY54" s="3"/>
    </row>
    <row r="55" spans="1:77" ht="41.45" customHeight="1">
      <c r="A55" s="64" t="s">
        <v>254</v>
      </c>
      <c r="C55" s="65"/>
      <c r="D55" s="65" t="s">
        <v>64</v>
      </c>
      <c r="E55" s="66">
        <v>179.36884332516158</v>
      </c>
      <c r="F55" s="68">
        <v>99.86619346793918</v>
      </c>
      <c r="G55" s="102" t="s">
        <v>586</v>
      </c>
      <c r="H55" s="65"/>
      <c r="I55" s="69" t="s">
        <v>254</v>
      </c>
      <c r="J55" s="70"/>
      <c r="K55" s="70"/>
      <c r="L55" s="69" t="s">
        <v>2509</v>
      </c>
      <c r="M55" s="73">
        <v>45.59325691813342</v>
      </c>
      <c r="N55" s="74">
        <v>9563.6962890625</v>
      </c>
      <c r="O55" s="74">
        <v>1208.70263671875</v>
      </c>
      <c r="P55" s="75"/>
      <c r="Q55" s="76"/>
      <c r="R55" s="76"/>
      <c r="S55" s="88"/>
      <c r="T55" s="48">
        <v>0</v>
      </c>
      <c r="U55" s="48">
        <v>1</v>
      </c>
      <c r="V55" s="49">
        <v>0</v>
      </c>
      <c r="W55" s="49">
        <v>1</v>
      </c>
      <c r="X55" s="49">
        <v>0</v>
      </c>
      <c r="Y55" s="49">
        <v>0.701753</v>
      </c>
      <c r="Z55" s="49">
        <v>0</v>
      </c>
      <c r="AA55" s="49">
        <v>0</v>
      </c>
      <c r="AB55" s="71">
        <v>55</v>
      </c>
      <c r="AC55" s="71"/>
      <c r="AD55" s="72"/>
      <c r="AE55" s="78" t="s">
        <v>1436</v>
      </c>
      <c r="AF55" s="78">
        <v>78</v>
      </c>
      <c r="AG55" s="78">
        <v>94</v>
      </c>
      <c r="AH55" s="78">
        <v>4924</v>
      </c>
      <c r="AI55" s="78">
        <v>32679</v>
      </c>
      <c r="AJ55" s="78"/>
      <c r="AK55" s="78" t="s">
        <v>1621</v>
      </c>
      <c r="AL55" s="78"/>
      <c r="AM55" s="78"/>
      <c r="AN55" s="78"/>
      <c r="AO55" s="80">
        <v>42684.131898148145</v>
      </c>
      <c r="AP55" s="82" t="s">
        <v>2034</v>
      </c>
      <c r="AQ55" s="78" t="b">
        <v>1</v>
      </c>
      <c r="AR55" s="78" t="b">
        <v>0</v>
      </c>
      <c r="AS55" s="78" t="b">
        <v>0</v>
      </c>
      <c r="AT55" s="78"/>
      <c r="AU55" s="78">
        <v>1</v>
      </c>
      <c r="AV55" s="78"/>
      <c r="AW55" s="78" t="b">
        <v>0</v>
      </c>
      <c r="AX55" s="78" t="s">
        <v>2269</v>
      </c>
      <c r="AY55" s="82" t="s">
        <v>2322</v>
      </c>
      <c r="AZ55" s="78" t="s">
        <v>66</v>
      </c>
      <c r="BA55" s="78" t="str">
        <f>REPLACE(INDEX(GroupVertices[Group],MATCH(Vertices[[#This Row],[Vertex]],GroupVertices[Vertex],0)),1,1,"")</f>
        <v>16</v>
      </c>
      <c r="BB55" s="48"/>
      <c r="BC55" s="48"/>
      <c r="BD55" s="48"/>
      <c r="BE55" s="48"/>
      <c r="BF55" s="48"/>
      <c r="BG55" s="48"/>
      <c r="BH55" s="119" t="s">
        <v>3131</v>
      </c>
      <c r="BI55" s="119" t="s">
        <v>3131</v>
      </c>
      <c r="BJ55" s="119" t="s">
        <v>3017</v>
      </c>
      <c r="BK55" s="119" t="s">
        <v>3017</v>
      </c>
      <c r="BL55" s="119">
        <v>0</v>
      </c>
      <c r="BM55" s="123">
        <v>0</v>
      </c>
      <c r="BN55" s="119">
        <v>0</v>
      </c>
      <c r="BO55" s="123">
        <v>0</v>
      </c>
      <c r="BP55" s="119">
        <v>0</v>
      </c>
      <c r="BQ55" s="123">
        <v>0</v>
      </c>
      <c r="BR55" s="119">
        <v>22</v>
      </c>
      <c r="BS55" s="123">
        <v>100</v>
      </c>
      <c r="BT55" s="119">
        <v>22</v>
      </c>
      <c r="BU55" s="2"/>
      <c r="BV55" s="3"/>
      <c r="BW55" s="3"/>
      <c r="BX55" s="3"/>
      <c r="BY55" s="3"/>
    </row>
    <row r="56" spans="1:77" ht="41.45" customHeight="1">
      <c r="A56" s="64" t="s">
        <v>255</v>
      </c>
      <c r="C56" s="65"/>
      <c r="D56" s="65" t="s">
        <v>64</v>
      </c>
      <c r="E56" s="66">
        <v>251.27211945620684</v>
      </c>
      <c r="F56" s="68">
        <v>99.31226320080572</v>
      </c>
      <c r="G56" s="102" t="s">
        <v>2192</v>
      </c>
      <c r="H56" s="65"/>
      <c r="I56" s="69" t="s">
        <v>255</v>
      </c>
      <c r="J56" s="70"/>
      <c r="K56" s="70"/>
      <c r="L56" s="69" t="s">
        <v>2510</v>
      </c>
      <c r="M56" s="73">
        <v>230.19975061148148</v>
      </c>
      <c r="N56" s="74">
        <v>6201.45947265625</v>
      </c>
      <c r="O56" s="74">
        <v>7749.224609375</v>
      </c>
      <c r="P56" s="75"/>
      <c r="Q56" s="76"/>
      <c r="R56" s="76"/>
      <c r="S56" s="88"/>
      <c r="T56" s="48">
        <v>1</v>
      </c>
      <c r="U56" s="48">
        <v>1</v>
      </c>
      <c r="V56" s="49">
        <v>0</v>
      </c>
      <c r="W56" s="49">
        <v>0</v>
      </c>
      <c r="X56" s="49">
        <v>0</v>
      </c>
      <c r="Y56" s="49">
        <v>0.999997</v>
      </c>
      <c r="Z56" s="49">
        <v>0</v>
      </c>
      <c r="AA56" s="49" t="s">
        <v>2717</v>
      </c>
      <c r="AB56" s="71">
        <v>56</v>
      </c>
      <c r="AC56" s="71"/>
      <c r="AD56" s="72"/>
      <c r="AE56" s="78" t="s">
        <v>1437</v>
      </c>
      <c r="AF56" s="78">
        <v>1946</v>
      </c>
      <c r="AG56" s="78">
        <v>479</v>
      </c>
      <c r="AH56" s="78">
        <v>1265</v>
      </c>
      <c r="AI56" s="78">
        <v>29135</v>
      </c>
      <c r="AJ56" s="78"/>
      <c r="AK56" s="78" t="s">
        <v>1622</v>
      </c>
      <c r="AL56" s="78" t="s">
        <v>1790</v>
      </c>
      <c r="AM56" s="78"/>
      <c r="AN56" s="78"/>
      <c r="AO56" s="80">
        <v>43122.08660879629</v>
      </c>
      <c r="AP56" s="82" t="s">
        <v>2035</v>
      </c>
      <c r="AQ56" s="78" t="b">
        <v>1</v>
      </c>
      <c r="AR56" s="78" t="b">
        <v>0</v>
      </c>
      <c r="AS56" s="78" t="b">
        <v>0</v>
      </c>
      <c r="AT56" s="78"/>
      <c r="AU56" s="78">
        <v>1</v>
      </c>
      <c r="AV56" s="78"/>
      <c r="AW56" s="78" t="b">
        <v>0</v>
      </c>
      <c r="AX56" s="78" t="s">
        <v>2269</v>
      </c>
      <c r="AY56" s="82" t="s">
        <v>2323</v>
      </c>
      <c r="AZ56" s="78" t="s">
        <v>66</v>
      </c>
      <c r="BA56" s="78" t="str">
        <f>REPLACE(INDEX(GroupVertices[Group],MATCH(Vertices[[#This Row],[Vertex]],GroupVertices[Vertex],0)),1,1,"")</f>
        <v>4</v>
      </c>
      <c r="BB56" s="48"/>
      <c r="BC56" s="48"/>
      <c r="BD56" s="48"/>
      <c r="BE56" s="48"/>
      <c r="BF56" s="48" t="s">
        <v>505</v>
      </c>
      <c r="BG56" s="48" t="s">
        <v>505</v>
      </c>
      <c r="BH56" s="119" t="s">
        <v>3132</v>
      </c>
      <c r="BI56" s="119" t="s">
        <v>3132</v>
      </c>
      <c r="BJ56" s="119" t="s">
        <v>3209</v>
      </c>
      <c r="BK56" s="119" t="s">
        <v>3209</v>
      </c>
      <c r="BL56" s="119">
        <v>1</v>
      </c>
      <c r="BM56" s="123">
        <v>3.3333333333333335</v>
      </c>
      <c r="BN56" s="119">
        <v>0</v>
      </c>
      <c r="BO56" s="123">
        <v>0</v>
      </c>
      <c r="BP56" s="119">
        <v>0</v>
      </c>
      <c r="BQ56" s="123">
        <v>0</v>
      </c>
      <c r="BR56" s="119">
        <v>29</v>
      </c>
      <c r="BS56" s="123">
        <v>96.66666666666667</v>
      </c>
      <c r="BT56" s="119">
        <v>30</v>
      </c>
      <c r="BU56" s="2"/>
      <c r="BV56" s="3"/>
      <c r="BW56" s="3"/>
      <c r="BX56" s="3"/>
      <c r="BY56" s="3"/>
    </row>
    <row r="57" spans="1:77" ht="41.45" customHeight="1">
      <c r="A57" s="64" t="s">
        <v>256</v>
      </c>
      <c r="C57" s="65"/>
      <c r="D57" s="65" t="s">
        <v>64</v>
      </c>
      <c r="E57" s="66">
        <v>238.38555827947403</v>
      </c>
      <c r="F57" s="68">
        <v>99.41153901491535</v>
      </c>
      <c r="G57" s="102" t="s">
        <v>2193</v>
      </c>
      <c r="H57" s="65"/>
      <c r="I57" s="69" t="s">
        <v>256</v>
      </c>
      <c r="J57" s="70"/>
      <c r="K57" s="70"/>
      <c r="L57" s="69" t="s">
        <v>2511</v>
      </c>
      <c r="M57" s="73">
        <v>197.11443096254376</v>
      </c>
      <c r="N57" s="74">
        <v>9600.42578125</v>
      </c>
      <c r="O57" s="74">
        <v>6258.19775390625</v>
      </c>
      <c r="P57" s="75"/>
      <c r="Q57" s="76"/>
      <c r="R57" s="76"/>
      <c r="S57" s="88"/>
      <c r="T57" s="48">
        <v>0</v>
      </c>
      <c r="U57" s="48">
        <v>1</v>
      </c>
      <c r="V57" s="49">
        <v>0</v>
      </c>
      <c r="W57" s="49">
        <v>0.142857</v>
      </c>
      <c r="X57" s="49">
        <v>0</v>
      </c>
      <c r="Y57" s="49">
        <v>0.517784</v>
      </c>
      <c r="Z57" s="49">
        <v>0</v>
      </c>
      <c r="AA57" s="49">
        <v>0</v>
      </c>
      <c r="AB57" s="71">
        <v>57</v>
      </c>
      <c r="AC57" s="71"/>
      <c r="AD57" s="72"/>
      <c r="AE57" s="78" t="s">
        <v>1438</v>
      </c>
      <c r="AF57" s="78">
        <v>182</v>
      </c>
      <c r="AG57" s="78">
        <v>410</v>
      </c>
      <c r="AH57" s="78">
        <v>1653</v>
      </c>
      <c r="AI57" s="78">
        <v>1051</v>
      </c>
      <c r="AJ57" s="78"/>
      <c r="AK57" s="78" t="s">
        <v>1623</v>
      </c>
      <c r="AL57" s="78" t="s">
        <v>1791</v>
      </c>
      <c r="AM57" s="82" t="s">
        <v>1908</v>
      </c>
      <c r="AN57" s="78"/>
      <c r="AO57" s="80">
        <v>42485.62447916667</v>
      </c>
      <c r="AP57" s="78"/>
      <c r="AQ57" s="78" t="b">
        <v>0</v>
      </c>
      <c r="AR57" s="78" t="b">
        <v>0</v>
      </c>
      <c r="AS57" s="78" t="b">
        <v>0</v>
      </c>
      <c r="AT57" s="78"/>
      <c r="AU57" s="78">
        <v>60</v>
      </c>
      <c r="AV57" s="82" t="s">
        <v>2158</v>
      </c>
      <c r="AW57" s="78" t="b">
        <v>0</v>
      </c>
      <c r="AX57" s="78" t="s">
        <v>2269</v>
      </c>
      <c r="AY57" s="82" t="s">
        <v>2324</v>
      </c>
      <c r="AZ57" s="78" t="s">
        <v>66</v>
      </c>
      <c r="BA57" s="78" t="str">
        <f>REPLACE(INDEX(GroupVertices[Group],MATCH(Vertices[[#This Row],[Vertex]],GroupVertices[Vertex],0)),1,1,"")</f>
        <v>8</v>
      </c>
      <c r="BB57" s="48" t="s">
        <v>468</v>
      </c>
      <c r="BC57" s="48" t="s">
        <v>468</v>
      </c>
      <c r="BD57" s="48" t="s">
        <v>491</v>
      </c>
      <c r="BE57" s="48" t="s">
        <v>491</v>
      </c>
      <c r="BF57" s="48" t="s">
        <v>506</v>
      </c>
      <c r="BG57" s="48" t="s">
        <v>506</v>
      </c>
      <c r="BH57" s="119" t="s">
        <v>3133</v>
      </c>
      <c r="BI57" s="119" t="s">
        <v>3133</v>
      </c>
      <c r="BJ57" s="119" t="s">
        <v>3210</v>
      </c>
      <c r="BK57" s="119" t="s">
        <v>3210</v>
      </c>
      <c r="BL57" s="119">
        <v>0</v>
      </c>
      <c r="BM57" s="123">
        <v>0</v>
      </c>
      <c r="BN57" s="119">
        <v>2</v>
      </c>
      <c r="BO57" s="123">
        <v>8.695652173913043</v>
      </c>
      <c r="BP57" s="119">
        <v>0</v>
      </c>
      <c r="BQ57" s="123">
        <v>0</v>
      </c>
      <c r="BR57" s="119">
        <v>21</v>
      </c>
      <c r="BS57" s="123">
        <v>91.30434782608695</v>
      </c>
      <c r="BT57" s="119">
        <v>23</v>
      </c>
      <c r="BU57" s="2"/>
      <c r="BV57" s="3"/>
      <c r="BW57" s="3"/>
      <c r="BX57" s="3"/>
      <c r="BY57" s="3"/>
    </row>
    <row r="58" spans="1:77" ht="41.45" customHeight="1">
      <c r="A58" s="64" t="s">
        <v>385</v>
      </c>
      <c r="C58" s="65"/>
      <c r="D58" s="65" t="s">
        <v>64</v>
      </c>
      <c r="E58" s="66">
        <v>1000</v>
      </c>
      <c r="F58" s="68">
        <v>73.82859335283679</v>
      </c>
      <c r="G58" s="102" t="s">
        <v>646</v>
      </c>
      <c r="H58" s="65"/>
      <c r="I58" s="69" t="s">
        <v>385</v>
      </c>
      <c r="J58" s="70"/>
      <c r="K58" s="70"/>
      <c r="L58" s="69" t="s">
        <v>2512</v>
      </c>
      <c r="M58" s="73">
        <v>8723.057455277924</v>
      </c>
      <c r="N58" s="74">
        <v>9356.0234375</v>
      </c>
      <c r="O58" s="74">
        <v>5418.22412109375</v>
      </c>
      <c r="P58" s="75"/>
      <c r="Q58" s="76"/>
      <c r="R58" s="76"/>
      <c r="S58" s="88"/>
      <c r="T58" s="48">
        <v>5</v>
      </c>
      <c r="U58" s="48">
        <v>1</v>
      </c>
      <c r="V58" s="49">
        <v>10</v>
      </c>
      <c r="W58" s="49">
        <v>0.25</v>
      </c>
      <c r="X58" s="49">
        <v>0</v>
      </c>
      <c r="Y58" s="49">
        <v>2.163434</v>
      </c>
      <c r="Z58" s="49">
        <v>0.16666666666666666</v>
      </c>
      <c r="AA58" s="49">
        <v>0</v>
      </c>
      <c r="AB58" s="71">
        <v>58</v>
      </c>
      <c r="AC58" s="71"/>
      <c r="AD58" s="72"/>
      <c r="AE58" s="78" t="s">
        <v>1439</v>
      </c>
      <c r="AF58" s="78">
        <v>5727</v>
      </c>
      <c r="AG58" s="78">
        <v>18191</v>
      </c>
      <c r="AH58" s="78">
        <v>5163</v>
      </c>
      <c r="AI58" s="78">
        <v>846</v>
      </c>
      <c r="AJ58" s="78"/>
      <c r="AK58" s="78" t="s">
        <v>1624</v>
      </c>
      <c r="AL58" s="78" t="s">
        <v>1792</v>
      </c>
      <c r="AM58" s="82" t="s">
        <v>1909</v>
      </c>
      <c r="AN58" s="78"/>
      <c r="AO58" s="80">
        <v>39987.65644675926</v>
      </c>
      <c r="AP58" s="82" t="s">
        <v>2036</v>
      </c>
      <c r="AQ58" s="78" t="b">
        <v>0</v>
      </c>
      <c r="AR58" s="78" t="b">
        <v>0</v>
      </c>
      <c r="AS58" s="78" t="b">
        <v>1</v>
      </c>
      <c r="AT58" s="78"/>
      <c r="AU58" s="78">
        <v>670</v>
      </c>
      <c r="AV58" s="82" t="s">
        <v>2158</v>
      </c>
      <c r="AW58" s="78" t="b">
        <v>0</v>
      </c>
      <c r="AX58" s="78" t="s">
        <v>2269</v>
      </c>
      <c r="AY58" s="82" t="s">
        <v>2325</v>
      </c>
      <c r="AZ58" s="78" t="s">
        <v>66</v>
      </c>
      <c r="BA58" s="78" t="str">
        <f>REPLACE(INDEX(GroupVertices[Group],MATCH(Vertices[[#This Row],[Vertex]],GroupVertices[Vertex],0)),1,1,"")</f>
        <v>8</v>
      </c>
      <c r="BB58" s="48" t="s">
        <v>3084</v>
      </c>
      <c r="BC58" s="48" t="s">
        <v>3084</v>
      </c>
      <c r="BD58" s="48" t="s">
        <v>492</v>
      </c>
      <c r="BE58" s="48" t="s">
        <v>492</v>
      </c>
      <c r="BF58" s="48" t="s">
        <v>523</v>
      </c>
      <c r="BG58" s="48" t="s">
        <v>3107</v>
      </c>
      <c r="BH58" s="119" t="s">
        <v>3134</v>
      </c>
      <c r="BI58" s="119" t="s">
        <v>3178</v>
      </c>
      <c r="BJ58" s="119" t="s">
        <v>3211</v>
      </c>
      <c r="BK58" s="119" t="s">
        <v>3241</v>
      </c>
      <c r="BL58" s="119">
        <v>3</v>
      </c>
      <c r="BM58" s="123">
        <v>2.830188679245283</v>
      </c>
      <c r="BN58" s="119">
        <v>1</v>
      </c>
      <c r="BO58" s="123">
        <v>0.9433962264150944</v>
      </c>
      <c r="BP58" s="119">
        <v>0</v>
      </c>
      <c r="BQ58" s="123">
        <v>0</v>
      </c>
      <c r="BR58" s="119">
        <v>102</v>
      </c>
      <c r="BS58" s="123">
        <v>96.22641509433963</v>
      </c>
      <c r="BT58" s="119">
        <v>106</v>
      </c>
      <c r="BU58" s="2"/>
      <c r="BV58" s="3"/>
      <c r="BW58" s="3"/>
      <c r="BX58" s="3"/>
      <c r="BY58" s="3"/>
    </row>
    <row r="59" spans="1:77" ht="41.45" customHeight="1">
      <c r="A59" s="64" t="s">
        <v>257</v>
      </c>
      <c r="C59" s="65"/>
      <c r="D59" s="65" t="s">
        <v>64</v>
      </c>
      <c r="E59" s="66">
        <v>169.65723200356587</v>
      </c>
      <c r="F59" s="68">
        <v>99.94101002350007</v>
      </c>
      <c r="G59" s="102" t="s">
        <v>2194</v>
      </c>
      <c r="H59" s="65"/>
      <c r="I59" s="69" t="s">
        <v>257</v>
      </c>
      <c r="J59" s="70"/>
      <c r="K59" s="70"/>
      <c r="L59" s="69" t="s">
        <v>2513</v>
      </c>
      <c r="M59" s="73">
        <v>20.659392834876027</v>
      </c>
      <c r="N59" s="74">
        <v>194.9122772216797</v>
      </c>
      <c r="O59" s="74">
        <v>4981.97216796875</v>
      </c>
      <c r="P59" s="75"/>
      <c r="Q59" s="76"/>
      <c r="R59" s="76"/>
      <c r="S59" s="88"/>
      <c r="T59" s="48">
        <v>0</v>
      </c>
      <c r="U59" s="48">
        <v>1</v>
      </c>
      <c r="V59" s="49">
        <v>0</v>
      </c>
      <c r="W59" s="49">
        <v>0.008696</v>
      </c>
      <c r="X59" s="49">
        <v>0</v>
      </c>
      <c r="Y59" s="49">
        <v>0.544782</v>
      </c>
      <c r="Z59" s="49">
        <v>0</v>
      </c>
      <c r="AA59" s="49">
        <v>0</v>
      </c>
      <c r="AB59" s="71">
        <v>59</v>
      </c>
      <c r="AC59" s="71"/>
      <c r="AD59" s="72"/>
      <c r="AE59" s="78" t="s">
        <v>1440</v>
      </c>
      <c r="AF59" s="78">
        <v>528</v>
      </c>
      <c r="AG59" s="78">
        <v>42</v>
      </c>
      <c r="AH59" s="78">
        <v>18572</v>
      </c>
      <c r="AI59" s="78">
        <v>26746</v>
      </c>
      <c r="AJ59" s="78"/>
      <c r="AK59" s="78" t="s">
        <v>1625</v>
      </c>
      <c r="AL59" s="78" t="s">
        <v>1793</v>
      </c>
      <c r="AM59" s="82" t="s">
        <v>1910</v>
      </c>
      <c r="AN59" s="78"/>
      <c r="AO59" s="80">
        <v>43198.19744212963</v>
      </c>
      <c r="AP59" s="82" t="s">
        <v>2037</v>
      </c>
      <c r="AQ59" s="78" t="b">
        <v>1</v>
      </c>
      <c r="AR59" s="78" t="b">
        <v>0</v>
      </c>
      <c r="AS59" s="78" t="b">
        <v>0</v>
      </c>
      <c r="AT59" s="78"/>
      <c r="AU59" s="78">
        <v>0</v>
      </c>
      <c r="AV59" s="78"/>
      <c r="AW59" s="78" t="b">
        <v>0</v>
      </c>
      <c r="AX59" s="78" t="s">
        <v>2269</v>
      </c>
      <c r="AY59" s="82" t="s">
        <v>2326</v>
      </c>
      <c r="AZ59" s="78" t="s">
        <v>66</v>
      </c>
      <c r="BA59" s="78" t="str">
        <f>REPLACE(INDEX(GroupVertices[Group],MATCH(Vertices[[#This Row],[Vertex]],GroupVertices[Vertex],0)),1,1,"")</f>
        <v>1</v>
      </c>
      <c r="BB59" s="48"/>
      <c r="BC59" s="48"/>
      <c r="BD59" s="48"/>
      <c r="BE59" s="48"/>
      <c r="BF59" s="48"/>
      <c r="BG59" s="48"/>
      <c r="BH59" s="119" t="s">
        <v>3135</v>
      </c>
      <c r="BI59" s="119" t="s">
        <v>3135</v>
      </c>
      <c r="BJ59" s="119" t="s">
        <v>3004</v>
      </c>
      <c r="BK59" s="119" t="s">
        <v>3004</v>
      </c>
      <c r="BL59" s="119">
        <v>0</v>
      </c>
      <c r="BM59" s="123">
        <v>0</v>
      </c>
      <c r="BN59" s="119">
        <v>0</v>
      </c>
      <c r="BO59" s="123">
        <v>0</v>
      </c>
      <c r="BP59" s="119">
        <v>0</v>
      </c>
      <c r="BQ59" s="123">
        <v>0</v>
      </c>
      <c r="BR59" s="119">
        <v>5</v>
      </c>
      <c r="BS59" s="123">
        <v>100</v>
      </c>
      <c r="BT59" s="119">
        <v>5</v>
      </c>
      <c r="BU59" s="2"/>
      <c r="BV59" s="3"/>
      <c r="BW59" s="3"/>
      <c r="BX59" s="3"/>
      <c r="BY59" s="3"/>
    </row>
    <row r="60" spans="1:77" ht="41.45" customHeight="1">
      <c r="A60" s="64" t="s">
        <v>331</v>
      </c>
      <c r="C60" s="65"/>
      <c r="D60" s="65" t="s">
        <v>64</v>
      </c>
      <c r="E60" s="66">
        <v>595.6607978604859</v>
      </c>
      <c r="F60" s="68">
        <v>96.6591530382236</v>
      </c>
      <c r="G60" s="102" t="s">
        <v>2195</v>
      </c>
      <c r="H60" s="65"/>
      <c r="I60" s="69" t="s">
        <v>331</v>
      </c>
      <c r="J60" s="70"/>
      <c r="K60" s="70"/>
      <c r="L60" s="69" t="s">
        <v>2514</v>
      </c>
      <c r="M60" s="73">
        <v>1114.3929307946862</v>
      </c>
      <c r="N60" s="74">
        <v>1645.2774658203125</v>
      </c>
      <c r="O60" s="74">
        <v>4965.12353515625</v>
      </c>
      <c r="P60" s="75"/>
      <c r="Q60" s="76"/>
      <c r="R60" s="76"/>
      <c r="S60" s="88"/>
      <c r="T60" s="48">
        <v>59</v>
      </c>
      <c r="U60" s="48">
        <v>1</v>
      </c>
      <c r="V60" s="49">
        <v>3306</v>
      </c>
      <c r="W60" s="49">
        <v>0.017241</v>
      </c>
      <c r="X60" s="49">
        <v>0</v>
      </c>
      <c r="Y60" s="49">
        <v>27.402505</v>
      </c>
      <c r="Z60" s="49">
        <v>0</v>
      </c>
      <c r="AA60" s="49">
        <v>0</v>
      </c>
      <c r="AB60" s="71">
        <v>60</v>
      </c>
      <c r="AC60" s="71"/>
      <c r="AD60" s="72"/>
      <c r="AE60" s="78" t="s">
        <v>1441</v>
      </c>
      <c r="AF60" s="78">
        <v>1147</v>
      </c>
      <c r="AG60" s="78">
        <v>2323</v>
      </c>
      <c r="AH60" s="78">
        <v>12650</v>
      </c>
      <c r="AI60" s="78">
        <v>25493</v>
      </c>
      <c r="AJ60" s="78"/>
      <c r="AK60" s="78" t="s">
        <v>1626</v>
      </c>
      <c r="AL60" s="78"/>
      <c r="AM60" s="82" t="s">
        <v>1911</v>
      </c>
      <c r="AN60" s="78"/>
      <c r="AO60" s="80">
        <v>41057.21628472222</v>
      </c>
      <c r="AP60" s="82" t="s">
        <v>2038</v>
      </c>
      <c r="AQ60" s="78" t="b">
        <v>0</v>
      </c>
      <c r="AR60" s="78" t="b">
        <v>0</v>
      </c>
      <c r="AS60" s="78" t="b">
        <v>0</v>
      </c>
      <c r="AT60" s="78"/>
      <c r="AU60" s="78">
        <v>15</v>
      </c>
      <c r="AV60" s="82" t="s">
        <v>2159</v>
      </c>
      <c r="AW60" s="78" t="b">
        <v>0</v>
      </c>
      <c r="AX60" s="78" t="s">
        <v>2269</v>
      </c>
      <c r="AY60" s="82" t="s">
        <v>2327</v>
      </c>
      <c r="AZ60" s="78" t="s">
        <v>66</v>
      </c>
      <c r="BA60" s="78" t="str">
        <f>REPLACE(INDEX(GroupVertices[Group],MATCH(Vertices[[#This Row],[Vertex]],GroupVertices[Vertex],0)),1,1,"")</f>
        <v>1</v>
      </c>
      <c r="BB60" s="48"/>
      <c r="BC60" s="48"/>
      <c r="BD60" s="48"/>
      <c r="BE60" s="48"/>
      <c r="BF60" s="48"/>
      <c r="BG60" s="48"/>
      <c r="BH60" s="119" t="s">
        <v>3135</v>
      </c>
      <c r="BI60" s="119" t="s">
        <v>3135</v>
      </c>
      <c r="BJ60" s="119" t="s">
        <v>3004</v>
      </c>
      <c r="BK60" s="119" t="s">
        <v>3004</v>
      </c>
      <c r="BL60" s="119">
        <v>0</v>
      </c>
      <c r="BM60" s="123">
        <v>0</v>
      </c>
      <c r="BN60" s="119">
        <v>0</v>
      </c>
      <c r="BO60" s="123">
        <v>0</v>
      </c>
      <c r="BP60" s="119">
        <v>0</v>
      </c>
      <c r="BQ60" s="123">
        <v>0</v>
      </c>
      <c r="BR60" s="119">
        <v>5</v>
      </c>
      <c r="BS60" s="123">
        <v>100</v>
      </c>
      <c r="BT60" s="119">
        <v>5</v>
      </c>
      <c r="BU60" s="2"/>
      <c r="BV60" s="3"/>
      <c r="BW60" s="3"/>
      <c r="BX60" s="3"/>
      <c r="BY60" s="3"/>
    </row>
    <row r="61" spans="1:77" ht="41.45" customHeight="1">
      <c r="A61" s="64" t="s">
        <v>258</v>
      </c>
      <c r="C61" s="65"/>
      <c r="D61" s="65" t="s">
        <v>64</v>
      </c>
      <c r="E61" s="66">
        <v>1000</v>
      </c>
      <c r="F61" s="68">
        <v>83.87271593688553</v>
      </c>
      <c r="G61" s="102" t="s">
        <v>2196</v>
      </c>
      <c r="H61" s="65"/>
      <c r="I61" s="69" t="s">
        <v>258</v>
      </c>
      <c r="J61" s="70"/>
      <c r="K61" s="70"/>
      <c r="L61" s="69" t="s">
        <v>2515</v>
      </c>
      <c r="M61" s="73">
        <v>5375.686202100619</v>
      </c>
      <c r="N61" s="74">
        <v>2060.052001953125</v>
      </c>
      <c r="O61" s="74">
        <v>9342.1796875</v>
      </c>
      <c r="P61" s="75"/>
      <c r="Q61" s="76"/>
      <c r="R61" s="76"/>
      <c r="S61" s="88"/>
      <c r="T61" s="48">
        <v>0</v>
      </c>
      <c r="U61" s="48">
        <v>1</v>
      </c>
      <c r="V61" s="49">
        <v>0</v>
      </c>
      <c r="W61" s="49">
        <v>0.008696</v>
      </c>
      <c r="X61" s="49">
        <v>0</v>
      </c>
      <c r="Y61" s="49">
        <v>0.544782</v>
      </c>
      <c r="Z61" s="49">
        <v>0</v>
      </c>
      <c r="AA61" s="49">
        <v>0</v>
      </c>
      <c r="AB61" s="71">
        <v>61</v>
      </c>
      <c r="AC61" s="71"/>
      <c r="AD61" s="72"/>
      <c r="AE61" s="78" t="s">
        <v>1442</v>
      </c>
      <c r="AF61" s="78">
        <v>846</v>
      </c>
      <c r="AG61" s="78">
        <v>11210</v>
      </c>
      <c r="AH61" s="78">
        <v>106292</v>
      </c>
      <c r="AI61" s="78">
        <v>208751</v>
      </c>
      <c r="AJ61" s="78"/>
      <c r="AK61" s="78" t="s">
        <v>1627</v>
      </c>
      <c r="AL61" s="78" t="s">
        <v>1794</v>
      </c>
      <c r="AM61" s="82" t="s">
        <v>1912</v>
      </c>
      <c r="AN61" s="78"/>
      <c r="AO61" s="80">
        <v>40095.350486111114</v>
      </c>
      <c r="AP61" s="82" t="s">
        <v>2039</v>
      </c>
      <c r="AQ61" s="78" t="b">
        <v>0</v>
      </c>
      <c r="AR61" s="78" t="b">
        <v>0</v>
      </c>
      <c r="AS61" s="78" t="b">
        <v>0</v>
      </c>
      <c r="AT61" s="78"/>
      <c r="AU61" s="78">
        <v>66</v>
      </c>
      <c r="AV61" s="82" t="s">
        <v>2165</v>
      </c>
      <c r="AW61" s="78" t="b">
        <v>0</v>
      </c>
      <c r="AX61" s="78" t="s">
        <v>2269</v>
      </c>
      <c r="AY61" s="82" t="s">
        <v>2328</v>
      </c>
      <c r="AZ61" s="78" t="s">
        <v>66</v>
      </c>
      <c r="BA61" s="78" t="str">
        <f>REPLACE(INDEX(GroupVertices[Group],MATCH(Vertices[[#This Row],[Vertex]],GroupVertices[Vertex],0)),1,1,"")</f>
        <v>1</v>
      </c>
      <c r="BB61" s="48"/>
      <c r="BC61" s="48"/>
      <c r="BD61" s="48"/>
      <c r="BE61" s="48"/>
      <c r="BF61" s="48"/>
      <c r="BG61" s="48"/>
      <c r="BH61" s="119" t="s">
        <v>3135</v>
      </c>
      <c r="BI61" s="119" t="s">
        <v>3135</v>
      </c>
      <c r="BJ61" s="119" t="s">
        <v>3004</v>
      </c>
      <c r="BK61" s="119" t="s">
        <v>3004</v>
      </c>
      <c r="BL61" s="119">
        <v>0</v>
      </c>
      <c r="BM61" s="123">
        <v>0</v>
      </c>
      <c r="BN61" s="119">
        <v>0</v>
      </c>
      <c r="BO61" s="123">
        <v>0</v>
      </c>
      <c r="BP61" s="119">
        <v>0</v>
      </c>
      <c r="BQ61" s="123">
        <v>0</v>
      </c>
      <c r="BR61" s="119">
        <v>5</v>
      </c>
      <c r="BS61" s="123">
        <v>100</v>
      </c>
      <c r="BT61" s="119">
        <v>5</v>
      </c>
      <c r="BU61" s="2"/>
      <c r="BV61" s="3"/>
      <c r="BW61" s="3"/>
      <c r="BX61" s="3"/>
      <c r="BY61" s="3"/>
    </row>
    <row r="62" spans="1:77" ht="41.45" customHeight="1">
      <c r="A62" s="64" t="s">
        <v>259</v>
      </c>
      <c r="C62" s="65"/>
      <c r="D62" s="65" t="s">
        <v>64</v>
      </c>
      <c r="E62" s="66">
        <v>220.82995319812792</v>
      </c>
      <c r="F62" s="68">
        <v>99.5467843268908</v>
      </c>
      <c r="G62" s="102" t="s">
        <v>2197</v>
      </c>
      <c r="H62" s="65"/>
      <c r="I62" s="69" t="s">
        <v>259</v>
      </c>
      <c r="J62" s="70"/>
      <c r="K62" s="70"/>
      <c r="L62" s="69" t="s">
        <v>2516</v>
      </c>
      <c r="M62" s="73">
        <v>152.04167665819386</v>
      </c>
      <c r="N62" s="74">
        <v>1546.9287109375</v>
      </c>
      <c r="O62" s="74">
        <v>2247.328125</v>
      </c>
      <c r="P62" s="75"/>
      <c r="Q62" s="76"/>
      <c r="R62" s="76"/>
      <c r="S62" s="88"/>
      <c r="T62" s="48">
        <v>0</v>
      </c>
      <c r="U62" s="48">
        <v>1</v>
      </c>
      <c r="V62" s="49">
        <v>0</v>
      </c>
      <c r="W62" s="49">
        <v>0.008696</v>
      </c>
      <c r="X62" s="49">
        <v>0</v>
      </c>
      <c r="Y62" s="49">
        <v>0.544782</v>
      </c>
      <c r="Z62" s="49">
        <v>0</v>
      </c>
      <c r="AA62" s="49">
        <v>0</v>
      </c>
      <c r="AB62" s="71">
        <v>62</v>
      </c>
      <c r="AC62" s="71"/>
      <c r="AD62" s="72"/>
      <c r="AE62" s="78" t="s">
        <v>1443</v>
      </c>
      <c r="AF62" s="78">
        <v>920</v>
      </c>
      <c r="AG62" s="78">
        <v>316</v>
      </c>
      <c r="AH62" s="78">
        <v>18624</v>
      </c>
      <c r="AI62" s="78">
        <v>39612</v>
      </c>
      <c r="AJ62" s="78"/>
      <c r="AK62" s="78" t="s">
        <v>1628</v>
      </c>
      <c r="AL62" s="78" t="s">
        <v>1795</v>
      </c>
      <c r="AM62" s="78"/>
      <c r="AN62" s="78"/>
      <c r="AO62" s="80">
        <v>42387.00445601852</v>
      </c>
      <c r="AP62" s="82" t="s">
        <v>2040</v>
      </c>
      <c r="AQ62" s="78" t="b">
        <v>1</v>
      </c>
      <c r="AR62" s="78" t="b">
        <v>0</v>
      </c>
      <c r="AS62" s="78" t="b">
        <v>0</v>
      </c>
      <c r="AT62" s="78"/>
      <c r="AU62" s="78">
        <v>1</v>
      </c>
      <c r="AV62" s="78"/>
      <c r="AW62" s="78" t="b">
        <v>0</v>
      </c>
      <c r="AX62" s="78" t="s">
        <v>2269</v>
      </c>
      <c r="AY62" s="82" t="s">
        <v>2329</v>
      </c>
      <c r="AZ62" s="78" t="s">
        <v>66</v>
      </c>
      <c r="BA62" s="78" t="str">
        <f>REPLACE(INDEX(GroupVertices[Group],MATCH(Vertices[[#This Row],[Vertex]],GroupVertices[Vertex],0)),1,1,"")</f>
        <v>1</v>
      </c>
      <c r="BB62" s="48"/>
      <c r="BC62" s="48"/>
      <c r="BD62" s="48"/>
      <c r="BE62" s="48"/>
      <c r="BF62" s="48"/>
      <c r="BG62" s="48"/>
      <c r="BH62" s="119" t="s">
        <v>3135</v>
      </c>
      <c r="BI62" s="119" t="s">
        <v>3135</v>
      </c>
      <c r="BJ62" s="119" t="s">
        <v>3004</v>
      </c>
      <c r="BK62" s="119" t="s">
        <v>3004</v>
      </c>
      <c r="BL62" s="119">
        <v>0</v>
      </c>
      <c r="BM62" s="123">
        <v>0</v>
      </c>
      <c r="BN62" s="119">
        <v>0</v>
      </c>
      <c r="BO62" s="123">
        <v>0</v>
      </c>
      <c r="BP62" s="119">
        <v>0</v>
      </c>
      <c r="BQ62" s="123">
        <v>0</v>
      </c>
      <c r="BR62" s="119">
        <v>5</v>
      </c>
      <c r="BS62" s="123">
        <v>100</v>
      </c>
      <c r="BT62" s="119">
        <v>5</v>
      </c>
      <c r="BU62" s="2"/>
      <c r="BV62" s="3"/>
      <c r="BW62" s="3"/>
      <c r="BX62" s="3"/>
      <c r="BY62" s="3"/>
    </row>
    <row r="63" spans="1:77" ht="41.45" customHeight="1">
      <c r="A63" s="64" t="s">
        <v>260</v>
      </c>
      <c r="C63" s="65"/>
      <c r="D63" s="65" t="s">
        <v>64</v>
      </c>
      <c r="E63" s="66">
        <v>168.7234232226432</v>
      </c>
      <c r="F63" s="68">
        <v>99.94820392307324</v>
      </c>
      <c r="G63" s="102" t="s">
        <v>2198</v>
      </c>
      <c r="H63" s="65"/>
      <c r="I63" s="69" t="s">
        <v>260</v>
      </c>
      <c r="J63" s="70"/>
      <c r="K63" s="70"/>
      <c r="L63" s="69" t="s">
        <v>2517</v>
      </c>
      <c r="M63" s="73">
        <v>18.261905903793583</v>
      </c>
      <c r="N63" s="74">
        <v>2196.564697265625</v>
      </c>
      <c r="O63" s="74">
        <v>2760.379150390625</v>
      </c>
      <c r="P63" s="75"/>
      <c r="Q63" s="76"/>
      <c r="R63" s="76"/>
      <c r="S63" s="88"/>
      <c r="T63" s="48">
        <v>0</v>
      </c>
      <c r="U63" s="48">
        <v>1</v>
      </c>
      <c r="V63" s="49">
        <v>0</v>
      </c>
      <c r="W63" s="49">
        <v>0.008696</v>
      </c>
      <c r="X63" s="49">
        <v>0</v>
      </c>
      <c r="Y63" s="49">
        <v>0.544782</v>
      </c>
      <c r="Z63" s="49">
        <v>0</v>
      </c>
      <c r="AA63" s="49">
        <v>0</v>
      </c>
      <c r="AB63" s="71">
        <v>63</v>
      </c>
      <c r="AC63" s="71"/>
      <c r="AD63" s="72"/>
      <c r="AE63" s="78" t="s">
        <v>1444</v>
      </c>
      <c r="AF63" s="78">
        <v>102</v>
      </c>
      <c r="AG63" s="78">
        <v>37</v>
      </c>
      <c r="AH63" s="78">
        <v>2064</v>
      </c>
      <c r="AI63" s="78">
        <v>24348</v>
      </c>
      <c r="AJ63" s="78"/>
      <c r="AK63" s="78" t="s">
        <v>1629</v>
      </c>
      <c r="AL63" s="78"/>
      <c r="AM63" s="78"/>
      <c r="AN63" s="78"/>
      <c r="AO63" s="80">
        <v>41551.291655092595</v>
      </c>
      <c r="AP63" s="82" t="s">
        <v>2041</v>
      </c>
      <c r="AQ63" s="78" t="b">
        <v>1</v>
      </c>
      <c r="AR63" s="78" t="b">
        <v>0</v>
      </c>
      <c r="AS63" s="78" t="b">
        <v>0</v>
      </c>
      <c r="AT63" s="78"/>
      <c r="AU63" s="78">
        <v>0</v>
      </c>
      <c r="AV63" s="82" t="s">
        <v>2158</v>
      </c>
      <c r="AW63" s="78" t="b">
        <v>0</v>
      </c>
      <c r="AX63" s="78" t="s">
        <v>2269</v>
      </c>
      <c r="AY63" s="82" t="s">
        <v>2330</v>
      </c>
      <c r="AZ63" s="78" t="s">
        <v>66</v>
      </c>
      <c r="BA63" s="78" t="str">
        <f>REPLACE(INDEX(GroupVertices[Group],MATCH(Vertices[[#This Row],[Vertex]],GroupVertices[Vertex],0)),1,1,"")</f>
        <v>1</v>
      </c>
      <c r="BB63" s="48"/>
      <c r="BC63" s="48"/>
      <c r="BD63" s="48"/>
      <c r="BE63" s="48"/>
      <c r="BF63" s="48"/>
      <c r="BG63" s="48"/>
      <c r="BH63" s="119" t="s">
        <v>3135</v>
      </c>
      <c r="BI63" s="119" t="s">
        <v>3135</v>
      </c>
      <c r="BJ63" s="119" t="s">
        <v>3004</v>
      </c>
      <c r="BK63" s="119" t="s">
        <v>3004</v>
      </c>
      <c r="BL63" s="119">
        <v>0</v>
      </c>
      <c r="BM63" s="123">
        <v>0</v>
      </c>
      <c r="BN63" s="119">
        <v>0</v>
      </c>
      <c r="BO63" s="123">
        <v>0</v>
      </c>
      <c r="BP63" s="119">
        <v>0</v>
      </c>
      <c r="BQ63" s="123">
        <v>0</v>
      </c>
      <c r="BR63" s="119">
        <v>5</v>
      </c>
      <c r="BS63" s="123">
        <v>100</v>
      </c>
      <c r="BT63" s="119">
        <v>5</v>
      </c>
      <c r="BU63" s="2"/>
      <c r="BV63" s="3"/>
      <c r="BW63" s="3"/>
      <c r="BX63" s="3"/>
      <c r="BY63" s="3"/>
    </row>
    <row r="64" spans="1:77" ht="41.45" customHeight="1">
      <c r="A64" s="64" t="s">
        <v>261</v>
      </c>
      <c r="C64" s="65"/>
      <c r="D64" s="65" t="s">
        <v>64</v>
      </c>
      <c r="E64" s="66">
        <v>376.7760196122131</v>
      </c>
      <c r="F64" s="68">
        <v>98.34540309817275</v>
      </c>
      <c r="G64" s="102" t="s">
        <v>2199</v>
      </c>
      <c r="H64" s="65"/>
      <c r="I64" s="69" t="s">
        <v>261</v>
      </c>
      <c r="J64" s="70"/>
      <c r="K64" s="70"/>
      <c r="L64" s="69" t="s">
        <v>2518</v>
      </c>
      <c r="M64" s="73">
        <v>552.4219941489616</v>
      </c>
      <c r="N64" s="74">
        <v>324.7416687011719</v>
      </c>
      <c r="O64" s="74">
        <v>7013.44580078125</v>
      </c>
      <c r="P64" s="75"/>
      <c r="Q64" s="76"/>
      <c r="R64" s="76"/>
      <c r="S64" s="88"/>
      <c r="T64" s="48">
        <v>0</v>
      </c>
      <c r="U64" s="48">
        <v>1</v>
      </c>
      <c r="V64" s="49">
        <v>0</v>
      </c>
      <c r="W64" s="49">
        <v>0.008696</v>
      </c>
      <c r="X64" s="49">
        <v>0</v>
      </c>
      <c r="Y64" s="49">
        <v>0.544782</v>
      </c>
      <c r="Z64" s="49">
        <v>0</v>
      </c>
      <c r="AA64" s="49">
        <v>0</v>
      </c>
      <c r="AB64" s="71">
        <v>64</v>
      </c>
      <c r="AC64" s="71"/>
      <c r="AD64" s="72"/>
      <c r="AE64" s="78" t="s">
        <v>1445</v>
      </c>
      <c r="AF64" s="78">
        <v>688</v>
      </c>
      <c r="AG64" s="78">
        <v>1151</v>
      </c>
      <c r="AH64" s="78">
        <v>67280</v>
      </c>
      <c r="AI64" s="78">
        <v>71367</v>
      </c>
      <c r="AJ64" s="78"/>
      <c r="AK64" s="78" t="s">
        <v>1630</v>
      </c>
      <c r="AL64" s="78"/>
      <c r="AM64" s="82" t="s">
        <v>1913</v>
      </c>
      <c r="AN64" s="78"/>
      <c r="AO64" s="80">
        <v>42608.71569444444</v>
      </c>
      <c r="AP64" s="82" t="s">
        <v>2042</v>
      </c>
      <c r="AQ64" s="78" t="b">
        <v>0</v>
      </c>
      <c r="AR64" s="78" t="b">
        <v>0</v>
      </c>
      <c r="AS64" s="78" t="b">
        <v>0</v>
      </c>
      <c r="AT64" s="78"/>
      <c r="AU64" s="78">
        <v>2</v>
      </c>
      <c r="AV64" s="82" t="s">
        <v>2158</v>
      </c>
      <c r="AW64" s="78" t="b">
        <v>0</v>
      </c>
      <c r="AX64" s="78" t="s">
        <v>2269</v>
      </c>
      <c r="AY64" s="82" t="s">
        <v>2331</v>
      </c>
      <c r="AZ64" s="78" t="s">
        <v>66</v>
      </c>
      <c r="BA64" s="78" t="str">
        <f>REPLACE(INDEX(GroupVertices[Group],MATCH(Vertices[[#This Row],[Vertex]],GroupVertices[Vertex],0)),1,1,"")</f>
        <v>1</v>
      </c>
      <c r="BB64" s="48"/>
      <c r="BC64" s="48"/>
      <c r="BD64" s="48"/>
      <c r="BE64" s="48"/>
      <c r="BF64" s="48"/>
      <c r="BG64" s="48"/>
      <c r="BH64" s="119" t="s">
        <v>3135</v>
      </c>
      <c r="BI64" s="119" t="s">
        <v>3135</v>
      </c>
      <c r="BJ64" s="119" t="s">
        <v>3004</v>
      </c>
      <c r="BK64" s="119" t="s">
        <v>3004</v>
      </c>
      <c r="BL64" s="119">
        <v>0</v>
      </c>
      <c r="BM64" s="123">
        <v>0</v>
      </c>
      <c r="BN64" s="119">
        <v>0</v>
      </c>
      <c r="BO64" s="123">
        <v>0</v>
      </c>
      <c r="BP64" s="119">
        <v>0</v>
      </c>
      <c r="BQ64" s="123">
        <v>0</v>
      </c>
      <c r="BR64" s="119">
        <v>5</v>
      </c>
      <c r="BS64" s="123">
        <v>100</v>
      </c>
      <c r="BT64" s="119">
        <v>5</v>
      </c>
      <c r="BU64" s="2"/>
      <c r="BV64" s="3"/>
      <c r="BW64" s="3"/>
      <c r="BX64" s="3"/>
      <c r="BY64" s="3"/>
    </row>
    <row r="65" spans="1:77" ht="41.45" customHeight="1">
      <c r="A65" s="64" t="s">
        <v>262</v>
      </c>
      <c r="C65" s="65"/>
      <c r="D65" s="65" t="s">
        <v>64</v>
      </c>
      <c r="E65" s="66">
        <v>183.4776019612213</v>
      </c>
      <c r="F65" s="68">
        <v>99.83454030981727</v>
      </c>
      <c r="G65" s="102" t="s">
        <v>2200</v>
      </c>
      <c r="H65" s="65"/>
      <c r="I65" s="69" t="s">
        <v>262</v>
      </c>
      <c r="J65" s="70"/>
      <c r="K65" s="70"/>
      <c r="L65" s="69" t="s">
        <v>2519</v>
      </c>
      <c r="M65" s="73">
        <v>56.14219941489617</v>
      </c>
      <c r="N65" s="74">
        <v>789.7261962890625</v>
      </c>
      <c r="O65" s="74">
        <v>1224.83935546875</v>
      </c>
      <c r="P65" s="75"/>
      <c r="Q65" s="76"/>
      <c r="R65" s="76"/>
      <c r="S65" s="88"/>
      <c r="T65" s="48">
        <v>0</v>
      </c>
      <c r="U65" s="48">
        <v>1</v>
      </c>
      <c r="V65" s="49">
        <v>0</v>
      </c>
      <c r="W65" s="49">
        <v>0.008696</v>
      </c>
      <c r="X65" s="49">
        <v>0</v>
      </c>
      <c r="Y65" s="49">
        <v>0.544782</v>
      </c>
      <c r="Z65" s="49">
        <v>0</v>
      </c>
      <c r="AA65" s="49">
        <v>0</v>
      </c>
      <c r="AB65" s="71">
        <v>65</v>
      </c>
      <c r="AC65" s="71"/>
      <c r="AD65" s="72"/>
      <c r="AE65" s="78" t="s">
        <v>1446</v>
      </c>
      <c r="AF65" s="78">
        <v>452</v>
      </c>
      <c r="AG65" s="78">
        <v>116</v>
      </c>
      <c r="AH65" s="78">
        <v>573</v>
      </c>
      <c r="AI65" s="78">
        <v>1960</v>
      </c>
      <c r="AJ65" s="78"/>
      <c r="AK65" s="78" t="s">
        <v>1631</v>
      </c>
      <c r="AL65" s="78"/>
      <c r="AM65" s="78"/>
      <c r="AN65" s="78"/>
      <c r="AO65" s="80">
        <v>43762.59581018519</v>
      </c>
      <c r="AP65" s="82" t="s">
        <v>2043</v>
      </c>
      <c r="AQ65" s="78" t="b">
        <v>1</v>
      </c>
      <c r="AR65" s="78" t="b">
        <v>0</v>
      </c>
      <c r="AS65" s="78" t="b">
        <v>0</v>
      </c>
      <c r="AT65" s="78"/>
      <c r="AU65" s="78">
        <v>0</v>
      </c>
      <c r="AV65" s="78"/>
      <c r="AW65" s="78" t="b">
        <v>0</v>
      </c>
      <c r="AX65" s="78" t="s">
        <v>2269</v>
      </c>
      <c r="AY65" s="82" t="s">
        <v>2332</v>
      </c>
      <c r="AZ65" s="78" t="s">
        <v>66</v>
      </c>
      <c r="BA65" s="78" t="str">
        <f>REPLACE(INDEX(GroupVertices[Group],MATCH(Vertices[[#This Row],[Vertex]],GroupVertices[Vertex],0)),1,1,"")</f>
        <v>1</v>
      </c>
      <c r="BB65" s="48"/>
      <c r="BC65" s="48"/>
      <c r="BD65" s="48"/>
      <c r="BE65" s="48"/>
      <c r="BF65" s="48"/>
      <c r="BG65" s="48"/>
      <c r="BH65" s="119" t="s">
        <v>3135</v>
      </c>
      <c r="BI65" s="119" t="s">
        <v>3135</v>
      </c>
      <c r="BJ65" s="119" t="s">
        <v>3004</v>
      </c>
      <c r="BK65" s="119" t="s">
        <v>3004</v>
      </c>
      <c r="BL65" s="119">
        <v>0</v>
      </c>
      <c r="BM65" s="123">
        <v>0</v>
      </c>
      <c r="BN65" s="119">
        <v>0</v>
      </c>
      <c r="BO65" s="123">
        <v>0</v>
      </c>
      <c r="BP65" s="119">
        <v>0</v>
      </c>
      <c r="BQ65" s="123">
        <v>0</v>
      </c>
      <c r="BR65" s="119">
        <v>5</v>
      </c>
      <c r="BS65" s="123">
        <v>100</v>
      </c>
      <c r="BT65" s="119">
        <v>5</v>
      </c>
      <c r="BU65" s="2"/>
      <c r="BV65" s="3"/>
      <c r="BW65" s="3"/>
      <c r="BX65" s="3"/>
      <c r="BY65" s="3"/>
    </row>
    <row r="66" spans="1:77" ht="41.45" customHeight="1">
      <c r="A66" s="64" t="s">
        <v>263</v>
      </c>
      <c r="C66" s="65"/>
      <c r="D66" s="65" t="s">
        <v>64</v>
      </c>
      <c r="E66" s="66">
        <v>194.30978381992423</v>
      </c>
      <c r="F66" s="68">
        <v>99.7510910747686</v>
      </c>
      <c r="G66" s="102" t="s">
        <v>2201</v>
      </c>
      <c r="H66" s="65"/>
      <c r="I66" s="69" t="s">
        <v>263</v>
      </c>
      <c r="J66" s="70"/>
      <c r="K66" s="70"/>
      <c r="L66" s="69" t="s">
        <v>2520</v>
      </c>
      <c r="M66" s="73">
        <v>83.95304781545249</v>
      </c>
      <c r="N66" s="74">
        <v>2684.53125</v>
      </c>
      <c r="O66" s="74">
        <v>2885.92333984375</v>
      </c>
      <c r="P66" s="75"/>
      <c r="Q66" s="76"/>
      <c r="R66" s="76"/>
      <c r="S66" s="88"/>
      <c r="T66" s="48">
        <v>0</v>
      </c>
      <c r="U66" s="48">
        <v>1</v>
      </c>
      <c r="V66" s="49">
        <v>0</v>
      </c>
      <c r="W66" s="49">
        <v>0.008696</v>
      </c>
      <c r="X66" s="49">
        <v>0</v>
      </c>
      <c r="Y66" s="49">
        <v>0.544782</v>
      </c>
      <c r="Z66" s="49">
        <v>0</v>
      </c>
      <c r="AA66" s="49">
        <v>0</v>
      </c>
      <c r="AB66" s="71">
        <v>66</v>
      </c>
      <c r="AC66" s="71"/>
      <c r="AD66" s="72"/>
      <c r="AE66" s="78" t="s">
        <v>1447</v>
      </c>
      <c r="AF66" s="78">
        <v>377</v>
      </c>
      <c r="AG66" s="78">
        <v>174</v>
      </c>
      <c r="AH66" s="78">
        <v>25205</v>
      </c>
      <c r="AI66" s="78">
        <v>92087</v>
      </c>
      <c r="AJ66" s="78"/>
      <c r="AK66" s="78" t="s">
        <v>1632</v>
      </c>
      <c r="AL66" s="78" t="s">
        <v>1796</v>
      </c>
      <c r="AM66" s="82" t="s">
        <v>1914</v>
      </c>
      <c r="AN66" s="78"/>
      <c r="AO66" s="80">
        <v>42787.19912037037</v>
      </c>
      <c r="AP66" s="82" t="s">
        <v>2044</v>
      </c>
      <c r="AQ66" s="78" t="b">
        <v>0</v>
      </c>
      <c r="AR66" s="78" t="b">
        <v>0</v>
      </c>
      <c r="AS66" s="78" t="b">
        <v>0</v>
      </c>
      <c r="AT66" s="78"/>
      <c r="AU66" s="78">
        <v>0</v>
      </c>
      <c r="AV66" s="82" t="s">
        <v>2158</v>
      </c>
      <c r="AW66" s="78" t="b">
        <v>0</v>
      </c>
      <c r="AX66" s="78" t="s">
        <v>2269</v>
      </c>
      <c r="AY66" s="82" t="s">
        <v>2333</v>
      </c>
      <c r="AZ66" s="78" t="s">
        <v>66</v>
      </c>
      <c r="BA66" s="78" t="str">
        <f>REPLACE(INDEX(GroupVertices[Group],MATCH(Vertices[[#This Row],[Vertex]],GroupVertices[Vertex],0)),1,1,"")</f>
        <v>1</v>
      </c>
      <c r="BB66" s="48"/>
      <c r="BC66" s="48"/>
      <c r="BD66" s="48"/>
      <c r="BE66" s="48"/>
      <c r="BF66" s="48"/>
      <c r="BG66" s="48"/>
      <c r="BH66" s="119" t="s">
        <v>3135</v>
      </c>
      <c r="BI66" s="119" t="s">
        <v>3135</v>
      </c>
      <c r="BJ66" s="119" t="s">
        <v>3004</v>
      </c>
      <c r="BK66" s="119" t="s">
        <v>3004</v>
      </c>
      <c r="BL66" s="119">
        <v>0</v>
      </c>
      <c r="BM66" s="123">
        <v>0</v>
      </c>
      <c r="BN66" s="119">
        <v>0</v>
      </c>
      <c r="BO66" s="123">
        <v>0</v>
      </c>
      <c r="BP66" s="119">
        <v>0</v>
      </c>
      <c r="BQ66" s="123">
        <v>0</v>
      </c>
      <c r="BR66" s="119">
        <v>5</v>
      </c>
      <c r="BS66" s="123">
        <v>100</v>
      </c>
      <c r="BT66" s="119">
        <v>5</v>
      </c>
      <c r="BU66" s="2"/>
      <c r="BV66" s="3"/>
      <c r="BW66" s="3"/>
      <c r="BX66" s="3"/>
      <c r="BY66" s="3"/>
    </row>
    <row r="67" spans="1:77" ht="41.45" customHeight="1">
      <c r="A67" s="64" t="s">
        <v>264</v>
      </c>
      <c r="C67" s="65"/>
      <c r="D67" s="65" t="s">
        <v>64</v>
      </c>
      <c r="E67" s="66">
        <v>331.5796746155561</v>
      </c>
      <c r="F67" s="68">
        <v>98.69358783751379</v>
      </c>
      <c r="G67" s="102" t="s">
        <v>2202</v>
      </c>
      <c r="H67" s="65"/>
      <c r="I67" s="69" t="s">
        <v>264</v>
      </c>
      <c r="J67" s="70"/>
      <c r="K67" s="70"/>
      <c r="L67" s="69" t="s">
        <v>2521</v>
      </c>
      <c r="M67" s="73">
        <v>436.3836266845715</v>
      </c>
      <c r="N67" s="74">
        <v>834.8598022460938</v>
      </c>
      <c r="O67" s="74">
        <v>4922.03759765625</v>
      </c>
      <c r="P67" s="75"/>
      <c r="Q67" s="76"/>
      <c r="R67" s="76"/>
      <c r="S67" s="88"/>
      <c r="T67" s="48">
        <v>0</v>
      </c>
      <c r="U67" s="48">
        <v>1</v>
      </c>
      <c r="V67" s="49">
        <v>0</v>
      </c>
      <c r="W67" s="49">
        <v>0.008696</v>
      </c>
      <c r="X67" s="49">
        <v>0</v>
      </c>
      <c r="Y67" s="49">
        <v>0.544782</v>
      </c>
      <c r="Z67" s="49">
        <v>0</v>
      </c>
      <c r="AA67" s="49">
        <v>0</v>
      </c>
      <c r="AB67" s="71">
        <v>67</v>
      </c>
      <c r="AC67" s="71"/>
      <c r="AD67" s="72"/>
      <c r="AE67" s="78" t="s">
        <v>1448</v>
      </c>
      <c r="AF67" s="78">
        <v>913</v>
      </c>
      <c r="AG67" s="78">
        <v>909</v>
      </c>
      <c r="AH67" s="78">
        <v>27670</v>
      </c>
      <c r="AI67" s="78">
        <v>146214</v>
      </c>
      <c r="AJ67" s="78"/>
      <c r="AK67" s="78" t="s">
        <v>1633</v>
      </c>
      <c r="AL67" s="78" t="s">
        <v>1797</v>
      </c>
      <c r="AM67" s="82" t="s">
        <v>1915</v>
      </c>
      <c r="AN67" s="78"/>
      <c r="AO67" s="80">
        <v>42347.57172453704</v>
      </c>
      <c r="AP67" s="82" t="s">
        <v>2045</v>
      </c>
      <c r="AQ67" s="78" t="b">
        <v>0</v>
      </c>
      <c r="AR67" s="78" t="b">
        <v>0</v>
      </c>
      <c r="AS67" s="78" t="b">
        <v>0</v>
      </c>
      <c r="AT67" s="78"/>
      <c r="AU67" s="78">
        <v>2</v>
      </c>
      <c r="AV67" s="82" t="s">
        <v>2158</v>
      </c>
      <c r="AW67" s="78" t="b">
        <v>0</v>
      </c>
      <c r="AX67" s="78" t="s">
        <v>2269</v>
      </c>
      <c r="AY67" s="82" t="s">
        <v>2334</v>
      </c>
      <c r="AZ67" s="78" t="s">
        <v>66</v>
      </c>
      <c r="BA67" s="78" t="str">
        <f>REPLACE(INDEX(GroupVertices[Group],MATCH(Vertices[[#This Row],[Vertex]],GroupVertices[Vertex],0)),1,1,"")</f>
        <v>1</v>
      </c>
      <c r="BB67" s="48"/>
      <c r="BC67" s="48"/>
      <c r="BD67" s="48"/>
      <c r="BE67" s="48"/>
      <c r="BF67" s="48"/>
      <c r="BG67" s="48"/>
      <c r="BH67" s="119" t="s">
        <v>3135</v>
      </c>
      <c r="BI67" s="119" t="s">
        <v>3135</v>
      </c>
      <c r="BJ67" s="119" t="s">
        <v>3004</v>
      </c>
      <c r="BK67" s="119" t="s">
        <v>3004</v>
      </c>
      <c r="BL67" s="119">
        <v>0</v>
      </c>
      <c r="BM67" s="123">
        <v>0</v>
      </c>
      <c r="BN67" s="119">
        <v>0</v>
      </c>
      <c r="BO67" s="123">
        <v>0</v>
      </c>
      <c r="BP67" s="119">
        <v>0</v>
      </c>
      <c r="BQ67" s="123">
        <v>0</v>
      </c>
      <c r="BR67" s="119">
        <v>5</v>
      </c>
      <c r="BS67" s="123">
        <v>100</v>
      </c>
      <c r="BT67" s="119">
        <v>5</v>
      </c>
      <c r="BU67" s="2"/>
      <c r="BV67" s="3"/>
      <c r="BW67" s="3"/>
      <c r="BX67" s="3"/>
      <c r="BY67" s="3"/>
    </row>
    <row r="68" spans="1:77" ht="41.45" customHeight="1">
      <c r="A68" s="64" t="s">
        <v>265</v>
      </c>
      <c r="C68" s="65"/>
      <c r="D68" s="65" t="s">
        <v>64</v>
      </c>
      <c r="E68" s="66">
        <v>234.2767996434143</v>
      </c>
      <c r="F68" s="68">
        <v>99.44319217303726</v>
      </c>
      <c r="G68" s="102" t="s">
        <v>2203</v>
      </c>
      <c r="H68" s="65"/>
      <c r="I68" s="69" t="s">
        <v>265</v>
      </c>
      <c r="J68" s="70"/>
      <c r="K68" s="70"/>
      <c r="L68" s="69" t="s">
        <v>2522</v>
      </c>
      <c r="M68" s="73">
        <v>186.56548846578102</v>
      </c>
      <c r="N68" s="74">
        <v>752.6650390625</v>
      </c>
      <c r="O68" s="74">
        <v>8597.9619140625</v>
      </c>
      <c r="P68" s="75"/>
      <c r="Q68" s="76"/>
      <c r="R68" s="76"/>
      <c r="S68" s="88"/>
      <c r="T68" s="48">
        <v>0</v>
      </c>
      <c r="U68" s="48">
        <v>1</v>
      </c>
      <c r="V68" s="49">
        <v>0</v>
      </c>
      <c r="W68" s="49">
        <v>0.008696</v>
      </c>
      <c r="X68" s="49">
        <v>0</v>
      </c>
      <c r="Y68" s="49">
        <v>0.544782</v>
      </c>
      <c r="Z68" s="49">
        <v>0</v>
      </c>
      <c r="AA68" s="49">
        <v>0</v>
      </c>
      <c r="AB68" s="71">
        <v>68</v>
      </c>
      <c r="AC68" s="71"/>
      <c r="AD68" s="72"/>
      <c r="AE68" s="78" t="s">
        <v>1449</v>
      </c>
      <c r="AF68" s="78">
        <v>504</v>
      </c>
      <c r="AG68" s="78">
        <v>388</v>
      </c>
      <c r="AH68" s="78">
        <v>10011</v>
      </c>
      <c r="AI68" s="78">
        <v>26003</v>
      </c>
      <c r="AJ68" s="78"/>
      <c r="AK68" s="78" t="s">
        <v>1634</v>
      </c>
      <c r="AL68" s="78"/>
      <c r="AM68" s="82" t="s">
        <v>1916</v>
      </c>
      <c r="AN68" s="78"/>
      <c r="AO68" s="80">
        <v>42973.30298611111</v>
      </c>
      <c r="AP68" s="82" t="s">
        <v>2046</v>
      </c>
      <c r="AQ68" s="78" t="b">
        <v>0</v>
      </c>
      <c r="AR68" s="78" t="b">
        <v>0</v>
      </c>
      <c r="AS68" s="78" t="b">
        <v>0</v>
      </c>
      <c r="AT68" s="78"/>
      <c r="AU68" s="78">
        <v>1</v>
      </c>
      <c r="AV68" s="82" t="s">
        <v>2158</v>
      </c>
      <c r="AW68" s="78" t="b">
        <v>0</v>
      </c>
      <c r="AX68" s="78" t="s">
        <v>2269</v>
      </c>
      <c r="AY68" s="82" t="s">
        <v>2335</v>
      </c>
      <c r="AZ68" s="78" t="s">
        <v>66</v>
      </c>
      <c r="BA68" s="78" t="str">
        <f>REPLACE(INDEX(GroupVertices[Group],MATCH(Vertices[[#This Row],[Vertex]],GroupVertices[Vertex],0)),1,1,"")</f>
        <v>1</v>
      </c>
      <c r="BB68" s="48"/>
      <c r="BC68" s="48"/>
      <c r="BD68" s="48"/>
      <c r="BE68" s="48"/>
      <c r="BF68" s="48"/>
      <c r="BG68" s="48"/>
      <c r="BH68" s="119" t="s">
        <v>3135</v>
      </c>
      <c r="BI68" s="119" t="s">
        <v>3135</v>
      </c>
      <c r="BJ68" s="119" t="s">
        <v>3004</v>
      </c>
      <c r="BK68" s="119" t="s">
        <v>3004</v>
      </c>
      <c r="BL68" s="119">
        <v>0</v>
      </c>
      <c r="BM68" s="123">
        <v>0</v>
      </c>
      <c r="BN68" s="119">
        <v>0</v>
      </c>
      <c r="BO68" s="123">
        <v>0</v>
      </c>
      <c r="BP68" s="119">
        <v>0</v>
      </c>
      <c r="BQ68" s="123">
        <v>0</v>
      </c>
      <c r="BR68" s="119">
        <v>5</v>
      </c>
      <c r="BS68" s="123">
        <v>100</v>
      </c>
      <c r="BT68" s="119">
        <v>5</v>
      </c>
      <c r="BU68" s="2"/>
      <c r="BV68" s="3"/>
      <c r="BW68" s="3"/>
      <c r="BX68" s="3"/>
      <c r="BY68" s="3"/>
    </row>
    <row r="69" spans="1:77" ht="41.45" customHeight="1">
      <c r="A69" s="64" t="s">
        <v>266</v>
      </c>
      <c r="C69" s="65"/>
      <c r="D69" s="65" t="s">
        <v>64</v>
      </c>
      <c r="E69" s="66">
        <v>399.37419211054157</v>
      </c>
      <c r="F69" s="68">
        <v>98.17131072850223</v>
      </c>
      <c r="G69" s="102" t="s">
        <v>2204</v>
      </c>
      <c r="H69" s="65"/>
      <c r="I69" s="69" t="s">
        <v>266</v>
      </c>
      <c r="J69" s="70"/>
      <c r="K69" s="70"/>
      <c r="L69" s="69" t="s">
        <v>2523</v>
      </c>
      <c r="M69" s="73">
        <v>610.4411778811568</v>
      </c>
      <c r="N69" s="74">
        <v>894.0296630859375</v>
      </c>
      <c r="O69" s="74">
        <v>7735.1181640625</v>
      </c>
      <c r="P69" s="75"/>
      <c r="Q69" s="76"/>
      <c r="R69" s="76"/>
      <c r="S69" s="88"/>
      <c r="T69" s="48">
        <v>0</v>
      </c>
      <c r="U69" s="48">
        <v>1</v>
      </c>
      <c r="V69" s="49">
        <v>0</v>
      </c>
      <c r="W69" s="49">
        <v>0.008696</v>
      </c>
      <c r="X69" s="49">
        <v>0</v>
      </c>
      <c r="Y69" s="49">
        <v>0.544782</v>
      </c>
      <c r="Z69" s="49">
        <v>0</v>
      </c>
      <c r="AA69" s="49">
        <v>0</v>
      </c>
      <c r="AB69" s="71">
        <v>69</v>
      </c>
      <c r="AC69" s="71"/>
      <c r="AD69" s="72"/>
      <c r="AE69" s="78" t="s">
        <v>1450</v>
      </c>
      <c r="AF69" s="78">
        <v>126</v>
      </c>
      <c r="AG69" s="78">
        <v>1272</v>
      </c>
      <c r="AH69" s="78">
        <v>101864</v>
      </c>
      <c r="AI69" s="78">
        <v>27861</v>
      </c>
      <c r="AJ69" s="78"/>
      <c r="AK69" s="78" t="s">
        <v>1635</v>
      </c>
      <c r="AL69" s="78" t="s">
        <v>1798</v>
      </c>
      <c r="AM69" s="82" t="s">
        <v>1917</v>
      </c>
      <c r="AN69" s="78"/>
      <c r="AO69" s="80">
        <v>40620.15456018518</v>
      </c>
      <c r="AP69" s="82" t="s">
        <v>2047</v>
      </c>
      <c r="AQ69" s="78" t="b">
        <v>0</v>
      </c>
      <c r="AR69" s="78" t="b">
        <v>0</v>
      </c>
      <c r="AS69" s="78" t="b">
        <v>0</v>
      </c>
      <c r="AT69" s="78"/>
      <c r="AU69" s="78">
        <v>17</v>
      </c>
      <c r="AV69" s="82" t="s">
        <v>2166</v>
      </c>
      <c r="AW69" s="78" t="b">
        <v>0</v>
      </c>
      <c r="AX69" s="78" t="s">
        <v>2269</v>
      </c>
      <c r="AY69" s="82" t="s">
        <v>2336</v>
      </c>
      <c r="AZ69" s="78" t="s">
        <v>66</v>
      </c>
      <c r="BA69" s="78" t="str">
        <f>REPLACE(INDEX(GroupVertices[Group],MATCH(Vertices[[#This Row],[Vertex]],GroupVertices[Vertex],0)),1,1,"")</f>
        <v>1</v>
      </c>
      <c r="BB69" s="48"/>
      <c r="BC69" s="48"/>
      <c r="BD69" s="48"/>
      <c r="BE69" s="48"/>
      <c r="BF69" s="48"/>
      <c r="BG69" s="48"/>
      <c r="BH69" s="119" t="s">
        <v>3135</v>
      </c>
      <c r="BI69" s="119" t="s">
        <v>3135</v>
      </c>
      <c r="BJ69" s="119" t="s">
        <v>3004</v>
      </c>
      <c r="BK69" s="119" t="s">
        <v>3004</v>
      </c>
      <c r="BL69" s="119">
        <v>0</v>
      </c>
      <c r="BM69" s="123">
        <v>0</v>
      </c>
      <c r="BN69" s="119">
        <v>0</v>
      </c>
      <c r="BO69" s="123">
        <v>0</v>
      </c>
      <c r="BP69" s="119">
        <v>0</v>
      </c>
      <c r="BQ69" s="123">
        <v>0</v>
      </c>
      <c r="BR69" s="119">
        <v>5</v>
      </c>
      <c r="BS69" s="123">
        <v>100</v>
      </c>
      <c r="BT69" s="119">
        <v>5</v>
      </c>
      <c r="BU69" s="2"/>
      <c r="BV69" s="3"/>
      <c r="BW69" s="3"/>
      <c r="BX69" s="3"/>
      <c r="BY69" s="3"/>
    </row>
    <row r="70" spans="1:77" ht="41.45" customHeight="1">
      <c r="A70" s="64" t="s">
        <v>267</v>
      </c>
      <c r="C70" s="65"/>
      <c r="D70" s="65" t="s">
        <v>64</v>
      </c>
      <c r="E70" s="66">
        <v>197.85825718743035</v>
      </c>
      <c r="F70" s="68">
        <v>99.72375425639058</v>
      </c>
      <c r="G70" s="102" t="s">
        <v>587</v>
      </c>
      <c r="H70" s="65"/>
      <c r="I70" s="69" t="s">
        <v>267</v>
      </c>
      <c r="J70" s="70"/>
      <c r="K70" s="70"/>
      <c r="L70" s="69" t="s">
        <v>2524</v>
      </c>
      <c r="M70" s="73">
        <v>93.06349815356577</v>
      </c>
      <c r="N70" s="74">
        <v>6675.7451171875</v>
      </c>
      <c r="O70" s="74">
        <v>8507.97265625</v>
      </c>
      <c r="P70" s="75"/>
      <c r="Q70" s="76"/>
      <c r="R70" s="76"/>
      <c r="S70" s="88"/>
      <c r="T70" s="48">
        <v>1</v>
      </c>
      <c r="U70" s="48">
        <v>1</v>
      </c>
      <c r="V70" s="49">
        <v>0</v>
      </c>
      <c r="W70" s="49">
        <v>0</v>
      </c>
      <c r="X70" s="49">
        <v>0</v>
      </c>
      <c r="Y70" s="49">
        <v>0.999997</v>
      </c>
      <c r="Z70" s="49">
        <v>0</v>
      </c>
      <c r="AA70" s="49" t="s">
        <v>2717</v>
      </c>
      <c r="AB70" s="71">
        <v>70</v>
      </c>
      <c r="AC70" s="71"/>
      <c r="AD70" s="72"/>
      <c r="AE70" s="78" t="s">
        <v>1451</v>
      </c>
      <c r="AF70" s="78">
        <v>178</v>
      </c>
      <c r="AG70" s="78">
        <v>193</v>
      </c>
      <c r="AH70" s="78">
        <v>20727</v>
      </c>
      <c r="AI70" s="78">
        <v>8248</v>
      </c>
      <c r="AJ70" s="78"/>
      <c r="AK70" s="78" t="s">
        <v>1636</v>
      </c>
      <c r="AL70" s="78" t="s">
        <v>1767</v>
      </c>
      <c r="AM70" s="82" t="s">
        <v>1918</v>
      </c>
      <c r="AN70" s="78"/>
      <c r="AO70" s="80">
        <v>40702.328356481485</v>
      </c>
      <c r="AP70" s="82" t="s">
        <v>2048</v>
      </c>
      <c r="AQ70" s="78" t="b">
        <v>0</v>
      </c>
      <c r="AR70" s="78" t="b">
        <v>0</v>
      </c>
      <c r="AS70" s="78" t="b">
        <v>0</v>
      </c>
      <c r="AT70" s="78"/>
      <c r="AU70" s="78">
        <v>4</v>
      </c>
      <c r="AV70" s="82" t="s">
        <v>2162</v>
      </c>
      <c r="AW70" s="78" t="b">
        <v>0</v>
      </c>
      <c r="AX70" s="78" t="s">
        <v>2269</v>
      </c>
      <c r="AY70" s="82" t="s">
        <v>2337</v>
      </c>
      <c r="AZ70" s="78" t="s">
        <v>66</v>
      </c>
      <c r="BA70" s="78" t="str">
        <f>REPLACE(INDEX(GroupVertices[Group],MATCH(Vertices[[#This Row],[Vertex]],GroupVertices[Vertex],0)),1,1,"")</f>
        <v>4</v>
      </c>
      <c r="BB70" s="48"/>
      <c r="BC70" s="48"/>
      <c r="BD70" s="48"/>
      <c r="BE70" s="48"/>
      <c r="BF70" s="48"/>
      <c r="BG70" s="48"/>
      <c r="BH70" s="119" t="s">
        <v>3136</v>
      </c>
      <c r="BI70" s="119" t="s">
        <v>3136</v>
      </c>
      <c r="BJ70" s="119" t="s">
        <v>3212</v>
      </c>
      <c r="BK70" s="119" t="s">
        <v>3212</v>
      </c>
      <c r="BL70" s="119">
        <v>2</v>
      </c>
      <c r="BM70" s="123">
        <v>3.9215686274509802</v>
      </c>
      <c r="BN70" s="119">
        <v>1</v>
      </c>
      <c r="BO70" s="123">
        <v>1.9607843137254901</v>
      </c>
      <c r="BP70" s="119">
        <v>0</v>
      </c>
      <c r="BQ70" s="123">
        <v>0</v>
      </c>
      <c r="BR70" s="119">
        <v>48</v>
      </c>
      <c r="BS70" s="123">
        <v>94.11764705882354</v>
      </c>
      <c r="BT70" s="119">
        <v>51</v>
      </c>
      <c r="BU70" s="2"/>
      <c r="BV70" s="3"/>
      <c r="BW70" s="3"/>
      <c r="BX70" s="3"/>
      <c r="BY70" s="3"/>
    </row>
    <row r="71" spans="1:77" ht="41.45" customHeight="1">
      <c r="A71" s="64" t="s">
        <v>268</v>
      </c>
      <c r="C71" s="65"/>
      <c r="D71" s="65" t="s">
        <v>64</v>
      </c>
      <c r="E71" s="66">
        <v>173.01894361488746</v>
      </c>
      <c r="F71" s="68">
        <v>99.91511198503669</v>
      </c>
      <c r="G71" s="102" t="s">
        <v>2205</v>
      </c>
      <c r="H71" s="65"/>
      <c r="I71" s="69" t="s">
        <v>268</v>
      </c>
      <c r="J71" s="70"/>
      <c r="K71" s="70"/>
      <c r="L71" s="69" t="s">
        <v>2525</v>
      </c>
      <c r="M71" s="73">
        <v>29.290345786772818</v>
      </c>
      <c r="N71" s="74">
        <v>853.3665771484375</v>
      </c>
      <c r="O71" s="74">
        <v>2133.736572265625</v>
      </c>
      <c r="P71" s="75"/>
      <c r="Q71" s="76"/>
      <c r="R71" s="76"/>
      <c r="S71" s="88"/>
      <c r="T71" s="48">
        <v>0</v>
      </c>
      <c r="U71" s="48">
        <v>1</v>
      </c>
      <c r="V71" s="49">
        <v>0</v>
      </c>
      <c r="W71" s="49">
        <v>0.008696</v>
      </c>
      <c r="X71" s="49">
        <v>0</v>
      </c>
      <c r="Y71" s="49">
        <v>0.544782</v>
      </c>
      <c r="Z71" s="49">
        <v>0</v>
      </c>
      <c r="AA71" s="49">
        <v>0</v>
      </c>
      <c r="AB71" s="71">
        <v>71</v>
      </c>
      <c r="AC71" s="71"/>
      <c r="AD71" s="72"/>
      <c r="AE71" s="78" t="s">
        <v>1452</v>
      </c>
      <c r="AF71" s="78">
        <v>485</v>
      </c>
      <c r="AG71" s="78">
        <v>60</v>
      </c>
      <c r="AH71" s="78">
        <v>3375</v>
      </c>
      <c r="AI71" s="78">
        <v>15604</v>
      </c>
      <c r="AJ71" s="78"/>
      <c r="AK71" s="78" t="s">
        <v>1637</v>
      </c>
      <c r="AL71" s="78" t="s">
        <v>1799</v>
      </c>
      <c r="AM71" s="78"/>
      <c r="AN71" s="78"/>
      <c r="AO71" s="80">
        <v>43438.22059027778</v>
      </c>
      <c r="AP71" s="82" t="s">
        <v>2049</v>
      </c>
      <c r="AQ71" s="78" t="b">
        <v>0</v>
      </c>
      <c r="AR71" s="78" t="b">
        <v>0</v>
      </c>
      <c r="AS71" s="78" t="b">
        <v>0</v>
      </c>
      <c r="AT71" s="78"/>
      <c r="AU71" s="78">
        <v>0</v>
      </c>
      <c r="AV71" s="82" t="s">
        <v>2158</v>
      </c>
      <c r="AW71" s="78" t="b">
        <v>0</v>
      </c>
      <c r="AX71" s="78" t="s">
        <v>2269</v>
      </c>
      <c r="AY71" s="82" t="s">
        <v>2338</v>
      </c>
      <c r="AZ71" s="78" t="s">
        <v>66</v>
      </c>
      <c r="BA71" s="78" t="str">
        <f>REPLACE(INDEX(GroupVertices[Group],MATCH(Vertices[[#This Row],[Vertex]],GroupVertices[Vertex],0)),1,1,"")</f>
        <v>1</v>
      </c>
      <c r="BB71" s="48"/>
      <c r="BC71" s="48"/>
      <c r="BD71" s="48"/>
      <c r="BE71" s="48"/>
      <c r="BF71" s="48"/>
      <c r="BG71" s="48"/>
      <c r="BH71" s="119" t="s">
        <v>3135</v>
      </c>
      <c r="BI71" s="119" t="s">
        <v>3135</v>
      </c>
      <c r="BJ71" s="119" t="s">
        <v>3004</v>
      </c>
      <c r="BK71" s="119" t="s">
        <v>3004</v>
      </c>
      <c r="BL71" s="119">
        <v>0</v>
      </c>
      <c r="BM71" s="123">
        <v>0</v>
      </c>
      <c r="BN71" s="119">
        <v>0</v>
      </c>
      <c r="BO71" s="123">
        <v>0</v>
      </c>
      <c r="BP71" s="119">
        <v>0</v>
      </c>
      <c r="BQ71" s="123">
        <v>0</v>
      </c>
      <c r="BR71" s="119">
        <v>5</v>
      </c>
      <c r="BS71" s="123">
        <v>100</v>
      </c>
      <c r="BT71" s="119">
        <v>5</v>
      </c>
      <c r="BU71" s="2"/>
      <c r="BV71" s="3"/>
      <c r="BW71" s="3"/>
      <c r="BX71" s="3"/>
      <c r="BY71" s="3"/>
    </row>
    <row r="72" spans="1:77" ht="41.45" customHeight="1">
      <c r="A72" s="64" t="s">
        <v>269</v>
      </c>
      <c r="C72" s="65"/>
      <c r="D72" s="65" t="s">
        <v>64</v>
      </c>
      <c r="E72" s="66">
        <v>174.32627590817918</v>
      </c>
      <c r="F72" s="68">
        <v>99.90504052563426</v>
      </c>
      <c r="G72" s="102" t="s">
        <v>2206</v>
      </c>
      <c r="H72" s="65"/>
      <c r="I72" s="69" t="s">
        <v>269</v>
      </c>
      <c r="J72" s="70"/>
      <c r="K72" s="70"/>
      <c r="L72" s="69" t="s">
        <v>2526</v>
      </c>
      <c r="M72" s="73">
        <v>32.64682749028823</v>
      </c>
      <c r="N72" s="74">
        <v>1441.564208984375</v>
      </c>
      <c r="O72" s="74">
        <v>8731.7490234375</v>
      </c>
      <c r="P72" s="75"/>
      <c r="Q72" s="76"/>
      <c r="R72" s="76"/>
      <c r="S72" s="88"/>
      <c r="T72" s="48">
        <v>0</v>
      </c>
      <c r="U72" s="48">
        <v>1</v>
      </c>
      <c r="V72" s="49">
        <v>0</v>
      </c>
      <c r="W72" s="49">
        <v>0.008696</v>
      </c>
      <c r="X72" s="49">
        <v>0</v>
      </c>
      <c r="Y72" s="49">
        <v>0.544782</v>
      </c>
      <c r="Z72" s="49">
        <v>0</v>
      </c>
      <c r="AA72" s="49">
        <v>0</v>
      </c>
      <c r="AB72" s="71">
        <v>72</v>
      </c>
      <c r="AC72" s="71"/>
      <c r="AD72" s="72"/>
      <c r="AE72" s="78" t="s">
        <v>1453</v>
      </c>
      <c r="AF72" s="78">
        <v>246</v>
      </c>
      <c r="AG72" s="78">
        <v>67</v>
      </c>
      <c r="AH72" s="78">
        <v>12852</v>
      </c>
      <c r="AI72" s="78">
        <v>29966</v>
      </c>
      <c r="AJ72" s="78"/>
      <c r="AK72" s="78" t="s">
        <v>1638</v>
      </c>
      <c r="AL72" s="78" t="s">
        <v>1800</v>
      </c>
      <c r="AM72" s="82" t="s">
        <v>1919</v>
      </c>
      <c r="AN72" s="78"/>
      <c r="AO72" s="80">
        <v>43607.078564814816</v>
      </c>
      <c r="AP72" s="82" t="s">
        <v>2050</v>
      </c>
      <c r="AQ72" s="78" t="b">
        <v>0</v>
      </c>
      <c r="AR72" s="78" t="b">
        <v>0</v>
      </c>
      <c r="AS72" s="78" t="b">
        <v>0</v>
      </c>
      <c r="AT72" s="78"/>
      <c r="AU72" s="78">
        <v>1</v>
      </c>
      <c r="AV72" s="82" t="s">
        <v>2158</v>
      </c>
      <c r="AW72" s="78" t="b">
        <v>0</v>
      </c>
      <c r="AX72" s="78" t="s">
        <v>2269</v>
      </c>
      <c r="AY72" s="82" t="s">
        <v>2339</v>
      </c>
      <c r="AZ72" s="78" t="s">
        <v>66</v>
      </c>
      <c r="BA72" s="78" t="str">
        <f>REPLACE(INDEX(GroupVertices[Group],MATCH(Vertices[[#This Row],[Vertex]],GroupVertices[Vertex],0)),1,1,"")</f>
        <v>1</v>
      </c>
      <c r="BB72" s="48"/>
      <c r="BC72" s="48"/>
      <c r="BD72" s="48"/>
      <c r="BE72" s="48"/>
      <c r="BF72" s="48"/>
      <c r="BG72" s="48"/>
      <c r="BH72" s="119" t="s">
        <v>3135</v>
      </c>
      <c r="BI72" s="119" t="s">
        <v>3135</v>
      </c>
      <c r="BJ72" s="119" t="s">
        <v>3004</v>
      </c>
      <c r="BK72" s="119" t="s">
        <v>3004</v>
      </c>
      <c r="BL72" s="119">
        <v>0</v>
      </c>
      <c r="BM72" s="123">
        <v>0</v>
      </c>
      <c r="BN72" s="119">
        <v>0</v>
      </c>
      <c r="BO72" s="123">
        <v>0</v>
      </c>
      <c r="BP72" s="119">
        <v>0</v>
      </c>
      <c r="BQ72" s="123">
        <v>0</v>
      </c>
      <c r="BR72" s="119">
        <v>5</v>
      </c>
      <c r="BS72" s="123">
        <v>100</v>
      </c>
      <c r="BT72" s="119">
        <v>5</v>
      </c>
      <c r="BU72" s="2"/>
      <c r="BV72" s="3"/>
      <c r="BW72" s="3"/>
      <c r="BX72" s="3"/>
      <c r="BY72" s="3"/>
    </row>
    <row r="73" spans="1:77" ht="41.45" customHeight="1">
      <c r="A73" s="64" t="s">
        <v>270</v>
      </c>
      <c r="C73" s="65"/>
      <c r="D73" s="65" t="s">
        <v>64</v>
      </c>
      <c r="E73" s="66">
        <v>178.62179630042345</v>
      </c>
      <c r="F73" s="68">
        <v>99.87194858759771</v>
      </c>
      <c r="G73" s="102" t="s">
        <v>2207</v>
      </c>
      <c r="H73" s="65"/>
      <c r="I73" s="69" t="s">
        <v>270</v>
      </c>
      <c r="J73" s="70"/>
      <c r="K73" s="70"/>
      <c r="L73" s="69" t="s">
        <v>2527</v>
      </c>
      <c r="M73" s="73">
        <v>43.67526737326747</v>
      </c>
      <c r="N73" s="74">
        <v>547.3429565429688</v>
      </c>
      <c r="O73" s="74">
        <v>2004.4288330078125</v>
      </c>
      <c r="P73" s="75"/>
      <c r="Q73" s="76"/>
      <c r="R73" s="76"/>
      <c r="S73" s="88"/>
      <c r="T73" s="48">
        <v>0</v>
      </c>
      <c r="U73" s="48">
        <v>1</v>
      </c>
      <c r="V73" s="49">
        <v>0</v>
      </c>
      <c r="W73" s="49">
        <v>0.008696</v>
      </c>
      <c r="X73" s="49">
        <v>0</v>
      </c>
      <c r="Y73" s="49">
        <v>0.544782</v>
      </c>
      <c r="Z73" s="49">
        <v>0</v>
      </c>
      <c r="AA73" s="49">
        <v>0</v>
      </c>
      <c r="AB73" s="71">
        <v>73</v>
      </c>
      <c r="AC73" s="71"/>
      <c r="AD73" s="72"/>
      <c r="AE73" s="78" t="s">
        <v>1454</v>
      </c>
      <c r="AF73" s="78">
        <v>116</v>
      </c>
      <c r="AG73" s="78">
        <v>90</v>
      </c>
      <c r="AH73" s="78">
        <v>1919</v>
      </c>
      <c r="AI73" s="78">
        <v>7357</v>
      </c>
      <c r="AJ73" s="78"/>
      <c r="AK73" s="78" t="s">
        <v>1639</v>
      </c>
      <c r="AL73" s="78"/>
      <c r="AM73" s="82" t="s">
        <v>1920</v>
      </c>
      <c r="AN73" s="78"/>
      <c r="AO73" s="80">
        <v>42461.96622685185</v>
      </c>
      <c r="AP73" s="82" t="s">
        <v>2051</v>
      </c>
      <c r="AQ73" s="78" t="b">
        <v>0</v>
      </c>
      <c r="AR73" s="78" t="b">
        <v>0</v>
      </c>
      <c r="AS73" s="78" t="b">
        <v>0</v>
      </c>
      <c r="AT73" s="78"/>
      <c r="AU73" s="78">
        <v>0</v>
      </c>
      <c r="AV73" s="82" t="s">
        <v>2158</v>
      </c>
      <c r="AW73" s="78" t="b">
        <v>0</v>
      </c>
      <c r="AX73" s="78" t="s">
        <v>2269</v>
      </c>
      <c r="AY73" s="82" t="s">
        <v>2340</v>
      </c>
      <c r="AZ73" s="78" t="s">
        <v>66</v>
      </c>
      <c r="BA73" s="78" t="str">
        <f>REPLACE(INDEX(GroupVertices[Group],MATCH(Vertices[[#This Row],[Vertex]],GroupVertices[Vertex],0)),1,1,"")</f>
        <v>1</v>
      </c>
      <c r="BB73" s="48"/>
      <c r="BC73" s="48"/>
      <c r="BD73" s="48"/>
      <c r="BE73" s="48"/>
      <c r="BF73" s="48"/>
      <c r="BG73" s="48"/>
      <c r="BH73" s="119" t="s">
        <v>3135</v>
      </c>
      <c r="BI73" s="119" t="s">
        <v>3135</v>
      </c>
      <c r="BJ73" s="119" t="s">
        <v>3004</v>
      </c>
      <c r="BK73" s="119" t="s">
        <v>3004</v>
      </c>
      <c r="BL73" s="119">
        <v>0</v>
      </c>
      <c r="BM73" s="123">
        <v>0</v>
      </c>
      <c r="BN73" s="119">
        <v>0</v>
      </c>
      <c r="BO73" s="123">
        <v>0</v>
      </c>
      <c r="BP73" s="119">
        <v>0</v>
      </c>
      <c r="BQ73" s="123">
        <v>0</v>
      </c>
      <c r="BR73" s="119">
        <v>5</v>
      </c>
      <c r="BS73" s="123">
        <v>100</v>
      </c>
      <c r="BT73" s="119">
        <v>5</v>
      </c>
      <c r="BU73" s="2"/>
      <c r="BV73" s="3"/>
      <c r="BW73" s="3"/>
      <c r="BX73" s="3"/>
      <c r="BY73" s="3"/>
    </row>
    <row r="74" spans="1:77" ht="41.45" customHeight="1">
      <c r="A74" s="64" t="s">
        <v>271</v>
      </c>
      <c r="C74" s="65"/>
      <c r="D74" s="65" t="s">
        <v>64</v>
      </c>
      <c r="E74" s="66">
        <v>167.22932917316692</v>
      </c>
      <c r="F74" s="68">
        <v>99.9597141623903</v>
      </c>
      <c r="G74" s="102" t="s">
        <v>2208</v>
      </c>
      <c r="H74" s="65"/>
      <c r="I74" s="69" t="s">
        <v>271</v>
      </c>
      <c r="J74" s="70"/>
      <c r="K74" s="70"/>
      <c r="L74" s="69" t="s">
        <v>2528</v>
      </c>
      <c r="M74" s="73">
        <v>14.425926814061675</v>
      </c>
      <c r="N74" s="74">
        <v>2954.936279296875</v>
      </c>
      <c r="O74" s="74">
        <v>2862.43701171875</v>
      </c>
      <c r="P74" s="75"/>
      <c r="Q74" s="76"/>
      <c r="R74" s="76"/>
      <c r="S74" s="88"/>
      <c r="T74" s="48">
        <v>0</v>
      </c>
      <c r="U74" s="48">
        <v>1</v>
      </c>
      <c r="V74" s="49">
        <v>0</v>
      </c>
      <c r="W74" s="49">
        <v>0.008696</v>
      </c>
      <c r="X74" s="49">
        <v>0</v>
      </c>
      <c r="Y74" s="49">
        <v>0.544782</v>
      </c>
      <c r="Z74" s="49">
        <v>0</v>
      </c>
      <c r="AA74" s="49">
        <v>0</v>
      </c>
      <c r="AB74" s="71">
        <v>74</v>
      </c>
      <c r="AC74" s="71"/>
      <c r="AD74" s="72"/>
      <c r="AE74" s="78" t="s">
        <v>1455</v>
      </c>
      <c r="AF74" s="78">
        <v>106</v>
      </c>
      <c r="AG74" s="78">
        <v>29</v>
      </c>
      <c r="AH74" s="78">
        <v>2184</v>
      </c>
      <c r="AI74" s="78">
        <v>3061</v>
      </c>
      <c r="AJ74" s="78"/>
      <c r="AK74" s="78" t="s">
        <v>1640</v>
      </c>
      <c r="AL74" s="78" t="s">
        <v>1801</v>
      </c>
      <c r="AM74" s="82" t="s">
        <v>1921</v>
      </c>
      <c r="AN74" s="78"/>
      <c r="AO74" s="80">
        <v>43438.39523148148</v>
      </c>
      <c r="AP74" s="82" t="s">
        <v>2052</v>
      </c>
      <c r="AQ74" s="78" t="b">
        <v>1</v>
      </c>
      <c r="AR74" s="78" t="b">
        <v>0</v>
      </c>
      <c r="AS74" s="78" t="b">
        <v>0</v>
      </c>
      <c r="AT74" s="78"/>
      <c r="AU74" s="78">
        <v>0</v>
      </c>
      <c r="AV74" s="78"/>
      <c r="AW74" s="78" t="b">
        <v>0</v>
      </c>
      <c r="AX74" s="78" t="s">
        <v>2269</v>
      </c>
      <c r="AY74" s="82" t="s">
        <v>2341</v>
      </c>
      <c r="AZ74" s="78" t="s">
        <v>66</v>
      </c>
      <c r="BA74" s="78" t="str">
        <f>REPLACE(INDEX(GroupVertices[Group],MATCH(Vertices[[#This Row],[Vertex]],GroupVertices[Vertex],0)),1,1,"")</f>
        <v>1</v>
      </c>
      <c r="BB74" s="48"/>
      <c r="BC74" s="48"/>
      <c r="BD74" s="48"/>
      <c r="BE74" s="48"/>
      <c r="BF74" s="48"/>
      <c r="BG74" s="48"/>
      <c r="BH74" s="119" t="s">
        <v>3135</v>
      </c>
      <c r="BI74" s="119" t="s">
        <v>3135</v>
      </c>
      <c r="BJ74" s="119" t="s">
        <v>3004</v>
      </c>
      <c r="BK74" s="119" t="s">
        <v>3004</v>
      </c>
      <c r="BL74" s="119">
        <v>0</v>
      </c>
      <c r="BM74" s="123">
        <v>0</v>
      </c>
      <c r="BN74" s="119">
        <v>0</v>
      </c>
      <c r="BO74" s="123">
        <v>0</v>
      </c>
      <c r="BP74" s="119">
        <v>0</v>
      </c>
      <c r="BQ74" s="123">
        <v>0</v>
      </c>
      <c r="BR74" s="119">
        <v>5</v>
      </c>
      <c r="BS74" s="123">
        <v>100</v>
      </c>
      <c r="BT74" s="119">
        <v>5</v>
      </c>
      <c r="BU74" s="2"/>
      <c r="BV74" s="3"/>
      <c r="BW74" s="3"/>
      <c r="BX74" s="3"/>
      <c r="BY74" s="3"/>
    </row>
    <row r="75" spans="1:77" ht="41.45" customHeight="1">
      <c r="A75" s="64" t="s">
        <v>272</v>
      </c>
      <c r="C75" s="65"/>
      <c r="D75" s="65" t="s">
        <v>64</v>
      </c>
      <c r="E75" s="66">
        <v>489.7668821038556</v>
      </c>
      <c r="F75" s="68">
        <v>97.47494124982015</v>
      </c>
      <c r="G75" s="102" t="s">
        <v>2209</v>
      </c>
      <c r="H75" s="65"/>
      <c r="I75" s="69" t="s">
        <v>272</v>
      </c>
      <c r="J75" s="70"/>
      <c r="K75" s="70"/>
      <c r="L75" s="69" t="s">
        <v>2529</v>
      </c>
      <c r="M75" s="73">
        <v>842.5179128099372</v>
      </c>
      <c r="N75" s="74">
        <v>280.0942077636719</v>
      </c>
      <c r="O75" s="74">
        <v>3454.489013671875</v>
      </c>
      <c r="P75" s="75"/>
      <c r="Q75" s="76"/>
      <c r="R75" s="76"/>
      <c r="S75" s="88"/>
      <c r="T75" s="48">
        <v>0</v>
      </c>
      <c r="U75" s="48">
        <v>1</v>
      </c>
      <c r="V75" s="49">
        <v>0</v>
      </c>
      <c r="W75" s="49">
        <v>0.008696</v>
      </c>
      <c r="X75" s="49">
        <v>0</v>
      </c>
      <c r="Y75" s="49">
        <v>0.544782</v>
      </c>
      <c r="Z75" s="49">
        <v>0</v>
      </c>
      <c r="AA75" s="49">
        <v>0</v>
      </c>
      <c r="AB75" s="71">
        <v>75</v>
      </c>
      <c r="AC75" s="71"/>
      <c r="AD75" s="72"/>
      <c r="AE75" s="78" t="s">
        <v>1456</v>
      </c>
      <c r="AF75" s="78">
        <v>4008</v>
      </c>
      <c r="AG75" s="78">
        <v>1756</v>
      </c>
      <c r="AH75" s="78">
        <v>44747</v>
      </c>
      <c r="AI75" s="78">
        <v>16798</v>
      </c>
      <c r="AJ75" s="78"/>
      <c r="AK75" s="78" t="s">
        <v>1641</v>
      </c>
      <c r="AL75" s="78" t="s">
        <v>1802</v>
      </c>
      <c r="AM75" s="78"/>
      <c r="AN75" s="78"/>
      <c r="AO75" s="80">
        <v>41375.37436342592</v>
      </c>
      <c r="AP75" s="82" t="s">
        <v>2053</v>
      </c>
      <c r="AQ75" s="78" t="b">
        <v>0</v>
      </c>
      <c r="AR75" s="78" t="b">
        <v>0</v>
      </c>
      <c r="AS75" s="78" t="b">
        <v>0</v>
      </c>
      <c r="AT75" s="78"/>
      <c r="AU75" s="78">
        <v>8</v>
      </c>
      <c r="AV75" s="82" t="s">
        <v>2158</v>
      </c>
      <c r="AW75" s="78" t="b">
        <v>0</v>
      </c>
      <c r="AX75" s="78" t="s">
        <v>2269</v>
      </c>
      <c r="AY75" s="82" t="s">
        <v>2342</v>
      </c>
      <c r="AZ75" s="78" t="s">
        <v>66</v>
      </c>
      <c r="BA75" s="78" t="str">
        <f>REPLACE(INDEX(GroupVertices[Group],MATCH(Vertices[[#This Row],[Vertex]],GroupVertices[Vertex],0)),1,1,"")</f>
        <v>1</v>
      </c>
      <c r="BB75" s="48"/>
      <c r="BC75" s="48"/>
      <c r="BD75" s="48"/>
      <c r="BE75" s="48"/>
      <c r="BF75" s="48"/>
      <c r="BG75" s="48"/>
      <c r="BH75" s="119" t="s">
        <v>3135</v>
      </c>
      <c r="BI75" s="119" t="s">
        <v>3135</v>
      </c>
      <c r="BJ75" s="119" t="s">
        <v>3004</v>
      </c>
      <c r="BK75" s="119" t="s">
        <v>3004</v>
      </c>
      <c r="BL75" s="119">
        <v>0</v>
      </c>
      <c r="BM75" s="123">
        <v>0</v>
      </c>
      <c r="BN75" s="119">
        <v>0</v>
      </c>
      <c r="BO75" s="123">
        <v>0</v>
      </c>
      <c r="BP75" s="119">
        <v>0</v>
      </c>
      <c r="BQ75" s="123">
        <v>0</v>
      </c>
      <c r="BR75" s="119">
        <v>5</v>
      </c>
      <c r="BS75" s="123">
        <v>100</v>
      </c>
      <c r="BT75" s="119">
        <v>5</v>
      </c>
      <c r="BU75" s="2"/>
      <c r="BV75" s="3"/>
      <c r="BW75" s="3"/>
      <c r="BX75" s="3"/>
      <c r="BY75" s="3"/>
    </row>
    <row r="76" spans="1:77" ht="41.45" customHeight="1">
      <c r="A76" s="64" t="s">
        <v>273</v>
      </c>
      <c r="C76" s="65"/>
      <c r="D76" s="65" t="s">
        <v>64</v>
      </c>
      <c r="E76" s="66">
        <v>178.06151103186986</v>
      </c>
      <c r="F76" s="68">
        <v>99.87626492734161</v>
      </c>
      <c r="G76" s="102" t="s">
        <v>2210</v>
      </c>
      <c r="H76" s="65"/>
      <c r="I76" s="69" t="s">
        <v>273</v>
      </c>
      <c r="J76" s="70"/>
      <c r="K76" s="70"/>
      <c r="L76" s="69" t="s">
        <v>2530</v>
      </c>
      <c r="M76" s="73">
        <v>42.23677521461801</v>
      </c>
      <c r="N76" s="74">
        <v>2072.066162109375</v>
      </c>
      <c r="O76" s="74">
        <v>1846.0570068359375</v>
      </c>
      <c r="P76" s="75"/>
      <c r="Q76" s="76"/>
      <c r="R76" s="76"/>
      <c r="S76" s="88"/>
      <c r="T76" s="48">
        <v>0</v>
      </c>
      <c r="U76" s="48">
        <v>1</v>
      </c>
      <c r="V76" s="49">
        <v>0</v>
      </c>
      <c r="W76" s="49">
        <v>0.008696</v>
      </c>
      <c r="X76" s="49">
        <v>0</v>
      </c>
      <c r="Y76" s="49">
        <v>0.544782</v>
      </c>
      <c r="Z76" s="49">
        <v>0</v>
      </c>
      <c r="AA76" s="49">
        <v>0</v>
      </c>
      <c r="AB76" s="71">
        <v>76</v>
      </c>
      <c r="AC76" s="71"/>
      <c r="AD76" s="72"/>
      <c r="AE76" s="78" t="s">
        <v>1457</v>
      </c>
      <c r="AF76" s="78">
        <v>492</v>
      </c>
      <c r="AG76" s="78">
        <v>87</v>
      </c>
      <c r="AH76" s="78">
        <v>10367</v>
      </c>
      <c r="AI76" s="78">
        <v>1250</v>
      </c>
      <c r="AJ76" s="78"/>
      <c r="AK76" s="78" t="s">
        <v>1642</v>
      </c>
      <c r="AL76" s="78" t="s">
        <v>1803</v>
      </c>
      <c r="AM76" s="78"/>
      <c r="AN76" s="78"/>
      <c r="AO76" s="80">
        <v>43676.988969907405</v>
      </c>
      <c r="AP76" s="82" t="s">
        <v>2054</v>
      </c>
      <c r="AQ76" s="78" t="b">
        <v>1</v>
      </c>
      <c r="AR76" s="78" t="b">
        <v>0</v>
      </c>
      <c r="AS76" s="78" t="b">
        <v>0</v>
      </c>
      <c r="AT76" s="78"/>
      <c r="AU76" s="78">
        <v>4</v>
      </c>
      <c r="AV76" s="78"/>
      <c r="AW76" s="78" t="b">
        <v>0</v>
      </c>
      <c r="AX76" s="78" t="s">
        <v>2269</v>
      </c>
      <c r="AY76" s="82" t="s">
        <v>2343</v>
      </c>
      <c r="AZ76" s="78" t="s">
        <v>66</v>
      </c>
      <c r="BA76" s="78" t="str">
        <f>REPLACE(INDEX(GroupVertices[Group],MATCH(Vertices[[#This Row],[Vertex]],GroupVertices[Vertex],0)),1,1,"")</f>
        <v>1</v>
      </c>
      <c r="BB76" s="48"/>
      <c r="BC76" s="48"/>
      <c r="BD76" s="48"/>
      <c r="BE76" s="48"/>
      <c r="BF76" s="48"/>
      <c r="BG76" s="48"/>
      <c r="BH76" s="119" t="s">
        <v>3135</v>
      </c>
      <c r="BI76" s="119" t="s">
        <v>3135</v>
      </c>
      <c r="BJ76" s="119" t="s">
        <v>3004</v>
      </c>
      <c r="BK76" s="119" t="s">
        <v>3004</v>
      </c>
      <c r="BL76" s="119">
        <v>0</v>
      </c>
      <c r="BM76" s="123">
        <v>0</v>
      </c>
      <c r="BN76" s="119">
        <v>0</v>
      </c>
      <c r="BO76" s="123">
        <v>0</v>
      </c>
      <c r="BP76" s="119">
        <v>0</v>
      </c>
      <c r="BQ76" s="123">
        <v>0</v>
      </c>
      <c r="BR76" s="119">
        <v>5</v>
      </c>
      <c r="BS76" s="123">
        <v>100</v>
      </c>
      <c r="BT76" s="119">
        <v>5</v>
      </c>
      <c r="BU76" s="2"/>
      <c r="BV76" s="3"/>
      <c r="BW76" s="3"/>
      <c r="BX76" s="3"/>
      <c r="BY76" s="3"/>
    </row>
    <row r="77" spans="1:77" ht="41.45" customHeight="1">
      <c r="A77" s="64" t="s">
        <v>274</v>
      </c>
      <c r="C77" s="65"/>
      <c r="D77" s="65" t="s">
        <v>64</v>
      </c>
      <c r="E77" s="66">
        <v>206.63605972810342</v>
      </c>
      <c r="F77" s="68">
        <v>99.65613160040286</v>
      </c>
      <c r="G77" s="102" t="s">
        <v>2211</v>
      </c>
      <c r="H77" s="65"/>
      <c r="I77" s="69" t="s">
        <v>274</v>
      </c>
      <c r="J77" s="70"/>
      <c r="K77" s="70"/>
      <c r="L77" s="69" t="s">
        <v>2531</v>
      </c>
      <c r="M77" s="73">
        <v>115.59987530574074</v>
      </c>
      <c r="N77" s="74">
        <v>2303.083740234375</v>
      </c>
      <c r="O77" s="74">
        <v>938.620361328125</v>
      </c>
      <c r="P77" s="75"/>
      <c r="Q77" s="76"/>
      <c r="R77" s="76"/>
      <c r="S77" s="88"/>
      <c r="T77" s="48">
        <v>0</v>
      </c>
      <c r="U77" s="48">
        <v>1</v>
      </c>
      <c r="V77" s="49">
        <v>0</v>
      </c>
      <c r="W77" s="49">
        <v>0.008696</v>
      </c>
      <c r="X77" s="49">
        <v>0</v>
      </c>
      <c r="Y77" s="49">
        <v>0.544782</v>
      </c>
      <c r="Z77" s="49">
        <v>0</v>
      </c>
      <c r="AA77" s="49">
        <v>0</v>
      </c>
      <c r="AB77" s="71">
        <v>77</v>
      </c>
      <c r="AC77" s="71"/>
      <c r="AD77" s="72"/>
      <c r="AE77" s="78" t="s">
        <v>1458</v>
      </c>
      <c r="AF77" s="78">
        <v>442</v>
      </c>
      <c r="AG77" s="78">
        <v>240</v>
      </c>
      <c r="AH77" s="78">
        <v>71758</v>
      </c>
      <c r="AI77" s="78">
        <v>57224</v>
      </c>
      <c r="AJ77" s="78"/>
      <c r="AK77" s="78" t="s">
        <v>1643</v>
      </c>
      <c r="AL77" s="78" t="s">
        <v>1804</v>
      </c>
      <c r="AM77" s="78"/>
      <c r="AN77" s="78"/>
      <c r="AO77" s="80">
        <v>41151.05571759259</v>
      </c>
      <c r="AP77" s="82" t="s">
        <v>2055</v>
      </c>
      <c r="AQ77" s="78" t="b">
        <v>0</v>
      </c>
      <c r="AR77" s="78" t="b">
        <v>0</v>
      </c>
      <c r="AS77" s="78" t="b">
        <v>0</v>
      </c>
      <c r="AT77" s="78"/>
      <c r="AU77" s="78">
        <v>1</v>
      </c>
      <c r="AV77" s="82" t="s">
        <v>2161</v>
      </c>
      <c r="AW77" s="78" t="b">
        <v>0</v>
      </c>
      <c r="AX77" s="78" t="s">
        <v>2269</v>
      </c>
      <c r="AY77" s="82" t="s">
        <v>2344</v>
      </c>
      <c r="AZ77" s="78" t="s">
        <v>66</v>
      </c>
      <c r="BA77" s="78" t="str">
        <f>REPLACE(INDEX(GroupVertices[Group],MATCH(Vertices[[#This Row],[Vertex]],GroupVertices[Vertex],0)),1,1,"")</f>
        <v>1</v>
      </c>
      <c r="BB77" s="48"/>
      <c r="BC77" s="48"/>
      <c r="BD77" s="48"/>
      <c r="BE77" s="48"/>
      <c r="BF77" s="48"/>
      <c r="BG77" s="48"/>
      <c r="BH77" s="119" t="s">
        <v>3135</v>
      </c>
      <c r="BI77" s="119" t="s">
        <v>3135</v>
      </c>
      <c r="BJ77" s="119" t="s">
        <v>3004</v>
      </c>
      <c r="BK77" s="119" t="s">
        <v>3004</v>
      </c>
      <c r="BL77" s="119">
        <v>0</v>
      </c>
      <c r="BM77" s="123">
        <v>0</v>
      </c>
      <c r="BN77" s="119">
        <v>0</v>
      </c>
      <c r="BO77" s="123">
        <v>0</v>
      </c>
      <c r="BP77" s="119">
        <v>0</v>
      </c>
      <c r="BQ77" s="123">
        <v>0</v>
      </c>
      <c r="BR77" s="119">
        <v>5</v>
      </c>
      <c r="BS77" s="123">
        <v>100</v>
      </c>
      <c r="BT77" s="119">
        <v>5</v>
      </c>
      <c r="BU77" s="2"/>
      <c r="BV77" s="3"/>
      <c r="BW77" s="3"/>
      <c r="BX77" s="3"/>
      <c r="BY77" s="3"/>
    </row>
    <row r="78" spans="1:77" ht="41.45" customHeight="1">
      <c r="A78" s="64" t="s">
        <v>275</v>
      </c>
      <c r="C78" s="65"/>
      <c r="D78" s="65" t="s">
        <v>64</v>
      </c>
      <c r="E78" s="66">
        <v>175.26008468910186</v>
      </c>
      <c r="F78" s="68">
        <v>99.8978466260611</v>
      </c>
      <c r="G78" s="102" t="s">
        <v>2212</v>
      </c>
      <c r="H78" s="65"/>
      <c r="I78" s="69" t="s">
        <v>275</v>
      </c>
      <c r="J78" s="70"/>
      <c r="K78" s="70"/>
      <c r="L78" s="69" t="s">
        <v>2532</v>
      </c>
      <c r="M78" s="73">
        <v>35.04431442137068</v>
      </c>
      <c r="N78" s="74">
        <v>1389.32275390625</v>
      </c>
      <c r="O78" s="74">
        <v>7633.6171875</v>
      </c>
      <c r="P78" s="75"/>
      <c r="Q78" s="76"/>
      <c r="R78" s="76"/>
      <c r="S78" s="88"/>
      <c r="T78" s="48">
        <v>0</v>
      </c>
      <c r="U78" s="48">
        <v>1</v>
      </c>
      <c r="V78" s="49">
        <v>0</v>
      </c>
      <c r="W78" s="49">
        <v>0.008696</v>
      </c>
      <c r="X78" s="49">
        <v>0</v>
      </c>
      <c r="Y78" s="49">
        <v>0.544782</v>
      </c>
      <c r="Z78" s="49">
        <v>0</v>
      </c>
      <c r="AA78" s="49">
        <v>0</v>
      </c>
      <c r="AB78" s="71">
        <v>78</v>
      </c>
      <c r="AC78" s="71"/>
      <c r="AD78" s="72"/>
      <c r="AE78" s="78" t="s">
        <v>275</v>
      </c>
      <c r="AF78" s="78">
        <v>489</v>
      </c>
      <c r="AG78" s="78">
        <v>72</v>
      </c>
      <c r="AH78" s="78">
        <v>6816</v>
      </c>
      <c r="AI78" s="78">
        <v>8236</v>
      </c>
      <c r="AJ78" s="78"/>
      <c r="AK78" s="78" t="s">
        <v>1644</v>
      </c>
      <c r="AL78" s="78"/>
      <c r="AM78" s="78"/>
      <c r="AN78" s="78"/>
      <c r="AO78" s="80">
        <v>43437.75686342592</v>
      </c>
      <c r="AP78" s="82" t="s">
        <v>2056</v>
      </c>
      <c r="AQ78" s="78" t="b">
        <v>1</v>
      </c>
      <c r="AR78" s="78" t="b">
        <v>0</v>
      </c>
      <c r="AS78" s="78" t="b">
        <v>0</v>
      </c>
      <c r="AT78" s="78"/>
      <c r="AU78" s="78">
        <v>0</v>
      </c>
      <c r="AV78" s="78"/>
      <c r="AW78" s="78" t="b">
        <v>0</v>
      </c>
      <c r="AX78" s="78" t="s">
        <v>2269</v>
      </c>
      <c r="AY78" s="82" t="s">
        <v>2345</v>
      </c>
      <c r="AZ78" s="78" t="s">
        <v>66</v>
      </c>
      <c r="BA78" s="78" t="str">
        <f>REPLACE(INDEX(GroupVertices[Group],MATCH(Vertices[[#This Row],[Vertex]],GroupVertices[Vertex],0)),1,1,"")</f>
        <v>1</v>
      </c>
      <c r="BB78" s="48"/>
      <c r="BC78" s="48"/>
      <c r="BD78" s="48"/>
      <c r="BE78" s="48"/>
      <c r="BF78" s="48"/>
      <c r="BG78" s="48"/>
      <c r="BH78" s="119" t="s">
        <v>3135</v>
      </c>
      <c r="BI78" s="119" t="s">
        <v>3135</v>
      </c>
      <c r="BJ78" s="119" t="s">
        <v>3004</v>
      </c>
      <c r="BK78" s="119" t="s">
        <v>3004</v>
      </c>
      <c r="BL78" s="119">
        <v>0</v>
      </c>
      <c r="BM78" s="123">
        <v>0</v>
      </c>
      <c r="BN78" s="119">
        <v>0</v>
      </c>
      <c r="BO78" s="123">
        <v>0</v>
      </c>
      <c r="BP78" s="119">
        <v>0</v>
      </c>
      <c r="BQ78" s="123">
        <v>0</v>
      </c>
      <c r="BR78" s="119">
        <v>5</v>
      </c>
      <c r="BS78" s="123">
        <v>100</v>
      </c>
      <c r="BT78" s="119">
        <v>5</v>
      </c>
      <c r="BU78" s="2"/>
      <c r="BV78" s="3"/>
      <c r="BW78" s="3"/>
      <c r="BX78" s="3"/>
      <c r="BY78" s="3"/>
    </row>
    <row r="79" spans="1:77" ht="41.45" customHeight="1">
      <c r="A79" s="64" t="s">
        <v>276</v>
      </c>
      <c r="C79" s="65"/>
      <c r="D79" s="65" t="s">
        <v>64</v>
      </c>
      <c r="E79" s="66">
        <v>172.8321818587029</v>
      </c>
      <c r="F79" s="68">
        <v>99.91655076495132</v>
      </c>
      <c r="G79" s="102" t="s">
        <v>2213</v>
      </c>
      <c r="H79" s="65"/>
      <c r="I79" s="69" t="s">
        <v>276</v>
      </c>
      <c r="J79" s="70"/>
      <c r="K79" s="70"/>
      <c r="L79" s="69" t="s">
        <v>2533</v>
      </c>
      <c r="M79" s="73">
        <v>28.810848400556328</v>
      </c>
      <c r="N79" s="74">
        <v>2404.3935546875</v>
      </c>
      <c r="O79" s="74">
        <v>7121.5107421875</v>
      </c>
      <c r="P79" s="75"/>
      <c r="Q79" s="76"/>
      <c r="R79" s="76"/>
      <c r="S79" s="88"/>
      <c r="T79" s="48">
        <v>0</v>
      </c>
      <c r="U79" s="48">
        <v>1</v>
      </c>
      <c r="V79" s="49">
        <v>0</v>
      </c>
      <c r="W79" s="49">
        <v>0.008696</v>
      </c>
      <c r="X79" s="49">
        <v>0</v>
      </c>
      <c r="Y79" s="49">
        <v>0.544782</v>
      </c>
      <c r="Z79" s="49">
        <v>0</v>
      </c>
      <c r="AA79" s="49">
        <v>0</v>
      </c>
      <c r="AB79" s="71">
        <v>79</v>
      </c>
      <c r="AC79" s="71"/>
      <c r="AD79" s="72"/>
      <c r="AE79" s="78" t="s">
        <v>1459</v>
      </c>
      <c r="AF79" s="78">
        <v>146</v>
      </c>
      <c r="AG79" s="78">
        <v>59</v>
      </c>
      <c r="AH79" s="78">
        <v>38930</v>
      </c>
      <c r="AI79" s="78">
        <v>20736</v>
      </c>
      <c r="AJ79" s="78"/>
      <c r="AK79" s="78" t="s">
        <v>1645</v>
      </c>
      <c r="AL79" s="78" t="s">
        <v>1799</v>
      </c>
      <c r="AM79" s="82" t="s">
        <v>1922</v>
      </c>
      <c r="AN79" s="78"/>
      <c r="AO79" s="80">
        <v>39866.10351851852</v>
      </c>
      <c r="AP79" s="82" t="s">
        <v>2057</v>
      </c>
      <c r="AQ79" s="78" t="b">
        <v>0</v>
      </c>
      <c r="AR79" s="78" t="b">
        <v>0</v>
      </c>
      <c r="AS79" s="78" t="b">
        <v>0</v>
      </c>
      <c r="AT79" s="78"/>
      <c r="AU79" s="78">
        <v>5</v>
      </c>
      <c r="AV79" s="82" t="s">
        <v>2159</v>
      </c>
      <c r="AW79" s="78" t="b">
        <v>0</v>
      </c>
      <c r="AX79" s="78" t="s">
        <v>2269</v>
      </c>
      <c r="AY79" s="82" t="s">
        <v>2346</v>
      </c>
      <c r="AZ79" s="78" t="s">
        <v>66</v>
      </c>
      <c r="BA79" s="78" t="str">
        <f>REPLACE(INDEX(GroupVertices[Group],MATCH(Vertices[[#This Row],[Vertex]],GroupVertices[Vertex],0)),1,1,"")</f>
        <v>1</v>
      </c>
      <c r="BB79" s="48"/>
      <c r="BC79" s="48"/>
      <c r="BD79" s="48"/>
      <c r="BE79" s="48"/>
      <c r="BF79" s="48"/>
      <c r="BG79" s="48"/>
      <c r="BH79" s="119" t="s">
        <v>3135</v>
      </c>
      <c r="BI79" s="119" t="s">
        <v>3135</v>
      </c>
      <c r="BJ79" s="119" t="s">
        <v>3004</v>
      </c>
      <c r="BK79" s="119" t="s">
        <v>3004</v>
      </c>
      <c r="BL79" s="119">
        <v>0</v>
      </c>
      <c r="BM79" s="123">
        <v>0</v>
      </c>
      <c r="BN79" s="119">
        <v>0</v>
      </c>
      <c r="BO79" s="123">
        <v>0</v>
      </c>
      <c r="BP79" s="119">
        <v>0</v>
      </c>
      <c r="BQ79" s="123">
        <v>0</v>
      </c>
      <c r="BR79" s="119">
        <v>5</v>
      </c>
      <c r="BS79" s="123">
        <v>100</v>
      </c>
      <c r="BT79" s="119">
        <v>5</v>
      </c>
      <c r="BU79" s="2"/>
      <c r="BV79" s="3"/>
      <c r="BW79" s="3"/>
      <c r="BX79" s="3"/>
      <c r="BY79" s="3"/>
    </row>
    <row r="80" spans="1:77" ht="41.45" customHeight="1">
      <c r="A80" s="64" t="s">
        <v>277</v>
      </c>
      <c r="C80" s="65"/>
      <c r="D80" s="65" t="s">
        <v>64</v>
      </c>
      <c r="E80" s="66">
        <v>182.9173166926677</v>
      </c>
      <c r="F80" s="68">
        <v>99.83885664956117</v>
      </c>
      <c r="G80" s="102" t="s">
        <v>2214</v>
      </c>
      <c r="H80" s="65"/>
      <c r="I80" s="69" t="s">
        <v>277</v>
      </c>
      <c r="J80" s="70"/>
      <c r="K80" s="70"/>
      <c r="L80" s="69" t="s">
        <v>2534</v>
      </c>
      <c r="M80" s="73">
        <v>54.7037072562467</v>
      </c>
      <c r="N80" s="74">
        <v>2628.9609375</v>
      </c>
      <c r="O80" s="74">
        <v>8352.3828125</v>
      </c>
      <c r="P80" s="75"/>
      <c r="Q80" s="76"/>
      <c r="R80" s="76"/>
      <c r="S80" s="88"/>
      <c r="T80" s="48">
        <v>0</v>
      </c>
      <c r="U80" s="48">
        <v>1</v>
      </c>
      <c r="V80" s="49">
        <v>0</v>
      </c>
      <c r="W80" s="49">
        <v>0.008696</v>
      </c>
      <c r="X80" s="49">
        <v>0</v>
      </c>
      <c r="Y80" s="49">
        <v>0.544782</v>
      </c>
      <c r="Z80" s="49">
        <v>0</v>
      </c>
      <c r="AA80" s="49">
        <v>0</v>
      </c>
      <c r="AB80" s="71">
        <v>80</v>
      </c>
      <c r="AC80" s="71"/>
      <c r="AD80" s="72"/>
      <c r="AE80" s="78" t="s">
        <v>1460</v>
      </c>
      <c r="AF80" s="78">
        <v>59</v>
      </c>
      <c r="AG80" s="78">
        <v>113</v>
      </c>
      <c r="AH80" s="78">
        <v>28329</v>
      </c>
      <c r="AI80" s="78">
        <v>7389</v>
      </c>
      <c r="AJ80" s="78"/>
      <c r="AK80" s="78" t="s">
        <v>1646</v>
      </c>
      <c r="AL80" s="78" t="s">
        <v>1805</v>
      </c>
      <c r="AM80" s="82" t="s">
        <v>1923</v>
      </c>
      <c r="AN80" s="78"/>
      <c r="AO80" s="80">
        <v>40507.35273148148</v>
      </c>
      <c r="AP80" s="82" t="s">
        <v>2058</v>
      </c>
      <c r="AQ80" s="78" t="b">
        <v>0</v>
      </c>
      <c r="AR80" s="78" t="b">
        <v>0</v>
      </c>
      <c r="AS80" s="78" t="b">
        <v>0</v>
      </c>
      <c r="AT80" s="78"/>
      <c r="AU80" s="78">
        <v>12</v>
      </c>
      <c r="AV80" s="82" t="s">
        <v>2159</v>
      </c>
      <c r="AW80" s="78" t="b">
        <v>0</v>
      </c>
      <c r="AX80" s="78" t="s">
        <v>2269</v>
      </c>
      <c r="AY80" s="82" t="s">
        <v>2347</v>
      </c>
      <c r="AZ80" s="78" t="s">
        <v>66</v>
      </c>
      <c r="BA80" s="78" t="str">
        <f>REPLACE(INDEX(GroupVertices[Group],MATCH(Vertices[[#This Row],[Vertex]],GroupVertices[Vertex],0)),1,1,"")</f>
        <v>1</v>
      </c>
      <c r="BB80" s="48"/>
      <c r="BC80" s="48"/>
      <c r="BD80" s="48"/>
      <c r="BE80" s="48"/>
      <c r="BF80" s="48"/>
      <c r="BG80" s="48"/>
      <c r="BH80" s="119" t="s">
        <v>3135</v>
      </c>
      <c r="BI80" s="119" t="s">
        <v>3135</v>
      </c>
      <c r="BJ80" s="119" t="s">
        <v>3004</v>
      </c>
      <c r="BK80" s="119" t="s">
        <v>3004</v>
      </c>
      <c r="BL80" s="119">
        <v>0</v>
      </c>
      <c r="BM80" s="123">
        <v>0</v>
      </c>
      <c r="BN80" s="119">
        <v>0</v>
      </c>
      <c r="BO80" s="123">
        <v>0</v>
      </c>
      <c r="BP80" s="119">
        <v>0</v>
      </c>
      <c r="BQ80" s="123">
        <v>0</v>
      </c>
      <c r="BR80" s="119">
        <v>5</v>
      </c>
      <c r="BS80" s="123">
        <v>100</v>
      </c>
      <c r="BT80" s="119">
        <v>5</v>
      </c>
      <c r="BU80" s="2"/>
      <c r="BV80" s="3"/>
      <c r="BW80" s="3"/>
      <c r="BX80" s="3"/>
      <c r="BY80" s="3"/>
    </row>
    <row r="81" spans="1:77" ht="41.45" customHeight="1">
      <c r="A81" s="64" t="s">
        <v>278</v>
      </c>
      <c r="C81" s="65"/>
      <c r="D81" s="65" t="s">
        <v>64</v>
      </c>
      <c r="E81" s="66">
        <v>526.5589480722085</v>
      </c>
      <c r="F81" s="68">
        <v>97.19150160663757</v>
      </c>
      <c r="G81" s="102" t="s">
        <v>2215</v>
      </c>
      <c r="H81" s="65"/>
      <c r="I81" s="69" t="s">
        <v>278</v>
      </c>
      <c r="J81" s="70"/>
      <c r="K81" s="70"/>
      <c r="L81" s="69" t="s">
        <v>2535</v>
      </c>
      <c r="M81" s="73">
        <v>936.9788978945854</v>
      </c>
      <c r="N81" s="74">
        <v>603.3908081054688</v>
      </c>
      <c r="O81" s="74">
        <v>6738.58544921875</v>
      </c>
      <c r="P81" s="75"/>
      <c r="Q81" s="76"/>
      <c r="R81" s="76"/>
      <c r="S81" s="88"/>
      <c r="T81" s="48">
        <v>0</v>
      </c>
      <c r="U81" s="48">
        <v>1</v>
      </c>
      <c r="V81" s="49">
        <v>0</v>
      </c>
      <c r="W81" s="49">
        <v>0.008696</v>
      </c>
      <c r="X81" s="49">
        <v>0</v>
      </c>
      <c r="Y81" s="49">
        <v>0.544782</v>
      </c>
      <c r="Z81" s="49">
        <v>0</v>
      </c>
      <c r="AA81" s="49">
        <v>0</v>
      </c>
      <c r="AB81" s="71">
        <v>81</v>
      </c>
      <c r="AC81" s="71"/>
      <c r="AD81" s="72"/>
      <c r="AE81" s="78" t="s">
        <v>1461</v>
      </c>
      <c r="AF81" s="78">
        <v>491</v>
      </c>
      <c r="AG81" s="78">
        <v>1953</v>
      </c>
      <c r="AH81" s="78">
        <v>39184</v>
      </c>
      <c r="AI81" s="78">
        <v>41552</v>
      </c>
      <c r="AJ81" s="78"/>
      <c r="AK81" s="78" t="s">
        <v>1647</v>
      </c>
      <c r="AL81" s="78" t="s">
        <v>1806</v>
      </c>
      <c r="AM81" s="82" t="s">
        <v>1924</v>
      </c>
      <c r="AN81" s="78"/>
      <c r="AO81" s="80">
        <v>39643.07224537037</v>
      </c>
      <c r="AP81" s="82" t="s">
        <v>2059</v>
      </c>
      <c r="AQ81" s="78" t="b">
        <v>0</v>
      </c>
      <c r="AR81" s="78" t="b">
        <v>0</v>
      </c>
      <c r="AS81" s="78" t="b">
        <v>0</v>
      </c>
      <c r="AT81" s="78"/>
      <c r="AU81" s="78">
        <v>6</v>
      </c>
      <c r="AV81" s="82" t="s">
        <v>2160</v>
      </c>
      <c r="AW81" s="78" t="b">
        <v>0</v>
      </c>
      <c r="AX81" s="78" t="s">
        <v>2269</v>
      </c>
      <c r="AY81" s="82" t="s">
        <v>2348</v>
      </c>
      <c r="AZ81" s="78" t="s">
        <v>66</v>
      </c>
      <c r="BA81" s="78" t="str">
        <f>REPLACE(INDEX(GroupVertices[Group],MATCH(Vertices[[#This Row],[Vertex]],GroupVertices[Vertex],0)),1,1,"")</f>
        <v>1</v>
      </c>
      <c r="BB81" s="48"/>
      <c r="BC81" s="48"/>
      <c r="BD81" s="48"/>
      <c r="BE81" s="48"/>
      <c r="BF81" s="48"/>
      <c r="BG81" s="48"/>
      <c r="BH81" s="119" t="s">
        <v>3135</v>
      </c>
      <c r="BI81" s="119" t="s">
        <v>3135</v>
      </c>
      <c r="BJ81" s="119" t="s">
        <v>3004</v>
      </c>
      <c r="BK81" s="119" t="s">
        <v>3004</v>
      </c>
      <c r="BL81" s="119">
        <v>0</v>
      </c>
      <c r="BM81" s="123">
        <v>0</v>
      </c>
      <c r="BN81" s="119">
        <v>0</v>
      </c>
      <c r="BO81" s="123">
        <v>0</v>
      </c>
      <c r="BP81" s="119">
        <v>0</v>
      </c>
      <c r="BQ81" s="123">
        <v>0</v>
      </c>
      <c r="BR81" s="119">
        <v>5</v>
      </c>
      <c r="BS81" s="123">
        <v>100</v>
      </c>
      <c r="BT81" s="119">
        <v>5</v>
      </c>
      <c r="BU81" s="2"/>
      <c r="BV81" s="3"/>
      <c r="BW81" s="3"/>
      <c r="BX81" s="3"/>
      <c r="BY81" s="3"/>
    </row>
    <row r="82" spans="1:77" ht="41.45" customHeight="1">
      <c r="A82" s="64" t="s">
        <v>279</v>
      </c>
      <c r="C82" s="65"/>
      <c r="D82" s="65" t="s">
        <v>64</v>
      </c>
      <c r="E82" s="66">
        <v>300.7639848451081</v>
      </c>
      <c r="F82" s="68">
        <v>98.93098652342813</v>
      </c>
      <c r="G82" s="102" t="s">
        <v>2216</v>
      </c>
      <c r="H82" s="65"/>
      <c r="I82" s="69" t="s">
        <v>279</v>
      </c>
      <c r="J82" s="70"/>
      <c r="K82" s="70"/>
      <c r="L82" s="69" t="s">
        <v>2536</v>
      </c>
      <c r="M82" s="73">
        <v>357.2665579588509</v>
      </c>
      <c r="N82" s="74">
        <v>1239.1739501953125</v>
      </c>
      <c r="O82" s="74">
        <v>9402.806640625</v>
      </c>
      <c r="P82" s="75"/>
      <c r="Q82" s="76"/>
      <c r="R82" s="76"/>
      <c r="S82" s="88"/>
      <c r="T82" s="48">
        <v>0</v>
      </c>
      <c r="U82" s="48">
        <v>1</v>
      </c>
      <c r="V82" s="49">
        <v>0</v>
      </c>
      <c r="W82" s="49">
        <v>0.008696</v>
      </c>
      <c r="X82" s="49">
        <v>0</v>
      </c>
      <c r="Y82" s="49">
        <v>0.544782</v>
      </c>
      <c r="Z82" s="49">
        <v>0</v>
      </c>
      <c r="AA82" s="49">
        <v>0</v>
      </c>
      <c r="AB82" s="71">
        <v>82</v>
      </c>
      <c r="AC82" s="71"/>
      <c r="AD82" s="72"/>
      <c r="AE82" s="78" t="s">
        <v>1462</v>
      </c>
      <c r="AF82" s="78">
        <v>1771</v>
      </c>
      <c r="AG82" s="78">
        <v>744</v>
      </c>
      <c r="AH82" s="78">
        <v>49464</v>
      </c>
      <c r="AI82" s="78">
        <v>79471</v>
      </c>
      <c r="AJ82" s="78"/>
      <c r="AK82" s="78" t="s">
        <v>1648</v>
      </c>
      <c r="AL82" s="78" t="s">
        <v>1807</v>
      </c>
      <c r="AM82" s="82" t="s">
        <v>1925</v>
      </c>
      <c r="AN82" s="78"/>
      <c r="AO82" s="80">
        <v>42462.02633101852</v>
      </c>
      <c r="AP82" s="82" t="s">
        <v>2060</v>
      </c>
      <c r="AQ82" s="78" t="b">
        <v>0</v>
      </c>
      <c r="AR82" s="78" t="b">
        <v>0</v>
      </c>
      <c r="AS82" s="78" t="b">
        <v>1</v>
      </c>
      <c r="AT82" s="78"/>
      <c r="AU82" s="78">
        <v>7</v>
      </c>
      <c r="AV82" s="82" t="s">
        <v>2158</v>
      </c>
      <c r="AW82" s="78" t="b">
        <v>0</v>
      </c>
      <c r="AX82" s="78" t="s">
        <v>2269</v>
      </c>
      <c r="AY82" s="82" t="s">
        <v>2349</v>
      </c>
      <c r="AZ82" s="78" t="s">
        <v>66</v>
      </c>
      <c r="BA82" s="78" t="str">
        <f>REPLACE(INDEX(GroupVertices[Group],MATCH(Vertices[[#This Row],[Vertex]],GroupVertices[Vertex],0)),1,1,"")</f>
        <v>1</v>
      </c>
      <c r="BB82" s="48"/>
      <c r="BC82" s="48"/>
      <c r="BD82" s="48"/>
      <c r="BE82" s="48"/>
      <c r="BF82" s="48"/>
      <c r="BG82" s="48"/>
      <c r="BH82" s="119" t="s">
        <v>3135</v>
      </c>
      <c r="BI82" s="119" t="s">
        <v>3135</v>
      </c>
      <c r="BJ82" s="119" t="s">
        <v>3004</v>
      </c>
      <c r="BK82" s="119" t="s">
        <v>3004</v>
      </c>
      <c r="BL82" s="119">
        <v>0</v>
      </c>
      <c r="BM82" s="123">
        <v>0</v>
      </c>
      <c r="BN82" s="119">
        <v>0</v>
      </c>
      <c r="BO82" s="123">
        <v>0</v>
      </c>
      <c r="BP82" s="119">
        <v>0</v>
      </c>
      <c r="BQ82" s="123">
        <v>0</v>
      </c>
      <c r="BR82" s="119">
        <v>5</v>
      </c>
      <c r="BS82" s="123">
        <v>100</v>
      </c>
      <c r="BT82" s="119">
        <v>5</v>
      </c>
      <c r="BU82" s="2"/>
      <c r="BV82" s="3"/>
      <c r="BW82" s="3"/>
      <c r="BX82" s="3"/>
      <c r="BY82" s="3"/>
    </row>
    <row r="83" spans="1:77" ht="41.45" customHeight="1">
      <c r="A83" s="64" t="s">
        <v>280</v>
      </c>
      <c r="C83" s="65"/>
      <c r="D83" s="65" t="s">
        <v>64</v>
      </c>
      <c r="E83" s="66">
        <v>210.74481836416314</v>
      </c>
      <c r="F83" s="68">
        <v>99.62447844228095</v>
      </c>
      <c r="G83" s="102" t="s">
        <v>2217</v>
      </c>
      <c r="H83" s="65"/>
      <c r="I83" s="69" t="s">
        <v>280</v>
      </c>
      <c r="J83" s="70"/>
      <c r="K83" s="70"/>
      <c r="L83" s="69" t="s">
        <v>2537</v>
      </c>
      <c r="M83" s="73">
        <v>126.14881780250347</v>
      </c>
      <c r="N83" s="74">
        <v>2338.9482421875</v>
      </c>
      <c r="O83" s="74">
        <v>9051.2177734375</v>
      </c>
      <c r="P83" s="75"/>
      <c r="Q83" s="76"/>
      <c r="R83" s="76"/>
      <c r="S83" s="88"/>
      <c r="T83" s="48">
        <v>0</v>
      </c>
      <c r="U83" s="48">
        <v>1</v>
      </c>
      <c r="V83" s="49">
        <v>0</v>
      </c>
      <c r="W83" s="49">
        <v>0.008696</v>
      </c>
      <c r="X83" s="49">
        <v>0</v>
      </c>
      <c r="Y83" s="49">
        <v>0.544782</v>
      </c>
      <c r="Z83" s="49">
        <v>0</v>
      </c>
      <c r="AA83" s="49">
        <v>0</v>
      </c>
      <c r="AB83" s="71">
        <v>83</v>
      </c>
      <c r="AC83" s="71"/>
      <c r="AD83" s="72"/>
      <c r="AE83" s="78" t="s">
        <v>1463</v>
      </c>
      <c r="AF83" s="78">
        <v>275</v>
      </c>
      <c r="AG83" s="78">
        <v>262</v>
      </c>
      <c r="AH83" s="78">
        <v>10612</v>
      </c>
      <c r="AI83" s="78">
        <v>49691</v>
      </c>
      <c r="AJ83" s="78"/>
      <c r="AK83" s="78" t="s">
        <v>1649</v>
      </c>
      <c r="AL83" s="78"/>
      <c r="AM83" s="78"/>
      <c r="AN83" s="78"/>
      <c r="AO83" s="80">
        <v>41727.71436342593</v>
      </c>
      <c r="AP83" s="82" t="s">
        <v>2061</v>
      </c>
      <c r="AQ83" s="78" t="b">
        <v>0</v>
      </c>
      <c r="AR83" s="78" t="b">
        <v>0</v>
      </c>
      <c r="AS83" s="78" t="b">
        <v>0</v>
      </c>
      <c r="AT83" s="78"/>
      <c r="AU83" s="78">
        <v>0</v>
      </c>
      <c r="AV83" s="82" t="s">
        <v>2159</v>
      </c>
      <c r="AW83" s="78" t="b">
        <v>0</v>
      </c>
      <c r="AX83" s="78" t="s">
        <v>2269</v>
      </c>
      <c r="AY83" s="82" t="s">
        <v>2350</v>
      </c>
      <c r="AZ83" s="78" t="s">
        <v>66</v>
      </c>
      <c r="BA83" s="78" t="str">
        <f>REPLACE(INDEX(GroupVertices[Group],MATCH(Vertices[[#This Row],[Vertex]],GroupVertices[Vertex],0)),1,1,"")</f>
        <v>1</v>
      </c>
      <c r="BB83" s="48"/>
      <c r="BC83" s="48"/>
      <c r="BD83" s="48"/>
      <c r="BE83" s="48"/>
      <c r="BF83" s="48"/>
      <c r="BG83" s="48"/>
      <c r="BH83" s="119" t="s">
        <v>3135</v>
      </c>
      <c r="BI83" s="119" t="s">
        <v>3135</v>
      </c>
      <c r="BJ83" s="119" t="s">
        <v>3004</v>
      </c>
      <c r="BK83" s="119" t="s">
        <v>3004</v>
      </c>
      <c r="BL83" s="119">
        <v>0</v>
      </c>
      <c r="BM83" s="123">
        <v>0</v>
      </c>
      <c r="BN83" s="119">
        <v>0</v>
      </c>
      <c r="BO83" s="123">
        <v>0</v>
      </c>
      <c r="BP83" s="119">
        <v>0</v>
      </c>
      <c r="BQ83" s="123">
        <v>0</v>
      </c>
      <c r="BR83" s="119">
        <v>5</v>
      </c>
      <c r="BS83" s="123">
        <v>100</v>
      </c>
      <c r="BT83" s="119">
        <v>5</v>
      </c>
      <c r="BU83" s="2"/>
      <c r="BV83" s="3"/>
      <c r="BW83" s="3"/>
      <c r="BX83" s="3"/>
      <c r="BY83" s="3"/>
    </row>
    <row r="84" spans="1:77" ht="41.45" customHeight="1">
      <c r="A84" s="64" t="s">
        <v>281</v>
      </c>
      <c r="C84" s="65"/>
      <c r="D84" s="65" t="s">
        <v>64</v>
      </c>
      <c r="E84" s="66">
        <v>192.25540450189436</v>
      </c>
      <c r="F84" s="68">
        <v>99.76691765382955</v>
      </c>
      <c r="G84" s="102" t="s">
        <v>2218</v>
      </c>
      <c r="H84" s="65"/>
      <c r="I84" s="69" t="s">
        <v>281</v>
      </c>
      <c r="J84" s="70"/>
      <c r="K84" s="70"/>
      <c r="L84" s="69" t="s">
        <v>2538</v>
      </c>
      <c r="M84" s="73">
        <v>78.67857656707112</v>
      </c>
      <c r="N84" s="74">
        <v>2027.2730712890625</v>
      </c>
      <c r="O84" s="74">
        <v>4366.6005859375</v>
      </c>
      <c r="P84" s="75"/>
      <c r="Q84" s="76"/>
      <c r="R84" s="76"/>
      <c r="S84" s="88"/>
      <c r="T84" s="48">
        <v>0</v>
      </c>
      <c r="U84" s="48">
        <v>1</v>
      </c>
      <c r="V84" s="49">
        <v>0</v>
      </c>
      <c r="W84" s="49">
        <v>0.008696</v>
      </c>
      <c r="X84" s="49">
        <v>0</v>
      </c>
      <c r="Y84" s="49">
        <v>0.544782</v>
      </c>
      <c r="Z84" s="49">
        <v>0</v>
      </c>
      <c r="AA84" s="49">
        <v>0</v>
      </c>
      <c r="AB84" s="71">
        <v>84</v>
      </c>
      <c r="AC84" s="71"/>
      <c r="AD84" s="72"/>
      <c r="AE84" s="78" t="s">
        <v>1464</v>
      </c>
      <c r="AF84" s="78">
        <v>421</v>
      </c>
      <c r="AG84" s="78">
        <v>163</v>
      </c>
      <c r="AH84" s="78">
        <v>7846</v>
      </c>
      <c r="AI84" s="78">
        <v>9817</v>
      </c>
      <c r="AJ84" s="78"/>
      <c r="AK84" s="78" t="s">
        <v>1650</v>
      </c>
      <c r="AL84" s="78" t="s">
        <v>1808</v>
      </c>
      <c r="AM84" s="78"/>
      <c r="AN84" s="78"/>
      <c r="AO84" s="80">
        <v>42786.39915509259</v>
      </c>
      <c r="AP84" s="82" t="s">
        <v>2062</v>
      </c>
      <c r="AQ84" s="78" t="b">
        <v>0</v>
      </c>
      <c r="AR84" s="78" t="b">
        <v>0</v>
      </c>
      <c r="AS84" s="78" t="b">
        <v>0</v>
      </c>
      <c r="AT84" s="78"/>
      <c r="AU84" s="78">
        <v>0</v>
      </c>
      <c r="AV84" s="82" t="s">
        <v>2158</v>
      </c>
      <c r="AW84" s="78" t="b">
        <v>0</v>
      </c>
      <c r="AX84" s="78" t="s">
        <v>2269</v>
      </c>
      <c r="AY84" s="82" t="s">
        <v>2351</v>
      </c>
      <c r="AZ84" s="78" t="s">
        <v>66</v>
      </c>
      <c r="BA84" s="78" t="str">
        <f>REPLACE(INDEX(GroupVertices[Group],MATCH(Vertices[[#This Row],[Vertex]],GroupVertices[Vertex],0)),1,1,"")</f>
        <v>1</v>
      </c>
      <c r="BB84" s="48"/>
      <c r="BC84" s="48"/>
      <c r="BD84" s="48"/>
      <c r="BE84" s="48"/>
      <c r="BF84" s="48"/>
      <c r="BG84" s="48"/>
      <c r="BH84" s="119" t="s">
        <v>3135</v>
      </c>
      <c r="BI84" s="119" t="s">
        <v>3135</v>
      </c>
      <c r="BJ84" s="119" t="s">
        <v>3004</v>
      </c>
      <c r="BK84" s="119" t="s">
        <v>3004</v>
      </c>
      <c r="BL84" s="119">
        <v>0</v>
      </c>
      <c r="BM84" s="123">
        <v>0</v>
      </c>
      <c r="BN84" s="119">
        <v>0</v>
      </c>
      <c r="BO84" s="123">
        <v>0</v>
      </c>
      <c r="BP84" s="119">
        <v>0</v>
      </c>
      <c r="BQ84" s="123">
        <v>0</v>
      </c>
      <c r="BR84" s="119">
        <v>5</v>
      </c>
      <c r="BS84" s="123">
        <v>100</v>
      </c>
      <c r="BT84" s="119">
        <v>5</v>
      </c>
      <c r="BU84" s="2"/>
      <c r="BV84" s="3"/>
      <c r="BW84" s="3"/>
      <c r="BX84" s="3"/>
      <c r="BY84" s="3"/>
    </row>
    <row r="85" spans="1:77" ht="41.45" customHeight="1">
      <c r="A85" s="64" t="s">
        <v>282</v>
      </c>
      <c r="C85" s="65"/>
      <c r="D85" s="65" t="s">
        <v>64</v>
      </c>
      <c r="E85" s="66">
        <v>269.57477156229106</v>
      </c>
      <c r="F85" s="68">
        <v>99.17126276917175</v>
      </c>
      <c r="G85" s="102" t="s">
        <v>2219</v>
      </c>
      <c r="H85" s="65"/>
      <c r="I85" s="69" t="s">
        <v>282</v>
      </c>
      <c r="J85" s="70"/>
      <c r="K85" s="70"/>
      <c r="L85" s="69" t="s">
        <v>2539</v>
      </c>
      <c r="M85" s="73">
        <v>277.1904944606973</v>
      </c>
      <c r="N85" s="74">
        <v>1011.9757080078125</v>
      </c>
      <c r="O85" s="74">
        <v>8949.810546875</v>
      </c>
      <c r="P85" s="75"/>
      <c r="Q85" s="76"/>
      <c r="R85" s="76"/>
      <c r="S85" s="88"/>
      <c r="T85" s="48">
        <v>0</v>
      </c>
      <c r="U85" s="48">
        <v>1</v>
      </c>
      <c r="V85" s="49">
        <v>0</v>
      </c>
      <c r="W85" s="49">
        <v>0.008696</v>
      </c>
      <c r="X85" s="49">
        <v>0</v>
      </c>
      <c r="Y85" s="49">
        <v>0.544782</v>
      </c>
      <c r="Z85" s="49">
        <v>0</v>
      </c>
      <c r="AA85" s="49">
        <v>0</v>
      </c>
      <c r="AB85" s="71">
        <v>85</v>
      </c>
      <c r="AC85" s="71"/>
      <c r="AD85" s="72"/>
      <c r="AE85" s="78" t="s">
        <v>1465</v>
      </c>
      <c r="AF85" s="78">
        <v>5001</v>
      </c>
      <c r="AG85" s="78">
        <v>577</v>
      </c>
      <c r="AH85" s="78">
        <v>6878</v>
      </c>
      <c r="AI85" s="78">
        <v>79070</v>
      </c>
      <c r="AJ85" s="78"/>
      <c r="AK85" s="78" t="s">
        <v>1651</v>
      </c>
      <c r="AL85" s="78" t="s">
        <v>1751</v>
      </c>
      <c r="AM85" s="78"/>
      <c r="AN85" s="78"/>
      <c r="AO85" s="80">
        <v>43048.830625</v>
      </c>
      <c r="AP85" s="82" t="s">
        <v>2063</v>
      </c>
      <c r="AQ85" s="78" t="b">
        <v>1</v>
      </c>
      <c r="AR85" s="78" t="b">
        <v>0</v>
      </c>
      <c r="AS85" s="78" t="b">
        <v>0</v>
      </c>
      <c r="AT85" s="78"/>
      <c r="AU85" s="78">
        <v>3</v>
      </c>
      <c r="AV85" s="78"/>
      <c r="AW85" s="78" t="b">
        <v>0</v>
      </c>
      <c r="AX85" s="78" t="s">
        <v>2269</v>
      </c>
      <c r="AY85" s="82" t="s">
        <v>2352</v>
      </c>
      <c r="AZ85" s="78" t="s">
        <v>66</v>
      </c>
      <c r="BA85" s="78" t="str">
        <f>REPLACE(INDEX(GroupVertices[Group],MATCH(Vertices[[#This Row],[Vertex]],GroupVertices[Vertex],0)),1,1,"")</f>
        <v>1</v>
      </c>
      <c r="BB85" s="48"/>
      <c r="BC85" s="48"/>
      <c r="BD85" s="48"/>
      <c r="BE85" s="48"/>
      <c r="BF85" s="48"/>
      <c r="BG85" s="48"/>
      <c r="BH85" s="119" t="s">
        <v>3135</v>
      </c>
      <c r="BI85" s="119" t="s">
        <v>3135</v>
      </c>
      <c r="BJ85" s="119" t="s">
        <v>3004</v>
      </c>
      <c r="BK85" s="119" t="s">
        <v>3004</v>
      </c>
      <c r="BL85" s="119">
        <v>0</v>
      </c>
      <c r="BM85" s="123">
        <v>0</v>
      </c>
      <c r="BN85" s="119">
        <v>0</v>
      </c>
      <c r="BO85" s="123">
        <v>0</v>
      </c>
      <c r="BP85" s="119">
        <v>0</v>
      </c>
      <c r="BQ85" s="123">
        <v>0</v>
      </c>
      <c r="BR85" s="119">
        <v>5</v>
      </c>
      <c r="BS85" s="123">
        <v>100</v>
      </c>
      <c r="BT85" s="119">
        <v>5</v>
      </c>
      <c r="BU85" s="2"/>
      <c r="BV85" s="3"/>
      <c r="BW85" s="3"/>
      <c r="BX85" s="3"/>
      <c r="BY85" s="3"/>
    </row>
    <row r="86" spans="1:77" ht="41.45" customHeight="1">
      <c r="A86" s="64" t="s">
        <v>283</v>
      </c>
      <c r="C86" s="65"/>
      <c r="D86" s="65" t="s">
        <v>64</v>
      </c>
      <c r="E86" s="66">
        <v>165.3617116113216</v>
      </c>
      <c r="F86" s="68">
        <v>99.97410196153662</v>
      </c>
      <c r="G86" s="102" t="s">
        <v>2220</v>
      </c>
      <c r="H86" s="65"/>
      <c r="I86" s="69" t="s">
        <v>283</v>
      </c>
      <c r="J86" s="70"/>
      <c r="K86" s="70"/>
      <c r="L86" s="69" t="s">
        <v>2540</v>
      </c>
      <c r="M86" s="73">
        <v>9.630952951896791</v>
      </c>
      <c r="N86" s="74">
        <v>517.1799926757812</v>
      </c>
      <c r="O86" s="74">
        <v>5570.04541015625</v>
      </c>
      <c r="P86" s="75"/>
      <c r="Q86" s="76"/>
      <c r="R86" s="76"/>
      <c r="S86" s="88"/>
      <c r="T86" s="48">
        <v>0</v>
      </c>
      <c r="U86" s="48">
        <v>1</v>
      </c>
      <c r="V86" s="49">
        <v>0</v>
      </c>
      <c r="W86" s="49">
        <v>0.008696</v>
      </c>
      <c r="X86" s="49">
        <v>0</v>
      </c>
      <c r="Y86" s="49">
        <v>0.544782</v>
      </c>
      <c r="Z86" s="49">
        <v>0</v>
      </c>
      <c r="AA86" s="49">
        <v>0</v>
      </c>
      <c r="AB86" s="71">
        <v>86</v>
      </c>
      <c r="AC86" s="71"/>
      <c r="AD86" s="72"/>
      <c r="AE86" s="78" t="s">
        <v>1466</v>
      </c>
      <c r="AF86" s="78">
        <v>1217</v>
      </c>
      <c r="AG86" s="78">
        <v>19</v>
      </c>
      <c r="AH86" s="78">
        <v>2811</v>
      </c>
      <c r="AI86" s="78">
        <v>59804</v>
      </c>
      <c r="AJ86" s="78"/>
      <c r="AK86" s="78" t="s">
        <v>1652</v>
      </c>
      <c r="AL86" s="78" t="s">
        <v>1809</v>
      </c>
      <c r="AM86" s="78"/>
      <c r="AN86" s="78"/>
      <c r="AO86" s="80">
        <v>43462.17747685185</v>
      </c>
      <c r="AP86" s="82" t="s">
        <v>2064</v>
      </c>
      <c r="AQ86" s="78" t="b">
        <v>0</v>
      </c>
      <c r="AR86" s="78" t="b">
        <v>0</v>
      </c>
      <c r="AS86" s="78" t="b">
        <v>0</v>
      </c>
      <c r="AT86" s="78"/>
      <c r="AU86" s="78">
        <v>0</v>
      </c>
      <c r="AV86" s="82" t="s">
        <v>2158</v>
      </c>
      <c r="AW86" s="78" t="b">
        <v>0</v>
      </c>
      <c r="AX86" s="78" t="s">
        <v>2269</v>
      </c>
      <c r="AY86" s="82" t="s">
        <v>2353</v>
      </c>
      <c r="AZ86" s="78" t="s">
        <v>66</v>
      </c>
      <c r="BA86" s="78" t="str">
        <f>REPLACE(INDEX(GroupVertices[Group],MATCH(Vertices[[#This Row],[Vertex]],GroupVertices[Vertex],0)),1,1,"")</f>
        <v>1</v>
      </c>
      <c r="BB86" s="48"/>
      <c r="BC86" s="48"/>
      <c r="BD86" s="48"/>
      <c r="BE86" s="48"/>
      <c r="BF86" s="48"/>
      <c r="BG86" s="48"/>
      <c r="BH86" s="119" t="s">
        <v>3135</v>
      </c>
      <c r="BI86" s="119" t="s">
        <v>3135</v>
      </c>
      <c r="BJ86" s="119" t="s">
        <v>3004</v>
      </c>
      <c r="BK86" s="119" t="s">
        <v>3004</v>
      </c>
      <c r="BL86" s="119">
        <v>0</v>
      </c>
      <c r="BM86" s="123">
        <v>0</v>
      </c>
      <c r="BN86" s="119">
        <v>0</v>
      </c>
      <c r="BO86" s="123">
        <v>0</v>
      </c>
      <c r="BP86" s="119">
        <v>0</v>
      </c>
      <c r="BQ86" s="123">
        <v>0</v>
      </c>
      <c r="BR86" s="119">
        <v>5</v>
      </c>
      <c r="BS86" s="123">
        <v>100</v>
      </c>
      <c r="BT86" s="119">
        <v>5</v>
      </c>
      <c r="BU86" s="2"/>
      <c r="BV86" s="3"/>
      <c r="BW86" s="3"/>
      <c r="BX86" s="3"/>
      <c r="BY86" s="3"/>
    </row>
    <row r="87" spans="1:77" ht="41.45" customHeight="1">
      <c r="A87" s="64" t="s">
        <v>284</v>
      </c>
      <c r="C87" s="65"/>
      <c r="D87" s="65" t="s">
        <v>64</v>
      </c>
      <c r="E87" s="66">
        <v>208.31691553376422</v>
      </c>
      <c r="F87" s="68">
        <v>99.64318258117116</v>
      </c>
      <c r="G87" s="102" t="s">
        <v>2221</v>
      </c>
      <c r="H87" s="65"/>
      <c r="I87" s="69" t="s">
        <v>284</v>
      </c>
      <c r="J87" s="70"/>
      <c r="K87" s="70"/>
      <c r="L87" s="69" t="s">
        <v>2541</v>
      </c>
      <c r="M87" s="73">
        <v>119.91535178168913</v>
      </c>
      <c r="N87" s="74">
        <v>1083.811767578125</v>
      </c>
      <c r="O87" s="74">
        <v>6597.88818359375</v>
      </c>
      <c r="P87" s="75"/>
      <c r="Q87" s="76"/>
      <c r="R87" s="76"/>
      <c r="S87" s="88"/>
      <c r="T87" s="48">
        <v>0</v>
      </c>
      <c r="U87" s="48">
        <v>1</v>
      </c>
      <c r="V87" s="49">
        <v>0</v>
      </c>
      <c r="W87" s="49">
        <v>0.008696</v>
      </c>
      <c r="X87" s="49">
        <v>0</v>
      </c>
      <c r="Y87" s="49">
        <v>0.544782</v>
      </c>
      <c r="Z87" s="49">
        <v>0</v>
      </c>
      <c r="AA87" s="49">
        <v>0</v>
      </c>
      <c r="AB87" s="71">
        <v>87</v>
      </c>
      <c r="AC87" s="71"/>
      <c r="AD87" s="72"/>
      <c r="AE87" s="78" t="s">
        <v>1467</v>
      </c>
      <c r="AF87" s="78">
        <v>2183</v>
      </c>
      <c r="AG87" s="78">
        <v>249</v>
      </c>
      <c r="AH87" s="78">
        <v>107172</v>
      </c>
      <c r="AI87" s="78">
        <v>106400</v>
      </c>
      <c r="AJ87" s="78"/>
      <c r="AK87" s="78" t="s">
        <v>1653</v>
      </c>
      <c r="AL87" s="78" t="s">
        <v>1810</v>
      </c>
      <c r="AM87" s="78"/>
      <c r="AN87" s="78"/>
      <c r="AO87" s="80">
        <v>42391.680868055555</v>
      </c>
      <c r="AP87" s="82" t="s">
        <v>2065</v>
      </c>
      <c r="AQ87" s="78" t="b">
        <v>0</v>
      </c>
      <c r="AR87" s="78" t="b">
        <v>0</v>
      </c>
      <c r="AS87" s="78" t="b">
        <v>1</v>
      </c>
      <c r="AT87" s="78"/>
      <c r="AU87" s="78">
        <v>9</v>
      </c>
      <c r="AV87" s="82" t="s">
        <v>2158</v>
      </c>
      <c r="AW87" s="78" t="b">
        <v>0</v>
      </c>
      <c r="AX87" s="78" t="s">
        <v>2269</v>
      </c>
      <c r="AY87" s="82" t="s">
        <v>2354</v>
      </c>
      <c r="AZ87" s="78" t="s">
        <v>66</v>
      </c>
      <c r="BA87" s="78" t="str">
        <f>REPLACE(INDEX(GroupVertices[Group],MATCH(Vertices[[#This Row],[Vertex]],GroupVertices[Vertex],0)),1,1,"")</f>
        <v>1</v>
      </c>
      <c r="BB87" s="48"/>
      <c r="BC87" s="48"/>
      <c r="BD87" s="48"/>
      <c r="BE87" s="48"/>
      <c r="BF87" s="48"/>
      <c r="BG87" s="48"/>
      <c r="BH87" s="119" t="s">
        <v>3135</v>
      </c>
      <c r="BI87" s="119" t="s">
        <v>3135</v>
      </c>
      <c r="BJ87" s="119" t="s">
        <v>3004</v>
      </c>
      <c r="BK87" s="119" t="s">
        <v>3004</v>
      </c>
      <c r="BL87" s="119">
        <v>0</v>
      </c>
      <c r="BM87" s="123">
        <v>0</v>
      </c>
      <c r="BN87" s="119">
        <v>0</v>
      </c>
      <c r="BO87" s="123">
        <v>0</v>
      </c>
      <c r="BP87" s="119">
        <v>0</v>
      </c>
      <c r="BQ87" s="123">
        <v>0</v>
      </c>
      <c r="BR87" s="119">
        <v>5</v>
      </c>
      <c r="BS87" s="123">
        <v>100</v>
      </c>
      <c r="BT87" s="119">
        <v>5</v>
      </c>
      <c r="BU87" s="2"/>
      <c r="BV87" s="3"/>
      <c r="BW87" s="3"/>
      <c r="BX87" s="3"/>
      <c r="BY87" s="3"/>
    </row>
    <row r="88" spans="1:77" ht="41.45" customHeight="1">
      <c r="A88" s="64" t="s">
        <v>285</v>
      </c>
      <c r="C88" s="65"/>
      <c r="D88" s="65" t="s">
        <v>64</v>
      </c>
      <c r="E88" s="66">
        <v>172.0851348339648</v>
      </c>
      <c r="F88" s="68">
        <v>99.92230588460986</v>
      </c>
      <c r="G88" s="102" t="s">
        <v>2222</v>
      </c>
      <c r="H88" s="65"/>
      <c r="I88" s="69" t="s">
        <v>285</v>
      </c>
      <c r="J88" s="70"/>
      <c r="K88" s="70"/>
      <c r="L88" s="69" t="s">
        <v>2542</v>
      </c>
      <c r="M88" s="73">
        <v>26.892858855690374</v>
      </c>
      <c r="N88" s="74">
        <v>2414.747802734375</v>
      </c>
      <c r="O88" s="74">
        <v>3853.20361328125</v>
      </c>
      <c r="P88" s="75"/>
      <c r="Q88" s="76"/>
      <c r="R88" s="76"/>
      <c r="S88" s="88"/>
      <c r="T88" s="48">
        <v>0</v>
      </c>
      <c r="U88" s="48">
        <v>1</v>
      </c>
      <c r="V88" s="49">
        <v>0</v>
      </c>
      <c r="W88" s="49">
        <v>0.008696</v>
      </c>
      <c r="X88" s="49">
        <v>0</v>
      </c>
      <c r="Y88" s="49">
        <v>0.544782</v>
      </c>
      <c r="Z88" s="49">
        <v>0</v>
      </c>
      <c r="AA88" s="49">
        <v>0</v>
      </c>
      <c r="AB88" s="71">
        <v>88</v>
      </c>
      <c r="AC88" s="71"/>
      <c r="AD88" s="72"/>
      <c r="AE88" s="78" t="s">
        <v>1468</v>
      </c>
      <c r="AF88" s="78">
        <v>1028</v>
      </c>
      <c r="AG88" s="78">
        <v>55</v>
      </c>
      <c r="AH88" s="78">
        <v>22221</v>
      </c>
      <c r="AI88" s="78">
        <v>155</v>
      </c>
      <c r="AJ88" s="78"/>
      <c r="AK88" s="78" t="s">
        <v>1654</v>
      </c>
      <c r="AL88" s="78" t="s">
        <v>1811</v>
      </c>
      <c r="AM88" s="82" t="s">
        <v>1926</v>
      </c>
      <c r="AN88" s="78"/>
      <c r="AO88" s="80">
        <v>39951.98704861111</v>
      </c>
      <c r="AP88" s="82" t="s">
        <v>2066</v>
      </c>
      <c r="AQ88" s="78" t="b">
        <v>0</v>
      </c>
      <c r="AR88" s="78" t="b">
        <v>0</v>
      </c>
      <c r="AS88" s="78" t="b">
        <v>0</v>
      </c>
      <c r="AT88" s="78"/>
      <c r="AU88" s="78">
        <v>3</v>
      </c>
      <c r="AV88" s="82" t="s">
        <v>2163</v>
      </c>
      <c r="AW88" s="78" t="b">
        <v>0</v>
      </c>
      <c r="AX88" s="78" t="s">
        <v>2269</v>
      </c>
      <c r="AY88" s="82" t="s">
        <v>2355</v>
      </c>
      <c r="AZ88" s="78" t="s">
        <v>66</v>
      </c>
      <c r="BA88" s="78" t="str">
        <f>REPLACE(INDEX(GroupVertices[Group],MATCH(Vertices[[#This Row],[Vertex]],GroupVertices[Vertex],0)),1,1,"")</f>
        <v>1</v>
      </c>
      <c r="BB88" s="48"/>
      <c r="BC88" s="48"/>
      <c r="BD88" s="48"/>
      <c r="BE88" s="48"/>
      <c r="BF88" s="48"/>
      <c r="BG88" s="48"/>
      <c r="BH88" s="119" t="s">
        <v>3135</v>
      </c>
      <c r="BI88" s="119" t="s">
        <v>3135</v>
      </c>
      <c r="BJ88" s="119" t="s">
        <v>3004</v>
      </c>
      <c r="BK88" s="119" t="s">
        <v>3004</v>
      </c>
      <c r="BL88" s="119">
        <v>0</v>
      </c>
      <c r="BM88" s="123">
        <v>0</v>
      </c>
      <c r="BN88" s="119">
        <v>0</v>
      </c>
      <c r="BO88" s="123">
        <v>0</v>
      </c>
      <c r="BP88" s="119">
        <v>0</v>
      </c>
      <c r="BQ88" s="123">
        <v>0</v>
      </c>
      <c r="BR88" s="119">
        <v>5</v>
      </c>
      <c r="BS88" s="123">
        <v>100</v>
      </c>
      <c r="BT88" s="119">
        <v>5</v>
      </c>
      <c r="BU88" s="2"/>
      <c r="BV88" s="3"/>
      <c r="BW88" s="3"/>
      <c r="BX88" s="3"/>
      <c r="BY88" s="3"/>
    </row>
    <row r="89" spans="1:77" ht="41.45" customHeight="1">
      <c r="A89" s="64" t="s">
        <v>286</v>
      </c>
      <c r="C89" s="65"/>
      <c r="D89" s="65" t="s">
        <v>64</v>
      </c>
      <c r="E89" s="66">
        <v>237.6385112547359</v>
      </c>
      <c r="F89" s="68">
        <v>99.41729413457388</v>
      </c>
      <c r="G89" s="102" t="s">
        <v>2223</v>
      </c>
      <c r="H89" s="65"/>
      <c r="I89" s="69" t="s">
        <v>286</v>
      </c>
      <c r="J89" s="70"/>
      <c r="K89" s="70"/>
      <c r="L89" s="69" t="s">
        <v>2543</v>
      </c>
      <c r="M89" s="73">
        <v>195.19644141767782</v>
      </c>
      <c r="N89" s="74">
        <v>2764.399169921875</v>
      </c>
      <c r="O89" s="74">
        <v>4484.0546875</v>
      </c>
      <c r="P89" s="75"/>
      <c r="Q89" s="76"/>
      <c r="R89" s="76"/>
      <c r="S89" s="88"/>
      <c r="T89" s="48">
        <v>0</v>
      </c>
      <c r="U89" s="48">
        <v>1</v>
      </c>
      <c r="V89" s="49">
        <v>0</v>
      </c>
      <c r="W89" s="49">
        <v>0.008696</v>
      </c>
      <c r="X89" s="49">
        <v>0</v>
      </c>
      <c r="Y89" s="49">
        <v>0.544782</v>
      </c>
      <c r="Z89" s="49">
        <v>0</v>
      </c>
      <c r="AA89" s="49">
        <v>0</v>
      </c>
      <c r="AB89" s="71">
        <v>89</v>
      </c>
      <c r="AC89" s="71"/>
      <c r="AD89" s="72"/>
      <c r="AE89" s="78" t="s">
        <v>1469</v>
      </c>
      <c r="AF89" s="78">
        <v>286</v>
      </c>
      <c r="AG89" s="78">
        <v>406</v>
      </c>
      <c r="AH89" s="78">
        <v>97135</v>
      </c>
      <c r="AI89" s="78">
        <v>112862</v>
      </c>
      <c r="AJ89" s="78"/>
      <c r="AK89" s="78" t="s">
        <v>1655</v>
      </c>
      <c r="AL89" s="78" t="s">
        <v>1812</v>
      </c>
      <c r="AM89" s="78"/>
      <c r="AN89" s="78"/>
      <c r="AO89" s="80">
        <v>41953.21335648148</v>
      </c>
      <c r="AP89" s="82" t="s">
        <v>2067</v>
      </c>
      <c r="AQ89" s="78" t="b">
        <v>0</v>
      </c>
      <c r="AR89" s="78" t="b">
        <v>0</v>
      </c>
      <c r="AS89" s="78" t="b">
        <v>0</v>
      </c>
      <c r="AT89" s="78"/>
      <c r="AU89" s="78">
        <v>8</v>
      </c>
      <c r="AV89" s="82" t="s">
        <v>2158</v>
      </c>
      <c r="AW89" s="78" t="b">
        <v>0</v>
      </c>
      <c r="AX89" s="78" t="s">
        <v>2269</v>
      </c>
      <c r="AY89" s="82" t="s">
        <v>2356</v>
      </c>
      <c r="AZ89" s="78" t="s">
        <v>66</v>
      </c>
      <c r="BA89" s="78" t="str">
        <f>REPLACE(INDEX(GroupVertices[Group],MATCH(Vertices[[#This Row],[Vertex]],GroupVertices[Vertex],0)),1,1,"")</f>
        <v>1</v>
      </c>
      <c r="BB89" s="48"/>
      <c r="BC89" s="48"/>
      <c r="BD89" s="48"/>
      <c r="BE89" s="48"/>
      <c r="BF89" s="48"/>
      <c r="BG89" s="48"/>
      <c r="BH89" s="119" t="s">
        <v>3135</v>
      </c>
      <c r="BI89" s="119" t="s">
        <v>3135</v>
      </c>
      <c r="BJ89" s="119" t="s">
        <v>3004</v>
      </c>
      <c r="BK89" s="119" t="s">
        <v>3004</v>
      </c>
      <c r="BL89" s="119">
        <v>0</v>
      </c>
      <c r="BM89" s="123">
        <v>0</v>
      </c>
      <c r="BN89" s="119">
        <v>0</v>
      </c>
      <c r="BO89" s="123">
        <v>0</v>
      </c>
      <c r="BP89" s="119">
        <v>0</v>
      </c>
      <c r="BQ89" s="123">
        <v>0</v>
      </c>
      <c r="BR89" s="119">
        <v>5</v>
      </c>
      <c r="BS89" s="123">
        <v>100</v>
      </c>
      <c r="BT89" s="119">
        <v>5</v>
      </c>
      <c r="BU89" s="2"/>
      <c r="BV89" s="3"/>
      <c r="BW89" s="3"/>
      <c r="BX89" s="3"/>
      <c r="BY89" s="3"/>
    </row>
    <row r="90" spans="1:77" ht="41.45" customHeight="1">
      <c r="A90" s="64" t="s">
        <v>287</v>
      </c>
      <c r="C90" s="65"/>
      <c r="D90" s="65" t="s">
        <v>64</v>
      </c>
      <c r="E90" s="66">
        <v>226.24604412747937</v>
      </c>
      <c r="F90" s="68">
        <v>99.50505970936646</v>
      </c>
      <c r="G90" s="102" t="s">
        <v>2224</v>
      </c>
      <c r="H90" s="65"/>
      <c r="I90" s="69" t="s">
        <v>287</v>
      </c>
      <c r="J90" s="70"/>
      <c r="K90" s="70"/>
      <c r="L90" s="69" t="s">
        <v>2544</v>
      </c>
      <c r="M90" s="73">
        <v>165.94710085847203</v>
      </c>
      <c r="N90" s="74">
        <v>2154.349609375</v>
      </c>
      <c r="O90" s="74">
        <v>5965.189453125</v>
      </c>
      <c r="P90" s="75"/>
      <c r="Q90" s="76"/>
      <c r="R90" s="76"/>
      <c r="S90" s="88"/>
      <c r="T90" s="48">
        <v>0</v>
      </c>
      <c r="U90" s="48">
        <v>1</v>
      </c>
      <c r="V90" s="49">
        <v>0</v>
      </c>
      <c r="W90" s="49">
        <v>0.008696</v>
      </c>
      <c r="X90" s="49">
        <v>0</v>
      </c>
      <c r="Y90" s="49">
        <v>0.544782</v>
      </c>
      <c r="Z90" s="49">
        <v>0</v>
      </c>
      <c r="AA90" s="49">
        <v>0</v>
      </c>
      <c r="AB90" s="71">
        <v>90</v>
      </c>
      <c r="AC90" s="71"/>
      <c r="AD90" s="72"/>
      <c r="AE90" s="78" t="s">
        <v>1470</v>
      </c>
      <c r="AF90" s="78">
        <v>4418</v>
      </c>
      <c r="AG90" s="78">
        <v>345</v>
      </c>
      <c r="AH90" s="78">
        <v>22068</v>
      </c>
      <c r="AI90" s="78">
        <v>103133</v>
      </c>
      <c r="AJ90" s="78"/>
      <c r="AK90" s="78" t="s">
        <v>1656</v>
      </c>
      <c r="AL90" s="78" t="s">
        <v>1751</v>
      </c>
      <c r="AM90" s="82" t="s">
        <v>1927</v>
      </c>
      <c r="AN90" s="78"/>
      <c r="AO90" s="80">
        <v>42639.340729166666</v>
      </c>
      <c r="AP90" s="82" t="s">
        <v>2068</v>
      </c>
      <c r="AQ90" s="78" t="b">
        <v>0</v>
      </c>
      <c r="AR90" s="78" t="b">
        <v>0</v>
      </c>
      <c r="AS90" s="78" t="b">
        <v>1</v>
      </c>
      <c r="AT90" s="78"/>
      <c r="AU90" s="78">
        <v>4</v>
      </c>
      <c r="AV90" s="82" t="s">
        <v>2158</v>
      </c>
      <c r="AW90" s="78" t="b">
        <v>0</v>
      </c>
      <c r="AX90" s="78" t="s">
        <v>2269</v>
      </c>
      <c r="AY90" s="82" t="s">
        <v>2357</v>
      </c>
      <c r="AZ90" s="78" t="s">
        <v>66</v>
      </c>
      <c r="BA90" s="78" t="str">
        <f>REPLACE(INDEX(GroupVertices[Group],MATCH(Vertices[[#This Row],[Vertex]],GroupVertices[Vertex],0)),1,1,"")</f>
        <v>1</v>
      </c>
      <c r="BB90" s="48"/>
      <c r="BC90" s="48"/>
      <c r="BD90" s="48"/>
      <c r="BE90" s="48"/>
      <c r="BF90" s="48"/>
      <c r="BG90" s="48"/>
      <c r="BH90" s="119" t="s">
        <v>3135</v>
      </c>
      <c r="BI90" s="119" t="s">
        <v>3135</v>
      </c>
      <c r="BJ90" s="119" t="s">
        <v>3004</v>
      </c>
      <c r="BK90" s="119" t="s">
        <v>3004</v>
      </c>
      <c r="BL90" s="119">
        <v>0</v>
      </c>
      <c r="BM90" s="123">
        <v>0</v>
      </c>
      <c r="BN90" s="119">
        <v>0</v>
      </c>
      <c r="BO90" s="123">
        <v>0</v>
      </c>
      <c r="BP90" s="119">
        <v>0</v>
      </c>
      <c r="BQ90" s="123">
        <v>0</v>
      </c>
      <c r="BR90" s="119">
        <v>5</v>
      </c>
      <c r="BS90" s="123">
        <v>100</v>
      </c>
      <c r="BT90" s="119">
        <v>5</v>
      </c>
      <c r="BU90" s="2"/>
      <c r="BV90" s="3"/>
      <c r="BW90" s="3"/>
      <c r="BX90" s="3"/>
      <c r="BY90" s="3"/>
    </row>
    <row r="91" spans="1:77" ht="41.45" customHeight="1">
      <c r="A91" s="64" t="s">
        <v>288</v>
      </c>
      <c r="C91" s="65"/>
      <c r="D91" s="65" t="s">
        <v>64</v>
      </c>
      <c r="E91" s="66">
        <v>204.02139514151995</v>
      </c>
      <c r="F91" s="68">
        <v>99.67627451920771</v>
      </c>
      <c r="G91" s="102" t="s">
        <v>2225</v>
      </c>
      <c r="H91" s="65"/>
      <c r="I91" s="69" t="s">
        <v>288</v>
      </c>
      <c r="J91" s="70"/>
      <c r="K91" s="70"/>
      <c r="L91" s="69" t="s">
        <v>2545</v>
      </c>
      <c r="M91" s="73">
        <v>108.8869118987099</v>
      </c>
      <c r="N91" s="74">
        <v>2779.672119140625</v>
      </c>
      <c r="O91" s="74">
        <v>6721.37353515625</v>
      </c>
      <c r="P91" s="75"/>
      <c r="Q91" s="76"/>
      <c r="R91" s="76"/>
      <c r="S91" s="88"/>
      <c r="T91" s="48">
        <v>0</v>
      </c>
      <c r="U91" s="48">
        <v>1</v>
      </c>
      <c r="V91" s="49">
        <v>0</v>
      </c>
      <c r="W91" s="49">
        <v>0.008696</v>
      </c>
      <c r="X91" s="49">
        <v>0</v>
      </c>
      <c r="Y91" s="49">
        <v>0.544782</v>
      </c>
      <c r="Z91" s="49">
        <v>0</v>
      </c>
      <c r="AA91" s="49">
        <v>0</v>
      </c>
      <c r="AB91" s="71">
        <v>91</v>
      </c>
      <c r="AC91" s="71"/>
      <c r="AD91" s="72"/>
      <c r="AE91" s="78" t="s">
        <v>1471</v>
      </c>
      <c r="AF91" s="78">
        <v>247</v>
      </c>
      <c r="AG91" s="78">
        <v>226</v>
      </c>
      <c r="AH91" s="78">
        <v>13623</v>
      </c>
      <c r="AI91" s="78">
        <v>29251</v>
      </c>
      <c r="AJ91" s="78"/>
      <c r="AK91" s="78" t="s">
        <v>1657</v>
      </c>
      <c r="AL91" s="78" t="s">
        <v>1813</v>
      </c>
      <c r="AM91" s="82" t="s">
        <v>1928</v>
      </c>
      <c r="AN91" s="78"/>
      <c r="AO91" s="80">
        <v>40134.10875</v>
      </c>
      <c r="AP91" s="82" t="s">
        <v>2069</v>
      </c>
      <c r="AQ91" s="78" t="b">
        <v>0</v>
      </c>
      <c r="AR91" s="78" t="b">
        <v>0</v>
      </c>
      <c r="AS91" s="78" t="b">
        <v>0</v>
      </c>
      <c r="AT91" s="78"/>
      <c r="AU91" s="78">
        <v>1</v>
      </c>
      <c r="AV91" s="82" t="s">
        <v>2158</v>
      </c>
      <c r="AW91" s="78" t="b">
        <v>0</v>
      </c>
      <c r="AX91" s="78" t="s">
        <v>2269</v>
      </c>
      <c r="AY91" s="82" t="s">
        <v>2358</v>
      </c>
      <c r="AZ91" s="78" t="s">
        <v>66</v>
      </c>
      <c r="BA91" s="78" t="str">
        <f>REPLACE(INDEX(GroupVertices[Group],MATCH(Vertices[[#This Row],[Vertex]],GroupVertices[Vertex],0)),1,1,"")</f>
        <v>1</v>
      </c>
      <c r="BB91" s="48"/>
      <c r="BC91" s="48"/>
      <c r="BD91" s="48"/>
      <c r="BE91" s="48"/>
      <c r="BF91" s="48"/>
      <c r="BG91" s="48"/>
      <c r="BH91" s="119" t="s">
        <v>3135</v>
      </c>
      <c r="BI91" s="119" t="s">
        <v>3135</v>
      </c>
      <c r="BJ91" s="119" t="s">
        <v>3004</v>
      </c>
      <c r="BK91" s="119" t="s">
        <v>3004</v>
      </c>
      <c r="BL91" s="119">
        <v>0</v>
      </c>
      <c r="BM91" s="123">
        <v>0</v>
      </c>
      <c r="BN91" s="119">
        <v>0</v>
      </c>
      <c r="BO91" s="123">
        <v>0</v>
      </c>
      <c r="BP91" s="119">
        <v>0</v>
      </c>
      <c r="BQ91" s="123">
        <v>0</v>
      </c>
      <c r="BR91" s="119">
        <v>5</v>
      </c>
      <c r="BS91" s="123">
        <v>100</v>
      </c>
      <c r="BT91" s="119">
        <v>5</v>
      </c>
      <c r="BU91" s="2"/>
      <c r="BV91" s="3"/>
      <c r="BW91" s="3"/>
      <c r="BX91" s="3"/>
      <c r="BY91" s="3"/>
    </row>
    <row r="92" spans="1:77" ht="41.45" customHeight="1">
      <c r="A92" s="64" t="s">
        <v>289</v>
      </c>
      <c r="C92" s="65"/>
      <c r="D92" s="65" t="s">
        <v>64</v>
      </c>
      <c r="E92" s="66">
        <v>169.2837084911968</v>
      </c>
      <c r="F92" s="68">
        <v>99.94388758332934</v>
      </c>
      <c r="G92" s="102" t="s">
        <v>2226</v>
      </c>
      <c r="H92" s="65"/>
      <c r="I92" s="69" t="s">
        <v>289</v>
      </c>
      <c r="J92" s="70"/>
      <c r="K92" s="70"/>
      <c r="L92" s="69" t="s">
        <v>2546</v>
      </c>
      <c r="M92" s="73">
        <v>19.70039806244305</v>
      </c>
      <c r="N92" s="74">
        <v>1503.7686767578125</v>
      </c>
      <c r="O92" s="74">
        <v>3529.41845703125</v>
      </c>
      <c r="P92" s="75"/>
      <c r="Q92" s="76"/>
      <c r="R92" s="76"/>
      <c r="S92" s="88"/>
      <c r="T92" s="48">
        <v>0</v>
      </c>
      <c r="U92" s="48">
        <v>1</v>
      </c>
      <c r="V92" s="49">
        <v>0</v>
      </c>
      <c r="W92" s="49">
        <v>0.008696</v>
      </c>
      <c r="X92" s="49">
        <v>0</v>
      </c>
      <c r="Y92" s="49">
        <v>0.544782</v>
      </c>
      <c r="Z92" s="49">
        <v>0</v>
      </c>
      <c r="AA92" s="49">
        <v>0</v>
      </c>
      <c r="AB92" s="71">
        <v>92</v>
      </c>
      <c r="AC92" s="71"/>
      <c r="AD92" s="72"/>
      <c r="AE92" s="78" t="s">
        <v>1472</v>
      </c>
      <c r="AF92" s="78">
        <v>572</v>
      </c>
      <c r="AG92" s="78">
        <v>40</v>
      </c>
      <c r="AH92" s="78">
        <v>9539</v>
      </c>
      <c r="AI92" s="78">
        <v>57497</v>
      </c>
      <c r="AJ92" s="78"/>
      <c r="AK92" s="78" t="s">
        <v>1658</v>
      </c>
      <c r="AL92" s="78" t="s">
        <v>1778</v>
      </c>
      <c r="AM92" s="78"/>
      <c r="AN92" s="78"/>
      <c r="AO92" s="80">
        <v>43438.921689814815</v>
      </c>
      <c r="AP92" s="78"/>
      <c r="AQ92" s="78" t="b">
        <v>1</v>
      </c>
      <c r="AR92" s="78" t="b">
        <v>0</v>
      </c>
      <c r="AS92" s="78" t="b">
        <v>0</v>
      </c>
      <c r="AT92" s="78"/>
      <c r="AU92" s="78">
        <v>1</v>
      </c>
      <c r="AV92" s="78"/>
      <c r="AW92" s="78" t="b">
        <v>0</v>
      </c>
      <c r="AX92" s="78" t="s">
        <v>2269</v>
      </c>
      <c r="AY92" s="82" t="s">
        <v>2359</v>
      </c>
      <c r="AZ92" s="78" t="s">
        <v>66</v>
      </c>
      <c r="BA92" s="78" t="str">
        <f>REPLACE(INDEX(GroupVertices[Group],MATCH(Vertices[[#This Row],[Vertex]],GroupVertices[Vertex],0)),1,1,"")</f>
        <v>1</v>
      </c>
      <c r="BB92" s="48"/>
      <c r="BC92" s="48"/>
      <c r="BD92" s="48"/>
      <c r="BE92" s="48"/>
      <c r="BF92" s="48"/>
      <c r="BG92" s="48"/>
      <c r="BH92" s="119" t="s">
        <v>3135</v>
      </c>
      <c r="BI92" s="119" t="s">
        <v>3135</v>
      </c>
      <c r="BJ92" s="119" t="s">
        <v>3004</v>
      </c>
      <c r="BK92" s="119" t="s">
        <v>3004</v>
      </c>
      <c r="BL92" s="119">
        <v>0</v>
      </c>
      <c r="BM92" s="123">
        <v>0</v>
      </c>
      <c r="BN92" s="119">
        <v>0</v>
      </c>
      <c r="BO92" s="123">
        <v>0</v>
      </c>
      <c r="BP92" s="119">
        <v>0</v>
      </c>
      <c r="BQ92" s="123">
        <v>0</v>
      </c>
      <c r="BR92" s="119">
        <v>5</v>
      </c>
      <c r="BS92" s="123">
        <v>100</v>
      </c>
      <c r="BT92" s="119">
        <v>5</v>
      </c>
      <c r="BU92" s="2"/>
      <c r="BV92" s="3"/>
      <c r="BW92" s="3"/>
      <c r="BX92" s="3"/>
      <c r="BY92" s="3"/>
    </row>
    <row r="93" spans="1:77" ht="41.45" customHeight="1">
      <c r="A93" s="64" t="s">
        <v>290</v>
      </c>
      <c r="C93" s="65"/>
      <c r="D93" s="65" t="s">
        <v>64</v>
      </c>
      <c r="E93" s="66">
        <v>211.49186538890126</v>
      </c>
      <c r="F93" s="68">
        <v>99.61872332262242</v>
      </c>
      <c r="G93" s="102" t="s">
        <v>2227</v>
      </c>
      <c r="H93" s="65"/>
      <c r="I93" s="69" t="s">
        <v>290</v>
      </c>
      <c r="J93" s="70"/>
      <c r="K93" s="70"/>
      <c r="L93" s="69" t="s">
        <v>2547</v>
      </c>
      <c r="M93" s="73">
        <v>128.06680734736943</v>
      </c>
      <c r="N93" s="74">
        <v>1910.47705078125</v>
      </c>
      <c r="O93" s="74">
        <v>7765.03369140625</v>
      </c>
      <c r="P93" s="75"/>
      <c r="Q93" s="76"/>
      <c r="R93" s="76"/>
      <c r="S93" s="88"/>
      <c r="T93" s="48">
        <v>0</v>
      </c>
      <c r="U93" s="48">
        <v>1</v>
      </c>
      <c r="V93" s="49">
        <v>0</v>
      </c>
      <c r="W93" s="49">
        <v>0.008696</v>
      </c>
      <c r="X93" s="49">
        <v>0</v>
      </c>
      <c r="Y93" s="49">
        <v>0.544782</v>
      </c>
      <c r="Z93" s="49">
        <v>0</v>
      </c>
      <c r="AA93" s="49">
        <v>0</v>
      </c>
      <c r="AB93" s="71">
        <v>93</v>
      </c>
      <c r="AC93" s="71"/>
      <c r="AD93" s="72"/>
      <c r="AE93" s="78" t="s">
        <v>1473</v>
      </c>
      <c r="AF93" s="78">
        <v>2085</v>
      </c>
      <c r="AG93" s="78">
        <v>266</v>
      </c>
      <c r="AH93" s="78">
        <v>4796</v>
      </c>
      <c r="AI93" s="78">
        <v>32498</v>
      </c>
      <c r="AJ93" s="78"/>
      <c r="AK93" s="78" t="s">
        <v>1659</v>
      </c>
      <c r="AL93" s="78" t="s">
        <v>1814</v>
      </c>
      <c r="AM93" s="82" t="s">
        <v>1929</v>
      </c>
      <c r="AN93" s="78"/>
      <c r="AO93" s="80">
        <v>42662.83699074074</v>
      </c>
      <c r="AP93" s="82" t="s">
        <v>2070</v>
      </c>
      <c r="AQ93" s="78" t="b">
        <v>1</v>
      </c>
      <c r="AR93" s="78" t="b">
        <v>0</v>
      </c>
      <c r="AS93" s="78" t="b">
        <v>0</v>
      </c>
      <c r="AT93" s="78"/>
      <c r="AU93" s="78">
        <v>0</v>
      </c>
      <c r="AV93" s="78"/>
      <c r="AW93" s="78" t="b">
        <v>0</v>
      </c>
      <c r="AX93" s="78" t="s">
        <v>2269</v>
      </c>
      <c r="AY93" s="82" t="s">
        <v>2360</v>
      </c>
      <c r="AZ93" s="78" t="s">
        <v>66</v>
      </c>
      <c r="BA93" s="78" t="str">
        <f>REPLACE(INDEX(GroupVertices[Group],MATCH(Vertices[[#This Row],[Vertex]],GroupVertices[Vertex],0)),1,1,"")</f>
        <v>1</v>
      </c>
      <c r="BB93" s="48"/>
      <c r="BC93" s="48"/>
      <c r="BD93" s="48"/>
      <c r="BE93" s="48"/>
      <c r="BF93" s="48"/>
      <c r="BG93" s="48"/>
      <c r="BH93" s="119" t="s">
        <v>3135</v>
      </c>
      <c r="BI93" s="119" t="s">
        <v>3135</v>
      </c>
      <c r="BJ93" s="119" t="s">
        <v>3004</v>
      </c>
      <c r="BK93" s="119" t="s">
        <v>3004</v>
      </c>
      <c r="BL93" s="119">
        <v>0</v>
      </c>
      <c r="BM93" s="123">
        <v>0</v>
      </c>
      <c r="BN93" s="119">
        <v>0</v>
      </c>
      <c r="BO93" s="123">
        <v>0</v>
      </c>
      <c r="BP93" s="119">
        <v>0</v>
      </c>
      <c r="BQ93" s="123">
        <v>0</v>
      </c>
      <c r="BR93" s="119">
        <v>5</v>
      </c>
      <c r="BS93" s="123">
        <v>100</v>
      </c>
      <c r="BT93" s="119">
        <v>5</v>
      </c>
      <c r="BU93" s="2"/>
      <c r="BV93" s="3"/>
      <c r="BW93" s="3"/>
      <c r="BX93" s="3"/>
      <c r="BY93" s="3"/>
    </row>
    <row r="94" spans="1:77" ht="41.45" customHeight="1">
      <c r="A94" s="64" t="s">
        <v>291</v>
      </c>
      <c r="C94" s="65"/>
      <c r="D94" s="65" t="s">
        <v>64</v>
      </c>
      <c r="E94" s="66">
        <v>168.91018497882771</v>
      </c>
      <c r="F94" s="68">
        <v>99.9467651431586</v>
      </c>
      <c r="G94" s="102" t="s">
        <v>2228</v>
      </c>
      <c r="H94" s="65"/>
      <c r="I94" s="69" t="s">
        <v>291</v>
      </c>
      <c r="J94" s="70"/>
      <c r="K94" s="70"/>
      <c r="L94" s="69" t="s">
        <v>2548</v>
      </c>
      <c r="M94" s="73">
        <v>18.741403290010073</v>
      </c>
      <c r="N94" s="74">
        <v>1388.61376953125</v>
      </c>
      <c r="O94" s="74">
        <v>420.0895080566406</v>
      </c>
      <c r="P94" s="75"/>
      <c r="Q94" s="76"/>
      <c r="R94" s="76"/>
      <c r="S94" s="88"/>
      <c r="T94" s="48">
        <v>0</v>
      </c>
      <c r="U94" s="48">
        <v>1</v>
      </c>
      <c r="V94" s="49">
        <v>0</v>
      </c>
      <c r="W94" s="49">
        <v>0.008696</v>
      </c>
      <c r="X94" s="49">
        <v>0</v>
      </c>
      <c r="Y94" s="49">
        <v>0.544782</v>
      </c>
      <c r="Z94" s="49">
        <v>0</v>
      </c>
      <c r="AA94" s="49">
        <v>0</v>
      </c>
      <c r="AB94" s="71">
        <v>94</v>
      </c>
      <c r="AC94" s="71"/>
      <c r="AD94" s="72"/>
      <c r="AE94" s="78" t="s">
        <v>1474</v>
      </c>
      <c r="AF94" s="78">
        <v>800</v>
      </c>
      <c r="AG94" s="78">
        <v>38</v>
      </c>
      <c r="AH94" s="78">
        <v>68147</v>
      </c>
      <c r="AI94" s="78">
        <v>66781</v>
      </c>
      <c r="AJ94" s="78"/>
      <c r="AK94" s="78"/>
      <c r="AL94" s="78"/>
      <c r="AM94" s="78"/>
      <c r="AN94" s="78"/>
      <c r="AO94" s="80">
        <v>43180.01207175926</v>
      </c>
      <c r="AP94" s="82" t="s">
        <v>2071</v>
      </c>
      <c r="AQ94" s="78" t="b">
        <v>1</v>
      </c>
      <c r="AR94" s="78" t="b">
        <v>0</v>
      </c>
      <c r="AS94" s="78" t="b">
        <v>0</v>
      </c>
      <c r="AT94" s="78"/>
      <c r="AU94" s="78">
        <v>2</v>
      </c>
      <c r="AV94" s="78"/>
      <c r="AW94" s="78" t="b">
        <v>0</v>
      </c>
      <c r="AX94" s="78" t="s">
        <v>2269</v>
      </c>
      <c r="AY94" s="82" t="s">
        <v>2361</v>
      </c>
      <c r="AZ94" s="78" t="s">
        <v>66</v>
      </c>
      <c r="BA94" s="78" t="str">
        <f>REPLACE(INDEX(GroupVertices[Group],MATCH(Vertices[[#This Row],[Vertex]],GroupVertices[Vertex],0)),1,1,"")</f>
        <v>1</v>
      </c>
      <c r="BB94" s="48"/>
      <c r="BC94" s="48"/>
      <c r="BD94" s="48"/>
      <c r="BE94" s="48"/>
      <c r="BF94" s="48"/>
      <c r="BG94" s="48"/>
      <c r="BH94" s="119" t="s">
        <v>3135</v>
      </c>
      <c r="BI94" s="119" t="s">
        <v>3135</v>
      </c>
      <c r="BJ94" s="119" t="s">
        <v>3004</v>
      </c>
      <c r="BK94" s="119" t="s">
        <v>3004</v>
      </c>
      <c r="BL94" s="119">
        <v>0</v>
      </c>
      <c r="BM94" s="123">
        <v>0</v>
      </c>
      <c r="BN94" s="119">
        <v>0</v>
      </c>
      <c r="BO94" s="123">
        <v>0</v>
      </c>
      <c r="BP94" s="119">
        <v>0</v>
      </c>
      <c r="BQ94" s="123">
        <v>0</v>
      </c>
      <c r="BR94" s="119">
        <v>5</v>
      </c>
      <c r="BS94" s="123">
        <v>100</v>
      </c>
      <c r="BT94" s="119">
        <v>5</v>
      </c>
      <c r="BU94" s="2"/>
      <c r="BV94" s="3"/>
      <c r="BW94" s="3"/>
      <c r="BX94" s="3"/>
      <c r="BY94" s="3"/>
    </row>
    <row r="95" spans="1:77" ht="41.45" customHeight="1">
      <c r="A95" s="64" t="s">
        <v>292</v>
      </c>
      <c r="C95" s="65"/>
      <c r="D95" s="65" t="s">
        <v>64</v>
      </c>
      <c r="E95" s="66">
        <v>458.7644305772231</v>
      </c>
      <c r="F95" s="68">
        <v>97.71377871564913</v>
      </c>
      <c r="G95" s="102" t="s">
        <v>2229</v>
      </c>
      <c r="H95" s="65"/>
      <c r="I95" s="69" t="s">
        <v>292</v>
      </c>
      <c r="J95" s="70"/>
      <c r="K95" s="70"/>
      <c r="L95" s="69" t="s">
        <v>2549</v>
      </c>
      <c r="M95" s="73">
        <v>762.9213466980001</v>
      </c>
      <c r="N95" s="74">
        <v>226.98460388183594</v>
      </c>
      <c r="O95" s="74">
        <v>5990.66943359375</v>
      </c>
      <c r="P95" s="75"/>
      <c r="Q95" s="76"/>
      <c r="R95" s="76"/>
      <c r="S95" s="88"/>
      <c r="T95" s="48">
        <v>0</v>
      </c>
      <c r="U95" s="48">
        <v>1</v>
      </c>
      <c r="V95" s="49">
        <v>0</v>
      </c>
      <c r="W95" s="49">
        <v>0.008696</v>
      </c>
      <c r="X95" s="49">
        <v>0</v>
      </c>
      <c r="Y95" s="49">
        <v>0.544782</v>
      </c>
      <c r="Z95" s="49">
        <v>0</v>
      </c>
      <c r="AA95" s="49">
        <v>0</v>
      </c>
      <c r="AB95" s="71">
        <v>95</v>
      </c>
      <c r="AC95" s="71"/>
      <c r="AD95" s="72"/>
      <c r="AE95" s="78" t="s">
        <v>1475</v>
      </c>
      <c r="AF95" s="78">
        <v>66</v>
      </c>
      <c r="AG95" s="78">
        <v>1590</v>
      </c>
      <c r="AH95" s="78">
        <v>1392</v>
      </c>
      <c r="AI95" s="78">
        <v>2453</v>
      </c>
      <c r="AJ95" s="78"/>
      <c r="AK95" s="78" t="s">
        <v>1660</v>
      </c>
      <c r="AL95" s="78" t="s">
        <v>1815</v>
      </c>
      <c r="AM95" s="82" t="s">
        <v>1930</v>
      </c>
      <c r="AN95" s="78"/>
      <c r="AO95" s="80">
        <v>43441.2646875</v>
      </c>
      <c r="AP95" s="82" t="s">
        <v>2072</v>
      </c>
      <c r="AQ95" s="78" t="b">
        <v>1</v>
      </c>
      <c r="AR95" s="78" t="b">
        <v>0</v>
      </c>
      <c r="AS95" s="78" t="b">
        <v>0</v>
      </c>
      <c r="AT95" s="78"/>
      <c r="AU95" s="78">
        <v>7</v>
      </c>
      <c r="AV95" s="78"/>
      <c r="AW95" s="78" t="b">
        <v>0</v>
      </c>
      <c r="AX95" s="78" t="s">
        <v>2269</v>
      </c>
      <c r="AY95" s="82" t="s">
        <v>2362</v>
      </c>
      <c r="AZ95" s="78" t="s">
        <v>66</v>
      </c>
      <c r="BA95" s="78" t="str">
        <f>REPLACE(INDEX(GroupVertices[Group],MATCH(Vertices[[#This Row],[Vertex]],GroupVertices[Vertex],0)),1,1,"")</f>
        <v>1</v>
      </c>
      <c r="BB95" s="48"/>
      <c r="BC95" s="48"/>
      <c r="BD95" s="48"/>
      <c r="BE95" s="48"/>
      <c r="BF95" s="48"/>
      <c r="BG95" s="48"/>
      <c r="BH95" s="119" t="s">
        <v>3135</v>
      </c>
      <c r="BI95" s="119" t="s">
        <v>3135</v>
      </c>
      <c r="BJ95" s="119" t="s">
        <v>3004</v>
      </c>
      <c r="BK95" s="119" t="s">
        <v>3004</v>
      </c>
      <c r="BL95" s="119">
        <v>0</v>
      </c>
      <c r="BM95" s="123">
        <v>0</v>
      </c>
      <c r="BN95" s="119">
        <v>0</v>
      </c>
      <c r="BO95" s="123">
        <v>0</v>
      </c>
      <c r="BP95" s="119">
        <v>0</v>
      </c>
      <c r="BQ95" s="123">
        <v>0</v>
      </c>
      <c r="BR95" s="119">
        <v>5</v>
      </c>
      <c r="BS95" s="123">
        <v>100</v>
      </c>
      <c r="BT95" s="119">
        <v>5</v>
      </c>
      <c r="BU95" s="2"/>
      <c r="BV95" s="3"/>
      <c r="BW95" s="3"/>
      <c r="BX95" s="3"/>
      <c r="BY95" s="3"/>
    </row>
    <row r="96" spans="1:77" ht="41.45" customHeight="1">
      <c r="A96" s="64" t="s">
        <v>293</v>
      </c>
      <c r="C96" s="65"/>
      <c r="D96" s="65" t="s">
        <v>64</v>
      </c>
      <c r="E96" s="66">
        <v>223.25785602852685</v>
      </c>
      <c r="F96" s="68">
        <v>99.52808018800057</v>
      </c>
      <c r="G96" s="102" t="s">
        <v>2230</v>
      </c>
      <c r="H96" s="65"/>
      <c r="I96" s="69" t="s">
        <v>293</v>
      </c>
      <c r="J96" s="70"/>
      <c r="K96" s="70"/>
      <c r="L96" s="69" t="s">
        <v>2550</v>
      </c>
      <c r="M96" s="73">
        <v>158.2751426790082</v>
      </c>
      <c r="N96" s="74">
        <v>3024.75048828125</v>
      </c>
      <c r="O96" s="74">
        <v>6546.43603515625</v>
      </c>
      <c r="P96" s="75"/>
      <c r="Q96" s="76"/>
      <c r="R96" s="76"/>
      <c r="S96" s="88"/>
      <c r="T96" s="48">
        <v>0</v>
      </c>
      <c r="U96" s="48">
        <v>1</v>
      </c>
      <c r="V96" s="49">
        <v>0</v>
      </c>
      <c r="W96" s="49">
        <v>0.008696</v>
      </c>
      <c r="X96" s="49">
        <v>0</v>
      </c>
      <c r="Y96" s="49">
        <v>0.544782</v>
      </c>
      <c r="Z96" s="49">
        <v>0</v>
      </c>
      <c r="AA96" s="49">
        <v>0</v>
      </c>
      <c r="AB96" s="71">
        <v>96</v>
      </c>
      <c r="AC96" s="71"/>
      <c r="AD96" s="72"/>
      <c r="AE96" s="78" t="s">
        <v>1476</v>
      </c>
      <c r="AF96" s="78">
        <v>258</v>
      </c>
      <c r="AG96" s="78">
        <v>329</v>
      </c>
      <c r="AH96" s="78">
        <v>9758</v>
      </c>
      <c r="AI96" s="78">
        <v>26966</v>
      </c>
      <c r="AJ96" s="78"/>
      <c r="AK96" s="78" t="s">
        <v>1661</v>
      </c>
      <c r="AL96" s="78" t="s">
        <v>1751</v>
      </c>
      <c r="AM96" s="82" t="s">
        <v>1931</v>
      </c>
      <c r="AN96" s="78"/>
      <c r="AO96" s="80">
        <v>42825.85582175926</v>
      </c>
      <c r="AP96" s="82" t="s">
        <v>2073</v>
      </c>
      <c r="AQ96" s="78" t="b">
        <v>0</v>
      </c>
      <c r="AR96" s="78" t="b">
        <v>0</v>
      </c>
      <c r="AS96" s="78" t="b">
        <v>0</v>
      </c>
      <c r="AT96" s="78"/>
      <c r="AU96" s="78">
        <v>2</v>
      </c>
      <c r="AV96" s="82" t="s">
        <v>2158</v>
      </c>
      <c r="AW96" s="78" t="b">
        <v>0</v>
      </c>
      <c r="AX96" s="78" t="s">
        <v>2269</v>
      </c>
      <c r="AY96" s="82" t="s">
        <v>2363</v>
      </c>
      <c r="AZ96" s="78" t="s">
        <v>66</v>
      </c>
      <c r="BA96" s="78" t="str">
        <f>REPLACE(INDEX(GroupVertices[Group],MATCH(Vertices[[#This Row],[Vertex]],GroupVertices[Vertex],0)),1,1,"")</f>
        <v>1</v>
      </c>
      <c r="BB96" s="48"/>
      <c r="BC96" s="48"/>
      <c r="BD96" s="48"/>
      <c r="BE96" s="48"/>
      <c r="BF96" s="48"/>
      <c r="BG96" s="48"/>
      <c r="BH96" s="119" t="s">
        <v>3135</v>
      </c>
      <c r="BI96" s="119" t="s">
        <v>3135</v>
      </c>
      <c r="BJ96" s="119" t="s">
        <v>3004</v>
      </c>
      <c r="BK96" s="119" t="s">
        <v>3004</v>
      </c>
      <c r="BL96" s="119">
        <v>0</v>
      </c>
      <c r="BM96" s="123">
        <v>0</v>
      </c>
      <c r="BN96" s="119">
        <v>0</v>
      </c>
      <c r="BO96" s="123">
        <v>0</v>
      </c>
      <c r="BP96" s="119">
        <v>0</v>
      </c>
      <c r="BQ96" s="123">
        <v>0</v>
      </c>
      <c r="BR96" s="119">
        <v>5</v>
      </c>
      <c r="BS96" s="123">
        <v>100</v>
      </c>
      <c r="BT96" s="119">
        <v>5</v>
      </c>
      <c r="BU96" s="2"/>
      <c r="BV96" s="3"/>
      <c r="BW96" s="3"/>
      <c r="BX96" s="3"/>
      <c r="BY96" s="3"/>
    </row>
    <row r="97" spans="1:77" ht="41.45" customHeight="1">
      <c r="A97" s="64" t="s">
        <v>294</v>
      </c>
      <c r="C97" s="65"/>
      <c r="D97" s="65" t="s">
        <v>64</v>
      </c>
      <c r="E97" s="66">
        <v>171.5248495654112</v>
      </c>
      <c r="F97" s="68">
        <v>99.92662222435375</v>
      </c>
      <c r="G97" s="102" t="s">
        <v>2231</v>
      </c>
      <c r="H97" s="65"/>
      <c r="I97" s="69" t="s">
        <v>294</v>
      </c>
      <c r="J97" s="70"/>
      <c r="K97" s="70"/>
      <c r="L97" s="69" t="s">
        <v>2551</v>
      </c>
      <c r="M97" s="73">
        <v>25.45436669704091</v>
      </c>
      <c r="N97" s="74">
        <v>2036.528564453125</v>
      </c>
      <c r="O97" s="74">
        <v>482.221435546875</v>
      </c>
      <c r="P97" s="75"/>
      <c r="Q97" s="76"/>
      <c r="R97" s="76"/>
      <c r="S97" s="88"/>
      <c r="T97" s="48">
        <v>0</v>
      </c>
      <c r="U97" s="48">
        <v>1</v>
      </c>
      <c r="V97" s="49">
        <v>0</v>
      </c>
      <c r="W97" s="49">
        <v>0.008696</v>
      </c>
      <c r="X97" s="49">
        <v>0</v>
      </c>
      <c r="Y97" s="49">
        <v>0.544782</v>
      </c>
      <c r="Z97" s="49">
        <v>0</v>
      </c>
      <c r="AA97" s="49">
        <v>0</v>
      </c>
      <c r="AB97" s="71">
        <v>97</v>
      </c>
      <c r="AC97" s="71"/>
      <c r="AD97" s="72"/>
      <c r="AE97" s="78" t="s">
        <v>1477</v>
      </c>
      <c r="AF97" s="78">
        <v>182</v>
      </c>
      <c r="AG97" s="78">
        <v>52</v>
      </c>
      <c r="AH97" s="78">
        <v>4781</v>
      </c>
      <c r="AI97" s="78">
        <v>4248</v>
      </c>
      <c r="AJ97" s="78"/>
      <c r="AK97" s="78" t="s">
        <v>1662</v>
      </c>
      <c r="AL97" s="78" t="s">
        <v>1816</v>
      </c>
      <c r="AM97" s="78"/>
      <c r="AN97" s="78"/>
      <c r="AO97" s="80">
        <v>42591.07863425926</v>
      </c>
      <c r="AP97" s="78"/>
      <c r="AQ97" s="78" t="b">
        <v>0</v>
      </c>
      <c r="AR97" s="78" t="b">
        <v>0</v>
      </c>
      <c r="AS97" s="78" t="b">
        <v>0</v>
      </c>
      <c r="AT97" s="78"/>
      <c r="AU97" s="78">
        <v>1</v>
      </c>
      <c r="AV97" s="82" t="s">
        <v>2158</v>
      </c>
      <c r="AW97" s="78" t="b">
        <v>0</v>
      </c>
      <c r="AX97" s="78" t="s">
        <v>2269</v>
      </c>
      <c r="AY97" s="82" t="s">
        <v>2364</v>
      </c>
      <c r="AZ97" s="78" t="s">
        <v>66</v>
      </c>
      <c r="BA97" s="78" t="str">
        <f>REPLACE(INDEX(GroupVertices[Group],MATCH(Vertices[[#This Row],[Vertex]],GroupVertices[Vertex],0)),1,1,"")</f>
        <v>1</v>
      </c>
      <c r="BB97" s="48"/>
      <c r="BC97" s="48"/>
      <c r="BD97" s="48"/>
      <c r="BE97" s="48"/>
      <c r="BF97" s="48"/>
      <c r="BG97" s="48"/>
      <c r="BH97" s="119" t="s">
        <v>3135</v>
      </c>
      <c r="BI97" s="119" t="s">
        <v>3135</v>
      </c>
      <c r="BJ97" s="119" t="s">
        <v>3004</v>
      </c>
      <c r="BK97" s="119" t="s">
        <v>3004</v>
      </c>
      <c r="BL97" s="119">
        <v>0</v>
      </c>
      <c r="BM97" s="123">
        <v>0</v>
      </c>
      <c r="BN97" s="119">
        <v>0</v>
      </c>
      <c r="BO97" s="123">
        <v>0</v>
      </c>
      <c r="BP97" s="119">
        <v>0</v>
      </c>
      <c r="BQ97" s="123">
        <v>0</v>
      </c>
      <c r="BR97" s="119">
        <v>5</v>
      </c>
      <c r="BS97" s="123">
        <v>100</v>
      </c>
      <c r="BT97" s="119">
        <v>5</v>
      </c>
      <c r="BU97" s="2"/>
      <c r="BV97" s="3"/>
      <c r="BW97" s="3"/>
      <c r="BX97" s="3"/>
      <c r="BY97" s="3"/>
    </row>
    <row r="98" spans="1:77" ht="41.45" customHeight="1">
      <c r="A98" s="64" t="s">
        <v>295</v>
      </c>
      <c r="C98" s="65"/>
      <c r="D98" s="65" t="s">
        <v>64</v>
      </c>
      <c r="E98" s="66">
        <v>302.25807889458434</v>
      </c>
      <c r="F98" s="68">
        <v>98.91947628411107</v>
      </c>
      <c r="G98" s="102" t="s">
        <v>588</v>
      </c>
      <c r="H98" s="65"/>
      <c r="I98" s="69" t="s">
        <v>295</v>
      </c>
      <c r="J98" s="70"/>
      <c r="K98" s="70"/>
      <c r="L98" s="69" t="s">
        <v>2552</v>
      </c>
      <c r="M98" s="73">
        <v>361.1025370485828</v>
      </c>
      <c r="N98" s="74">
        <v>5638.17236328125</v>
      </c>
      <c r="O98" s="74">
        <v>5989.73681640625</v>
      </c>
      <c r="P98" s="75"/>
      <c r="Q98" s="76"/>
      <c r="R98" s="76"/>
      <c r="S98" s="88"/>
      <c r="T98" s="48">
        <v>0</v>
      </c>
      <c r="U98" s="48">
        <v>4</v>
      </c>
      <c r="V98" s="49">
        <v>12.8</v>
      </c>
      <c r="W98" s="49">
        <v>0.00578</v>
      </c>
      <c r="X98" s="49">
        <v>0.022374</v>
      </c>
      <c r="Y98" s="49">
        <v>0.869069</v>
      </c>
      <c r="Z98" s="49">
        <v>0.5</v>
      </c>
      <c r="AA98" s="49">
        <v>0</v>
      </c>
      <c r="AB98" s="71">
        <v>98</v>
      </c>
      <c r="AC98" s="71"/>
      <c r="AD98" s="72"/>
      <c r="AE98" s="78" t="s">
        <v>1478</v>
      </c>
      <c r="AF98" s="78">
        <v>520</v>
      </c>
      <c r="AG98" s="78">
        <v>752</v>
      </c>
      <c r="AH98" s="78">
        <v>34255</v>
      </c>
      <c r="AI98" s="78">
        <v>37380</v>
      </c>
      <c r="AJ98" s="78"/>
      <c r="AK98" s="78" t="s">
        <v>1663</v>
      </c>
      <c r="AL98" s="78" t="s">
        <v>1770</v>
      </c>
      <c r="AM98" s="82" t="s">
        <v>1932</v>
      </c>
      <c r="AN98" s="78"/>
      <c r="AO98" s="80">
        <v>39675.73899305556</v>
      </c>
      <c r="AP98" s="82" t="s">
        <v>2074</v>
      </c>
      <c r="AQ98" s="78" t="b">
        <v>0</v>
      </c>
      <c r="AR98" s="78" t="b">
        <v>0</v>
      </c>
      <c r="AS98" s="78" t="b">
        <v>0</v>
      </c>
      <c r="AT98" s="78"/>
      <c r="AU98" s="78">
        <v>17</v>
      </c>
      <c r="AV98" s="82" t="s">
        <v>2161</v>
      </c>
      <c r="AW98" s="78" t="b">
        <v>0</v>
      </c>
      <c r="AX98" s="78" t="s">
        <v>2269</v>
      </c>
      <c r="AY98" s="82" t="s">
        <v>2365</v>
      </c>
      <c r="AZ98" s="78" t="s">
        <v>66</v>
      </c>
      <c r="BA98" s="78" t="str">
        <f>REPLACE(INDEX(GroupVertices[Group],MATCH(Vertices[[#This Row],[Vertex]],GroupVertices[Vertex],0)),1,1,"")</f>
        <v>2</v>
      </c>
      <c r="BB98" s="48" t="s">
        <v>465</v>
      </c>
      <c r="BC98" s="48" t="s">
        <v>465</v>
      </c>
      <c r="BD98" s="48" t="s">
        <v>488</v>
      </c>
      <c r="BE98" s="48" t="s">
        <v>488</v>
      </c>
      <c r="BF98" s="48" t="s">
        <v>385</v>
      </c>
      <c r="BG98" s="48" t="s">
        <v>385</v>
      </c>
      <c r="BH98" s="119" t="s">
        <v>3137</v>
      </c>
      <c r="BI98" s="119" t="s">
        <v>3137</v>
      </c>
      <c r="BJ98" s="119" t="s">
        <v>3213</v>
      </c>
      <c r="BK98" s="119" t="s">
        <v>3213</v>
      </c>
      <c r="BL98" s="119">
        <v>1</v>
      </c>
      <c r="BM98" s="123">
        <v>1.8518518518518519</v>
      </c>
      <c r="BN98" s="119">
        <v>0</v>
      </c>
      <c r="BO98" s="123">
        <v>0</v>
      </c>
      <c r="BP98" s="119">
        <v>0</v>
      </c>
      <c r="BQ98" s="123">
        <v>0</v>
      </c>
      <c r="BR98" s="119">
        <v>53</v>
      </c>
      <c r="BS98" s="123">
        <v>98.14814814814815</v>
      </c>
      <c r="BT98" s="119">
        <v>54</v>
      </c>
      <c r="BU98" s="2"/>
      <c r="BV98" s="3"/>
      <c r="BW98" s="3"/>
      <c r="BX98" s="3"/>
      <c r="BY98" s="3"/>
    </row>
    <row r="99" spans="1:77" ht="41.45" customHeight="1">
      <c r="A99" s="64" t="s">
        <v>383</v>
      </c>
      <c r="C99" s="65"/>
      <c r="D99" s="65" t="s">
        <v>64</v>
      </c>
      <c r="E99" s="66">
        <v>1000</v>
      </c>
      <c r="F99" s="68">
        <v>84.81655556088437</v>
      </c>
      <c r="G99" s="102" t="s">
        <v>644</v>
      </c>
      <c r="H99" s="65"/>
      <c r="I99" s="69" t="s">
        <v>383</v>
      </c>
      <c r="J99" s="70"/>
      <c r="K99" s="70"/>
      <c r="L99" s="69" t="s">
        <v>2553</v>
      </c>
      <c r="M99" s="73">
        <v>5061.135916742603</v>
      </c>
      <c r="N99" s="74">
        <v>8654.6005859375</v>
      </c>
      <c r="O99" s="74">
        <v>7993.65869140625</v>
      </c>
      <c r="P99" s="75"/>
      <c r="Q99" s="76"/>
      <c r="R99" s="76"/>
      <c r="S99" s="88"/>
      <c r="T99" s="48">
        <v>13</v>
      </c>
      <c r="U99" s="48">
        <v>2</v>
      </c>
      <c r="V99" s="49">
        <v>368.420635</v>
      </c>
      <c r="W99" s="49">
        <v>0.005882</v>
      </c>
      <c r="X99" s="49">
        <v>0.022837</v>
      </c>
      <c r="Y99" s="49">
        <v>3.019525</v>
      </c>
      <c r="Z99" s="49">
        <v>0.06060606060606061</v>
      </c>
      <c r="AA99" s="49">
        <v>0.08333333333333333</v>
      </c>
      <c r="AB99" s="71">
        <v>99</v>
      </c>
      <c r="AC99" s="71"/>
      <c r="AD99" s="72"/>
      <c r="AE99" s="78" t="s">
        <v>1479</v>
      </c>
      <c r="AF99" s="78">
        <v>945</v>
      </c>
      <c r="AG99" s="78">
        <v>10554</v>
      </c>
      <c r="AH99" s="78">
        <v>100441</v>
      </c>
      <c r="AI99" s="78">
        <v>20990</v>
      </c>
      <c r="AJ99" s="78"/>
      <c r="AK99" s="78" t="s">
        <v>1664</v>
      </c>
      <c r="AL99" s="78" t="s">
        <v>1817</v>
      </c>
      <c r="AM99" s="78"/>
      <c r="AN99" s="78"/>
      <c r="AO99" s="80">
        <v>40383.81465277778</v>
      </c>
      <c r="AP99" s="82" t="s">
        <v>2075</v>
      </c>
      <c r="AQ99" s="78" t="b">
        <v>0</v>
      </c>
      <c r="AR99" s="78" t="b">
        <v>0</v>
      </c>
      <c r="AS99" s="78" t="b">
        <v>1</v>
      </c>
      <c r="AT99" s="78"/>
      <c r="AU99" s="78">
        <v>52</v>
      </c>
      <c r="AV99" s="82" t="s">
        <v>2159</v>
      </c>
      <c r="AW99" s="78" t="b">
        <v>0</v>
      </c>
      <c r="AX99" s="78" t="s">
        <v>2269</v>
      </c>
      <c r="AY99" s="82" t="s">
        <v>2366</v>
      </c>
      <c r="AZ99" s="78" t="s">
        <v>66</v>
      </c>
      <c r="BA99" s="78" t="str">
        <f>REPLACE(INDEX(GroupVertices[Group],MATCH(Vertices[[#This Row],[Vertex]],GroupVertices[Vertex],0)),1,1,"")</f>
        <v>5</v>
      </c>
      <c r="BB99" s="48" t="s">
        <v>478</v>
      </c>
      <c r="BC99" s="48" t="s">
        <v>478</v>
      </c>
      <c r="BD99" s="48" t="s">
        <v>489</v>
      </c>
      <c r="BE99" s="48" t="s">
        <v>489</v>
      </c>
      <c r="BF99" s="48" t="s">
        <v>3101</v>
      </c>
      <c r="BG99" s="48" t="s">
        <v>3108</v>
      </c>
      <c r="BH99" s="119" t="s">
        <v>3138</v>
      </c>
      <c r="BI99" s="119" t="s">
        <v>3160</v>
      </c>
      <c r="BJ99" s="119" t="s">
        <v>3007</v>
      </c>
      <c r="BK99" s="119" t="s">
        <v>3007</v>
      </c>
      <c r="BL99" s="119">
        <v>2</v>
      </c>
      <c r="BM99" s="123">
        <v>5.128205128205129</v>
      </c>
      <c r="BN99" s="119">
        <v>0</v>
      </c>
      <c r="BO99" s="123">
        <v>0</v>
      </c>
      <c r="BP99" s="119">
        <v>0</v>
      </c>
      <c r="BQ99" s="123">
        <v>0</v>
      </c>
      <c r="BR99" s="119">
        <v>37</v>
      </c>
      <c r="BS99" s="123">
        <v>94.87179487179488</v>
      </c>
      <c r="BT99" s="119">
        <v>39</v>
      </c>
      <c r="BU99" s="2"/>
      <c r="BV99" s="3"/>
      <c r="BW99" s="3"/>
      <c r="BX99" s="3"/>
      <c r="BY99" s="3"/>
    </row>
    <row r="100" spans="1:77" ht="41.45" customHeight="1">
      <c r="A100" s="64" t="s">
        <v>296</v>
      </c>
      <c r="C100" s="65"/>
      <c r="D100" s="65" t="s">
        <v>64</v>
      </c>
      <c r="E100" s="66">
        <v>205.32872743481167</v>
      </c>
      <c r="F100" s="68">
        <v>99.66620305980528</v>
      </c>
      <c r="G100" s="102" t="s">
        <v>2232</v>
      </c>
      <c r="H100" s="65"/>
      <c r="I100" s="69" t="s">
        <v>296</v>
      </c>
      <c r="J100" s="70"/>
      <c r="K100" s="70"/>
      <c r="L100" s="69" t="s">
        <v>2554</v>
      </c>
      <c r="M100" s="73">
        <v>112.24339360222531</v>
      </c>
      <c r="N100" s="74">
        <v>8056.37451171875</v>
      </c>
      <c r="O100" s="74">
        <v>8001.0380859375</v>
      </c>
      <c r="P100" s="75"/>
      <c r="Q100" s="76"/>
      <c r="R100" s="76"/>
      <c r="S100" s="88"/>
      <c r="T100" s="48">
        <v>0</v>
      </c>
      <c r="U100" s="48">
        <v>1</v>
      </c>
      <c r="V100" s="49">
        <v>0</v>
      </c>
      <c r="W100" s="49">
        <v>0.004115</v>
      </c>
      <c r="X100" s="49">
        <v>0.002237</v>
      </c>
      <c r="Y100" s="49">
        <v>0.34743</v>
      </c>
      <c r="Z100" s="49">
        <v>0</v>
      </c>
      <c r="AA100" s="49">
        <v>0</v>
      </c>
      <c r="AB100" s="71">
        <v>100</v>
      </c>
      <c r="AC100" s="71"/>
      <c r="AD100" s="72"/>
      <c r="AE100" s="78" t="s">
        <v>1480</v>
      </c>
      <c r="AF100" s="78">
        <v>431</v>
      </c>
      <c r="AG100" s="78">
        <v>233</v>
      </c>
      <c r="AH100" s="78">
        <v>33084</v>
      </c>
      <c r="AI100" s="78">
        <v>37059</v>
      </c>
      <c r="AJ100" s="78"/>
      <c r="AK100" s="78" t="s">
        <v>1665</v>
      </c>
      <c r="AL100" s="78" t="s">
        <v>1818</v>
      </c>
      <c r="AM100" s="82" t="s">
        <v>1933</v>
      </c>
      <c r="AN100" s="78"/>
      <c r="AO100" s="80">
        <v>42600.78506944444</v>
      </c>
      <c r="AP100" s="82" t="s">
        <v>2076</v>
      </c>
      <c r="AQ100" s="78" t="b">
        <v>1</v>
      </c>
      <c r="AR100" s="78" t="b">
        <v>0</v>
      </c>
      <c r="AS100" s="78" t="b">
        <v>0</v>
      </c>
      <c r="AT100" s="78"/>
      <c r="AU100" s="78">
        <v>2</v>
      </c>
      <c r="AV100" s="78"/>
      <c r="AW100" s="78" t="b">
        <v>0</v>
      </c>
      <c r="AX100" s="78" t="s">
        <v>2269</v>
      </c>
      <c r="AY100" s="82" t="s">
        <v>2367</v>
      </c>
      <c r="AZ100" s="78" t="s">
        <v>66</v>
      </c>
      <c r="BA100" s="78" t="str">
        <f>REPLACE(INDEX(GroupVertices[Group],MATCH(Vertices[[#This Row],[Vertex]],GroupVertices[Vertex],0)),1,1,"")</f>
        <v>5</v>
      </c>
      <c r="BB100" s="48"/>
      <c r="BC100" s="48"/>
      <c r="BD100" s="48"/>
      <c r="BE100" s="48"/>
      <c r="BF100" s="48" t="s">
        <v>385</v>
      </c>
      <c r="BG100" s="48" t="s">
        <v>385</v>
      </c>
      <c r="BH100" s="119" t="s">
        <v>3139</v>
      </c>
      <c r="BI100" s="119" t="s">
        <v>3139</v>
      </c>
      <c r="BJ100" s="119" t="s">
        <v>3214</v>
      </c>
      <c r="BK100" s="119" t="s">
        <v>3214</v>
      </c>
      <c r="BL100" s="119">
        <v>0</v>
      </c>
      <c r="BM100" s="123">
        <v>0</v>
      </c>
      <c r="BN100" s="119">
        <v>0</v>
      </c>
      <c r="BO100" s="123">
        <v>0</v>
      </c>
      <c r="BP100" s="119">
        <v>0</v>
      </c>
      <c r="BQ100" s="123">
        <v>0</v>
      </c>
      <c r="BR100" s="119">
        <v>9</v>
      </c>
      <c r="BS100" s="123">
        <v>100</v>
      </c>
      <c r="BT100" s="119">
        <v>9</v>
      </c>
      <c r="BU100" s="2"/>
      <c r="BV100" s="3"/>
      <c r="BW100" s="3"/>
      <c r="BX100" s="3"/>
      <c r="BY100" s="3"/>
    </row>
    <row r="101" spans="1:77" ht="41.45" customHeight="1">
      <c r="A101" s="64" t="s">
        <v>297</v>
      </c>
      <c r="C101" s="65"/>
      <c r="D101" s="65" t="s">
        <v>64</v>
      </c>
      <c r="E101" s="66">
        <v>176.56741698239358</v>
      </c>
      <c r="F101" s="68">
        <v>99.88777516665867</v>
      </c>
      <c r="G101" s="102" t="s">
        <v>2233</v>
      </c>
      <c r="H101" s="65"/>
      <c r="I101" s="69" t="s">
        <v>297</v>
      </c>
      <c r="J101" s="70"/>
      <c r="K101" s="70"/>
      <c r="L101" s="69" t="s">
        <v>2555</v>
      </c>
      <c r="M101" s="73">
        <v>38.4007961248861</v>
      </c>
      <c r="N101" s="74">
        <v>2593.96875</v>
      </c>
      <c r="O101" s="74">
        <v>5545.15869140625</v>
      </c>
      <c r="P101" s="75"/>
      <c r="Q101" s="76"/>
      <c r="R101" s="76"/>
      <c r="S101" s="88"/>
      <c r="T101" s="48">
        <v>0</v>
      </c>
      <c r="U101" s="48">
        <v>1</v>
      </c>
      <c r="V101" s="49">
        <v>0</v>
      </c>
      <c r="W101" s="49">
        <v>0.008696</v>
      </c>
      <c r="X101" s="49">
        <v>0</v>
      </c>
      <c r="Y101" s="49">
        <v>0.544782</v>
      </c>
      <c r="Z101" s="49">
        <v>0</v>
      </c>
      <c r="AA101" s="49">
        <v>0</v>
      </c>
      <c r="AB101" s="71">
        <v>101</v>
      </c>
      <c r="AC101" s="71"/>
      <c r="AD101" s="72"/>
      <c r="AE101" s="78" t="s">
        <v>1481</v>
      </c>
      <c r="AF101" s="78">
        <v>320</v>
      </c>
      <c r="AG101" s="78">
        <v>79</v>
      </c>
      <c r="AH101" s="78">
        <v>4055</v>
      </c>
      <c r="AI101" s="78">
        <v>6631</v>
      </c>
      <c r="AJ101" s="78"/>
      <c r="AK101" s="78" t="s">
        <v>1666</v>
      </c>
      <c r="AL101" s="78" t="s">
        <v>1767</v>
      </c>
      <c r="AM101" s="78"/>
      <c r="AN101" s="78"/>
      <c r="AO101" s="80">
        <v>42891.763333333336</v>
      </c>
      <c r="AP101" s="82" t="s">
        <v>2077</v>
      </c>
      <c r="AQ101" s="78" t="b">
        <v>1</v>
      </c>
      <c r="AR101" s="78" t="b">
        <v>0</v>
      </c>
      <c r="AS101" s="78" t="b">
        <v>0</v>
      </c>
      <c r="AT101" s="78"/>
      <c r="AU101" s="78">
        <v>1</v>
      </c>
      <c r="AV101" s="78"/>
      <c r="AW101" s="78" t="b">
        <v>0</v>
      </c>
      <c r="AX101" s="78" t="s">
        <v>2269</v>
      </c>
      <c r="AY101" s="82" t="s">
        <v>2368</v>
      </c>
      <c r="AZ101" s="78" t="s">
        <v>66</v>
      </c>
      <c r="BA101" s="78" t="str">
        <f>REPLACE(INDEX(GroupVertices[Group],MATCH(Vertices[[#This Row],[Vertex]],GroupVertices[Vertex],0)),1,1,"")</f>
        <v>1</v>
      </c>
      <c r="BB101" s="48"/>
      <c r="BC101" s="48"/>
      <c r="BD101" s="48"/>
      <c r="BE101" s="48"/>
      <c r="BF101" s="48"/>
      <c r="BG101" s="48"/>
      <c r="BH101" s="119" t="s">
        <v>3135</v>
      </c>
      <c r="BI101" s="119" t="s">
        <v>3135</v>
      </c>
      <c r="BJ101" s="119" t="s">
        <v>3004</v>
      </c>
      <c r="BK101" s="119" t="s">
        <v>3004</v>
      </c>
      <c r="BL101" s="119">
        <v>0</v>
      </c>
      <c r="BM101" s="123">
        <v>0</v>
      </c>
      <c r="BN101" s="119">
        <v>0</v>
      </c>
      <c r="BO101" s="123">
        <v>0</v>
      </c>
      <c r="BP101" s="119">
        <v>0</v>
      </c>
      <c r="BQ101" s="123">
        <v>0</v>
      </c>
      <c r="BR101" s="119">
        <v>5</v>
      </c>
      <c r="BS101" s="123">
        <v>100</v>
      </c>
      <c r="BT101" s="119">
        <v>5</v>
      </c>
      <c r="BU101" s="2"/>
      <c r="BV101" s="3"/>
      <c r="BW101" s="3"/>
      <c r="BX101" s="3"/>
      <c r="BY101" s="3"/>
    </row>
    <row r="102" spans="1:77" ht="41.45" customHeight="1">
      <c r="A102" s="64" t="s">
        <v>298</v>
      </c>
      <c r="C102" s="65"/>
      <c r="D102" s="65" t="s">
        <v>64</v>
      </c>
      <c r="E102" s="66">
        <v>172.0851348339648</v>
      </c>
      <c r="F102" s="68">
        <v>99.92230588460986</v>
      </c>
      <c r="G102" s="102" t="s">
        <v>2234</v>
      </c>
      <c r="H102" s="65"/>
      <c r="I102" s="69" t="s">
        <v>298</v>
      </c>
      <c r="J102" s="70"/>
      <c r="K102" s="70"/>
      <c r="L102" s="69" t="s">
        <v>2556</v>
      </c>
      <c r="M102" s="73">
        <v>26.892858855690374</v>
      </c>
      <c r="N102" s="74">
        <v>2525.49560546875</v>
      </c>
      <c r="O102" s="74">
        <v>1416.568359375</v>
      </c>
      <c r="P102" s="75"/>
      <c r="Q102" s="76"/>
      <c r="R102" s="76"/>
      <c r="S102" s="88"/>
      <c r="T102" s="48">
        <v>0</v>
      </c>
      <c r="U102" s="48">
        <v>1</v>
      </c>
      <c r="V102" s="49">
        <v>0</v>
      </c>
      <c r="W102" s="49">
        <v>0.008696</v>
      </c>
      <c r="X102" s="49">
        <v>0</v>
      </c>
      <c r="Y102" s="49">
        <v>0.544782</v>
      </c>
      <c r="Z102" s="49">
        <v>0</v>
      </c>
      <c r="AA102" s="49">
        <v>0</v>
      </c>
      <c r="AB102" s="71">
        <v>102</v>
      </c>
      <c r="AC102" s="71"/>
      <c r="AD102" s="72"/>
      <c r="AE102" s="78" t="s">
        <v>1482</v>
      </c>
      <c r="AF102" s="78">
        <v>832</v>
      </c>
      <c r="AG102" s="78">
        <v>55</v>
      </c>
      <c r="AH102" s="78">
        <v>6411</v>
      </c>
      <c r="AI102" s="78">
        <v>8078</v>
      </c>
      <c r="AJ102" s="78"/>
      <c r="AK102" s="78" t="s">
        <v>1667</v>
      </c>
      <c r="AL102" s="78" t="s">
        <v>1819</v>
      </c>
      <c r="AM102" s="78"/>
      <c r="AN102" s="78"/>
      <c r="AO102" s="80">
        <v>41545.395150462966</v>
      </c>
      <c r="AP102" s="82" t="s">
        <v>2078</v>
      </c>
      <c r="AQ102" s="78" t="b">
        <v>1</v>
      </c>
      <c r="AR102" s="78" t="b">
        <v>0</v>
      </c>
      <c r="AS102" s="78" t="b">
        <v>0</v>
      </c>
      <c r="AT102" s="78"/>
      <c r="AU102" s="78">
        <v>1</v>
      </c>
      <c r="AV102" s="82" t="s">
        <v>2158</v>
      </c>
      <c r="AW102" s="78" t="b">
        <v>0</v>
      </c>
      <c r="AX102" s="78" t="s">
        <v>2269</v>
      </c>
      <c r="AY102" s="82" t="s">
        <v>2369</v>
      </c>
      <c r="AZ102" s="78" t="s">
        <v>66</v>
      </c>
      <c r="BA102" s="78" t="str">
        <f>REPLACE(INDEX(GroupVertices[Group],MATCH(Vertices[[#This Row],[Vertex]],GroupVertices[Vertex],0)),1,1,"")</f>
        <v>1</v>
      </c>
      <c r="BB102" s="48"/>
      <c r="BC102" s="48"/>
      <c r="BD102" s="48"/>
      <c r="BE102" s="48"/>
      <c r="BF102" s="48"/>
      <c r="BG102" s="48"/>
      <c r="BH102" s="119" t="s">
        <v>3135</v>
      </c>
      <c r="BI102" s="119" t="s">
        <v>3135</v>
      </c>
      <c r="BJ102" s="119" t="s">
        <v>3004</v>
      </c>
      <c r="BK102" s="119" t="s">
        <v>3004</v>
      </c>
      <c r="BL102" s="119">
        <v>0</v>
      </c>
      <c r="BM102" s="123">
        <v>0</v>
      </c>
      <c r="BN102" s="119">
        <v>0</v>
      </c>
      <c r="BO102" s="123">
        <v>0</v>
      </c>
      <c r="BP102" s="119">
        <v>0</v>
      </c>
      <c r="BQ102" s="123">
        <v>0</v>
      </c>
      <c r="BR102" s="119">
        <v>5</v>
      </c>
      <c r="BS102" s="123">
        <v>100</v>
      </c>
      <c r="BT102" s="119">
        <v>5</v>
      </c>
      <c r="BU102" s="2"/>
      <c r="BV102" s="3"/>
      <c r="BW102" s="3"/>
      <c r="BX102" s="3"/>
      <c r="BY102" s="3"/>
    </row>
    <row r="103" spans="1:77" ht="41.45" customHeight="1">
      <c r="A103" s="64" t="s">
        <v>299</v>
      </c>
      <c r="C103" s="65"/>
      <c r="D103" s="65" t="s">
        <v>64</v>
      </c>
      <c r="E103" s="66">
        <v>224.5651883218186</v>
      </c>
      <c r="F103" s="68">
        <v>99.51800872859815</v>
      </c>
      <c r="G103" s="102" t="s">
        <v>2235</v>
      </c>
      <c r="H103" s="65"/>
      <c r="I103" s="69" t="s">
        <v>299</v>
      </c>
      <c r="J103" s="70"/>
      <c r="K103" s="70"/>
      <c r="L103" s="69" t="s">
        <v>2557</v>
      </c>
      <c r="M103" s="73">
        <v>161.63162438252363</v>
      </c>
      <c r="N103" s="74">
        <v>2294.3857421875</v>
      </c>
      <c r="O103" s="74">
        <v>8185.513671875</v>
      </c>
      <c r="P103" s="75"/>
      <c r="Q103" s="76"/>
      <c r="R103" s="76"/>
      <c r="S103" s="88"/>
      <c r="T103" s="48">
        <v>0</v>
      </c>
      <c r="U103" s="48">
        <v>1</v>
      </c>
      <c r="V103" s="49">
        <v>0</v>
      </c>
      <c r="W103" s="49">
        <v>0.008696</v>
      </c>
      <c r="X103" s="49">
        <v>0</v>
      </c>
      <c r="Y103" s="49">
        <v>0.544782</v>
      </c>
      <c r="Z103" s="49">
        <v>0</v>
      </c>
      <c r="AA103" s="49">
        <v>0</v>
      </c>
      <c r="AB103" s="71">
        <v>103</v>
      </c>
      <c r="AC103" s="71"/>
      <c r="AD103" s="72"/>
      <c r="AE103" s="78" t="s">
        <v>1483</v>
      </c>
      <c r="AF103" s="78">
        <v>108</v>
      </c>
      <c r="AG103" s="78">
        <v>336</v>
      </c>
      <c r="AH103" s="78">
        <v>48367</v>
      </c>
      <c r="AI103" s="78">
        <v>124001</v>
      </c>
      <c r="AJ103" s="78"/>
      <c r="AK103" s="78" t="s">
        <v>1668</v>
      </c>
      <c r="AL103" s="78"/>
      <c r="AM103" s="78"/>
      <c r="AN103" s="78"/>
      <c r="AO103" s="80">
        <v>41974.24008101852</v>
      </c>
      <c r="AP103" s="82" t="s">
        <v>2079</v>
      </c>
      <c r="AQ103" s="78" t="b">
        <v>0</v>
      </c>
      <c r="AR103" s="78" t="b">
        <v>0</v>
      </c>
      <c r="AS103" s="78" t="b">
        <v>0</v>
      </c>
      <c r="AT103" s="78"/>
      <c r="AU103" s="78">
        <v>9</v>
      </c>
      <c r="AV103" s="82" t="s">
        <v>2162</v>
      </c>
      <c r="AW103" s="78" t="b">
        <v>0</v>
      </c>
      <c r="AX103" s="78" t="s">
        <v>2269</v>
      </c>
      <c r="AY103" s="82" t="s">
        <v>2370</v>
      </c>
      <c r="AZ103" s="78" t="s">
        <v>66</v>
      </c>
      <c r="BA103" s="78" t="str">
        <f>REPLACE(INDEX(GroupVertices[Group],MATCH(Vertices[[#This Row],[Vertex]],GroupVertices[Vertex],0)),1,1,"")</f>
        <v>1</v>
      </c>
      <c r="BB103" s="48"/>
      <c r="BC103" s="48"/>
      <c r="BD103" s="48"/>
      <c r="BE103" s="48"/>
      <c r="BF103" s="48"/>
      <c r="BG103" s="48"/>
      <c r="BH103" s="119" t="s">
        <v>3135</v>
      </c>
      <c r="BI103" s="119" t="s">
        <v>3135</v>
      </c>
      <c r="BJ103" s="119" t="s">
        <v>3004</v>
      </c>
      <c r="BK103" s="119" t="s">
        <v>3004</v>
      </c>
      <c r="BL103" s="119">
        <v>0</v>
      </c>
      <c r="BM103" s="123">
        <v>0</v>
      </c>
      <c r="BN103" s="119">
        <v>0</v>
      </c>
      <c r="BO103" s="123">
        <v>0</v>
      </c>
      <c r="BP103" s="119">
        <v>0</v>
      </c>
      <c r="BQ103" s="123">
        <v>0</v>
      </c>
      <c r="BR103" s="119">
        <v>5</v>
      </c>
      <c r="BS103" s="123">
        <v>100</v>
      </c>
      <c r="BT103" s="119">
        <v>5</v>
      </c>
      <c r="BU103" s="2"/>
      <c r="BV103" s="3"/>
      <c r="BW103" s="3"/>
      <c r="BX103" s="3"/>
      <c r="BY103" s="3"/>
    </row>
    <row r="104" spans="1:77" ht="41.45" customHeight="1">
      <c r="A104" s="64" t="s">
        <v>300</v>
      </c>
      <c r="C104" s="65"/>
      <c r="D104" s="65" t="s">
        <v>64</v>
      </c>
      <c r="E104" s="66">
        <v>169.09694673501227</v>
      </c>
      <c r="F104" s="68">
        <v>99.94532636324396</v>
      </c>
      <c r="G104" s="102" t="s">
        <v>2236</v>
      </c>
      <c r="H104" s="65"/>
      <c r="I104" s="69" t="s">
        <v>300</v>
      </c>
      <c r="J104" s="70"/>
      <c r="K104" s="70"/>
      <c r="L104" s="69" t="s">
        <v>2558</v>
      </c>
      <c r="M104" s="73">
        <v>19.22090067622656</v>
      </c>
      <c r="N104" s="74">
        <v>1051.1656494140625</v>
      </c>
      <c r="O104" s="74">
        <v>759.4376220703125</v>
      </c>
      <c r="P104" s="75"/>
      <c r="Q104" s="76"/>
      <c r="R104" s="76"/>
      <c r="S104" s="88"/>
      <c r="T104" s="48">
        <v>0</v>
      </c>
      <c r="U104" s="48">
        <v>1</v>
      </c>
      <c r="V104" s="49">
        <v>0</v>
      </c>
      <c r="W104" s="49">
        <v>0.008696</v>
      </c>
      <c r="X104" s="49">
        <v>0</v>
      </c>
      <c r="Y104" s="49">
        <v>0.544782</v>
      </c>
      <c r="Z104" s="49">
        <v>0</v>
      </c>
      <c r="AA104" s="49">
        <v>0</v>
      </c>
      <c r="AB104" s="71">
        <v>104</v>
      </c>
      <c r="AC104" s="71"/>
      <c r="AD104" s="72"/>
      <c r="AE104" s="78" t="s">
        <v>1484</v>
      </c>
      <c r="AF104" s="78">
        <v>365</v>
      </c>
      <c r="AG104" s="78">
        <v>39</v>
      </c>
      <c r="AH104" s="78">
        <v>5172</v>
      </c>
      <c r="AI104" s="78">
        <v>583</v>
      </c>
      <c r="AJ104" s="78"/>
      <c r="AK104" s="78" t="s">
        <v>1669</v>
      </c>
      <c r="AL104" s="78"/>
      <c r="AM104" s="78"/>
      <c r="AN104" s="78"/>
      <c r="AO104" s="80">
        <v>42830.57649305555</v>
      </c>
      <c r="AP104" s="82" t="s">
        <v>2080</v>
      </c>
      <c r="AQ104" s="78" t="b">
        <v>1</v>
      </c>
      <c r="AR104" s="78" t="b">
        <v>0</v>
      </c>
      <c r="AS104" s="78" t="b">
        <v>0</v>
      </c>
      <c r="AT104" s="78"/>
      <c r="AU104" s="78">
        <v>0</v>
      </c>
      <c r="AV104" s="78"/>
      <c r="AW104" s="78" t="b">
        <v>0</v>
      </c>
      <c r="AX104" s="78" t="s">
        <v>2269</v>
      </c>
      <c r="AY104" s="82" t="s">
        <v>2371</v>
      </c>
      <c r="AZ104" s="78" t="s">
        <v>66</v>
      </c>
      <c r="BA104" s="78" t="str">
        <f>REPLACE(INDEX(GroupVertices[Group],MATCH(Vertices[[#This Row],[Vertex]],GroupVertices[Vertex],0)),1,1,"")</f>
        <v>1</v>
      </c>
      <c r="BB104" s="48"/>
      <c r="BC104" s="48"/>
      <c r="BD104" s="48"/>
      <c r="BE104" s="48"/>
      <c r="BF104" s="48"/>
      <c r="BG104" s="48"/>
      <c r="BH104" s="119" t="s">
        <v>3135</v>
      </c>
      <c r="BI104" s="119" t="s">
        <v>3135</v>
      </c>
      <c r="BJ104" s="119" t="s">
        <v>3004</v>
      </c>
      <c r="BK104" s="119" t="s">
        <v>3004</v>
      </c>
      <c r="BL104" s="119">
        <v>0</v>
      </c>
      <c r="BM104" s="123">
        <v>0</v>
      </c>
      <c r="BN104" s="119">
        <v>0</v>
      </c>
      <c r="BO104" s="123">
        <v>0</v>
      </c>
      <c r="BP104" s="119">
        <v>0</v>
      </c>
      <c r="BQ104" s="123">
        <v>0</v>
      </c>
      <c r="BR104" s="119">
        <v>5</v>
      </c>
      <c r="BS104" s="123">
        <v>100</v>
      </c>
      <c r="BT104" s="119">
        <v>5</v>
      </c>
      <c r="BU104" s="2"/>
      <c r="BV104" s="3"/>
      <c r="BW104" s="3"/>
      <c r="BX104" s="3"/>
      <c r="BY104" s="3"/>
    </row>
    <row r="105" spans="1:77" ht="41.45" customHeight="1">
      <c r="A105" s="64" t="s">
        <v>301</v>
      </c>
      <c r="C105" s="65"/>
      <c r="D105" s="65" t="s">
        <v>64</v>
      </c>
      <c r="E105" s="66">
        <v>184.5981724983285</v>
      </c>
      <c r="F105" s="68">
        <v>99.82590763032948</v>
      </c>
      <c r="G105" s="102" t="s">
        <v>2237</v>
      </c>
      <c r="H105" s="65"/>
      <c r="I105" s="69" t="s">
        <v>301</v>
      </c>
      <c r="J105" s="70"/>
      <c r="K105" s="70"/>
      <c r="L105" s="69" t="s">
        <v>2559</v>
      </c>
      <c r="M105" s="73">
        <v>59.019183732195096</v>
      </c>
      <c r="N105" s="74">
        <v>7624.318359375</v>
      </c>
      <c r="O105" s="74">
        <v>9266.7197265625</v>
      </c>
      <c r="P105" s="75"/>
      <c r="Q105" s="76"/>
      <c r="R105" s="76"/>
      <c r="S105" s="88"/>
      <c r="T105" s="48">
        <v>1</v>
      </c>
      <c r="U105" s="48">
        <v>1</v>
      </c>
      <c r="V105" s="49">
        <v>0</v>
      </c>
      <c r="W105" s="49">
        <v>0</v>
      </c>
      <c r="X105" s="49">
        <v>0</v>
      </c>
      <c r="Y105" s="49">
        <v>0.999997</v>
      </c>
      <c r="Z105" s="49">
        <v>0</v>
      </c>
      <c r="AA105" s="49" t="s">
        <v>2717</v>
      </c>
      <c r="AB105" s="71">
        <v>105</v>
      </c>
      <c r="AC105" s="71"/>
      <c r="AD105" s="72"/>
      <c r="AE105" s="78" t="s">
        <v>1485</v>
      </c>
      <c r="AF105" s="78">
        <v>96</v>
      </c>
      <c r="AG105" s="78">
        <v>122</v>
      </c>
      <c r="AH105" s="78">
        <v>329</v>
      </c>
      <c r="AI105" s="78">
        <v>22</v>
      </c>
      <c r="AJ105" s="78"/>
      <c r="AK105" s="78" t="s">
        <v>1670</v>
      </c>
      <c r="AL105" s="78" t="s">
        <v>1820</v>
      </c>
      <c r="AM105" s="82" t="s">
        <v>1934</v>
      </c>
      <c r="AN105" s="78"/>
      <c r="AO105" s="80">
        <v>41540.57923611111</v>
      </c>
      <c r="AP105" s="82" t="s">
        <v>2081</v>
      </c>
      <c r="AQ105" s="78" t="b">
        <v>0</v>
      </c>
      <c r="AR105" s="78" t="b">
        <v>0</v>
      </c>
      <c r="AS105" s="78" t="b">
        <v>0</v>
      </c>
      <c r="AT105" s="78"/>
      <c r="AU105" s="78">
        <v>29</v>
      </c>
      <c r="AV105" s="82" t="s">
        <v>2158</v>
      </c>
      <c r="AW105" s="78" t="b">
        <v>0</v>
      </c>
      <c r="AX105" s="78" t="s">
        <v>2269</v>
      </c>
      <c r="AY105" s="82" t="s">
        <v>2372</v>
      </c>
      <c r="AZ105" s="78" t="s">
        <v>66</v>
      </c>
      <c r="BA105" s="78" t="str">
        <f>REPLACE(INDEX(GroupVertices[Group],MATCH(Vertices[[#This Row],[Vertex]],GroupVertices[Vertex],0)),1,1,"")</f>
        <v>4</v>
      </c>
      <c r="BB105" s="48" t="s">
        <v>469</v>
      </c>
      <c r="BC105" s="48" t="s">
        <v>469</v>
      </c>
      <c r="BD105" s="48" t="s">
        <v>492</v>
      </c>
      <c r="BE105" s="48" t="s">
        <v>492</v>
      </c>
      <c r="BF105" s="48" t="s">
        <v>507</v>
      </c>
      <c r="BG105" s="48" t="s">
        <v>507</v>
      </c>
      <c r="BH105" s="119" t="s">
        <v>3140</v>
      </c>
      <c r="BI105" s="119" t="s">
        <v>3140</v>
      </c>
      <c r="BJ105" s="119" t="s">
        <v>3215</v>
      </c>
      <c r="BK105" s="119" t="s">
        <v>3215</v>
      </c>
      <c r="BL105" s="119">
        <v>3</v>
      </c>
      <c r="BM105" s="123">
        <v>12</v>
      </c>
      <c r="BN105" s="119">
        <v>0</v>
      </c>
      <c r="BO105" s="123">
        <v>0</v>
      </c>
      <c r="BP105" s="119">
        <v>0</v>
      </c>
      <c r="BQ105" s="123">
        <v>0</v>
      </c>
      <c r="BR105" s="119">
        <v>22</v>
      </c>
      <c r="BS105" s="123">
        <v>88</v>
      </c>
      <c r="BT105" s="119">
        <v>25</v>
      </c>
      <c r="BU105" s="2"/>
      <c r="BV105" s="3"/>
      <c r="BW105" s="3"/>
      <c r="BX105" s="3"/>
      <c r="BY105" s="3"/>
    </row>
    <row r="106" spans="1:77" ht="41.45" customHeight="1">
      <c r="A106" s="64" t="s">
        <v>302</v>
      </c>
      <c r="C106" s="65"/>
      <c r="D106" s="65" t="s">
        <v>64</v>
      </c>
      <c r="E106" s="66">
        <v>167.97637619790507</v>
      </c>
      <c r="F106" s="68">
        <v>99.95395904273177</v>
      </c>
      <c r="G106" s="102" t="s">
        <v>2238</v>
      </c>
      <c r="H106" s="65"/>
      <c r="I106" s="69" t="s">
        <v>302</v>
      </c>
      <c r="J106" s="70"/>
      <c r="K106" s="70"/>
      <c r="L106" s="69" t="s">
        <v>2560</v>
      </c>
      <c r="M106" s="73">
        <v>16.34391635892763</v>
      </c>
      <c r="N106" s="74">
        <v>413.75799560546875</v>
      </c>
      <c r="O106" s="74">
        <v>2715.532958984375</v>
      </c>
      <c r="P106" s="75"/>
      <c r="Q106" s="76"/>
      <c r="R106" s="76"/>
      <c r="S106" s="88"/>
      <c r="T106" s="48">
        <v>0</v>
      </c>
      <c r="U106" s="48">
        <v>1</v>
      </c>
      <c r="V106" s="49">
        <v>0</v>
      </c>
      <c r="W106" s="49">
        <v>0.008696</v>
      </c>
      <c r="X106" s="49">
        <v>0</v>
      </c>
      <c r="Y106" s="49">
        <v>0.544782</v>
      </c>
      <c r="Z106" s="49">
        <v>0</v>
      </c>
      <c r="AA106" s="49">
        <v>0</v>
      </c>
      <c r="AB106" s="71">
        <v>106</v>
      </c>
      <c r="AC106" s="71"/>
      <c r="AD106" s="72"/>
      <c r="AE106" s="78" t="s">
        <v>1486</v>
      </c>
      <c r="AF106" s="78">
        <v>72</v>
      </c>
      <c r="AG106" s="78">
        <v>33</v>
      </c>
      <c r="AH106" s="78">
        <v>4546</v>
      </c>
      <c r="AI106" s="78">
        <v>9243</v>
      </c>
      <c r="AJ106" s="78"/>
      <c r="AK106" s="78" t="s">
        <v>1671</v>
      </c>
      <c r="AL106" s="78"/>
      <c r="AM106" s="78"/>
      <c r="AN106" s="78"/>
      <c r="AO106" s="80">
        <v>43610.00003472222</v>
      </c>
      <c r="AP106" s="82" t="s">
        <v>2082</v>
      </c>
      <c r="AQ106" s="78" t="b">
        <v>1</v>
      </c>
      <c r="AR106" s="78" t="b">
        <v>0</v>
      </c>
      <c r="AS106" s="78" t="b">
        <v>0</v>
      </c>
      <c r="AT106" s="78"/>
      <c r="AU106" s="78">
        <v>0</v>
      </c>
      <c r="AV106" s="78"/>
      <c r="AW106" s="78" t="b">
        <v>0</v>
      </c>
      <c r="AX106" s="78" t="s">
        <v>2269</v>
      </c>
      <c r="AY106" s="82" t="s">
        <v>2373</v>
      </c>
      <c r="AZ106" s="78" t="s">
        <v>66</v>
      </c>
      <c r="BA106" s="78" t="str">
        <f>REPLACE(INDEX(GroupVertices[Group],MATCH(Vertices[[#This Row],[Vertex]],GroupVertices[Vertex],0)),1,1,"")</f>
        <v>1</v>
      </c>
      <c r="BB106" s="48"/>
      <c r="BC106" s="48"/>
      <c r="BD106" s="48"/>
      <c r="BE106" s="48"/>
      <c r="BF106" s="48"/>
      <c r="BG106" s="48"/>
      <c r="BH106" s="119" t="s">
        <v>3135</v>
      </c>
      <c r="BI106" s="119" t="s">
        <v>3135</v>
      </c>
      <c r="BJ106" s="119" t="s">
        <v>3004</v>
      </c>
      <c r="BK106" s="119" t="s">
        <v>3004</v>
      </c>
      <c r="BL106" s="119">
        <v>0</v>
      </c>
      <c r="BM106" s="123">
        <v>0</v>
      </c>
      <c r="BN106" s="119">
        <v>0</v>
      </c>
      <c r="BO106" s="123">
        <v>0</v>
      </c>
      <c r="BP106" s="119">
        <v>0</v>
      </c>
      <c r="BQ106" s="123">
        <v>0</v>
      </c>
      <c r="BR106" s="119">
        <v>5</v>
      </c>
      <c r="BS106" s="123">
        <v>100</v>
      </c>
      <c r="BT106" s="119">
        <v>5</v>
      </c>
      <c r="BU106" s="2"/>
      <c r="BV106" s="3"/>
      <c r="BW106" s="3"/>
      <c r="BX106" s="3"/>
      <c r="BY106" s="3"/>
    </row>
    <row r="107" spans="1:77" ht="41.45" customHeight="1">
      <c r="A107" s="64" t="s">
        <v>303</v>
      </c>
      <c r="C107" s="65"/>
      <c r="D107" s="65" t="s">
        <v>64</v>
      </c>
      <c r="E107" s="66">
        <v>252.39268999331404</v>
      </c>
      <c r="F107" s="68">
        <v>99.30363052131793</v>
      </c>
      <c r="G107" s="102" t="s">
        <v>2239</v>
      </c>
      <c r="H107" s="65"/>
      <c r="I107" s="69" t="s">
        <v>303</v>
      </c>
      <c r="J107" s="70"/>
      <c r="K107" s="70"/>
      <c r="L107" s="69" t="s">
        <v>2561</v>
      </c>
      <c r="M107" s="73">
        <v>233.07673492878038</v>
      </c>
      <c r="N107" s="74">
        <v>1083.8426513671875</v>
      </c>
      <c r="O107" s="74">
        <v>3068.525634765625</v>
      </c>
      <c r="P107" s="75"/>
      <c r="Q107" s="76"/>
      <c r="R107" s="76"/>
      <c r="S107" s="88"/>
      <c r="T107" s="48">
        <v>0</v>
      </c>
      <c r="U107" s="48">
        <v>1</v>
      </c>
      <c r="V107" s="49">
        <v>0</v>
      </c>
      <c r="W107" s="49">
        <v>0.008696</v>
      </c>
      <c r="X107" s="49">
        <v>0</v>
      </c>
      <c r="Y107" s="49">
        <v>0.544782</v>
      </c>
      <c r="Z107" s="49">
        <v>0</v>
      </c>
      <c r="AA107" s="49">
        <v>0</v>
      </c>
      <c r="AB107" s="71">
        <v>107</v>
      </c>
      <c r="AC107" s="71"/>
      <c r="AD107" s="72"/>
      <c r="AE107" s="78" t="s">
        <v>1487</v>
      </c>
      <c r="AF107" s="78">
        <v>568</v>
      </c>
      <c r="AG107" s="78">
        <v>485</v>
      </c>
      <c r="AH107" s="78">
        <v>10449</v>
      </c>
      <c r="AI107" s="78">
        <v>28695</v>
      </c>
      <c r="AJ107" s="78"/>
      <c r="AK107" s="78" t="s">
        <v>1672</v>
      </c>
      <c r="AL107" s="78"/>
      <c r="AM107" s="78"/>
      <c r="AN107" s="78"/>
      <c r="AO107" s="80">
        <v>43541.16871527778</v>
      </c>
      <c r="AP107" s="82" t="s">
        <v>2083</v>
      </c>
      <c r="AQ107" s="78" t="b">
        <v>1</v>
      </c>
      <c r="AR107" s="78" t="b">
        <v>0</v>
      </c>
      <c r="AS107" s="78" t="b">
        <v>0</v>
      </c>
      <c r="AT107" s="78"/>
      <c r="AU107" s="78">
        <v>1</v>
      </c>
      <c r="AV107" s="78"/>
      <c r="AW107" s="78" t="b">
        <v>0</v>
      </c>
      <c r="AX107" s="78" t="s">
        <v>2269</v>
      </c>
      <c r="AY107" s="82" t="s">
        <v>2374</v>
      </c>
      <c r="AZ107" s="78" t="s">
        <v>66</v>
      </c>
      <c r="BA107" s="78" t="str">
        <f>REPLACE(INDEX(GroupVertices[Group],MATCH(Vertices[[#This Row],[Vertex]],GroupVertices[Vertex],0)),1,1,"")</f>
        <v>1</v>
      </c>
      <c r="BB107" s="48"/>
      <c r="BC107" s="48"/>
      <c r="BD107" s="48"/>
      <c r="BE107" s="48"/>
      <c r="BF107" s="48"/>
      <c r="BG107" s="48"/>
      <c r="BH107" s="119" t="s">
        <v>3135</v>
      </c>
      <c r="BI107" s="119" t="s">
        <v>3135</v>
      </c>
      <c r="BJ107" s="119" t="s">
        <v>3004</v>
      </c>
      <c r="BK107" s="119" t="s">
        <v>3004</v>
      </c>
      <c r="BL107" s="119">
        <v>0</v>
      </c>
      <c r="BM107" s="123">
        <v>0</v>
      </c>
      <c r="BN107" s="119">
        <v>0</v>
      </c>
      <c r="BO107" s="123">
        <v>0</v>
      </c>
      <c r="BP107" s="119">
        <v>0</v>
      </c>
      <c r="BQ107" s="123">
        <v>0</v>
      </c>
      <c r="BR107" s="119">
        <v>5</v>
      </c>
      <c r="BS107" s="123">
        <v>100</v>
      </c>
      <c r="BT107" s="119">
        <v>5</v>
      </c>
      <c r="BU107" s="2"/>
      <c r="BV107" s="3"/>
      <c r="BW107" s="3"/>
      <c r="BX107" s="3"/>
      <c r="BY107" s="3"/>
    </row>
    <row r="108" spans="1:77" ht="41.45" customHeight="1">
      <c r="A108" s="64" t="s">
        <v>304</v>
      </c>
      <c r="C108" s="65"/>
      <c r="D108" s="65" t="s">
        <v>64</v>
      </c>
      <c r="E108" s="66">
        <v>1000</v>
      </c>
      <c r="F108" s="68">
        <v>86.32151935158986</v>
      </c>
      <c r="G108" s="102" t="s">
        <v>589</v>
      </c>
      <c r="H108" s="65"/>
      <c r="I108" s="69" t="s">
        <v>304</v>
      </c>
      <c r="J108" s="70"/>
      <c r="K108" s="70"/>
      <c r="L108" s="69" t="s">
        <v>2562</v>
      </c>
      <c r="M108" s="73">
        <v>4559.581650760156</v>
      </c>
      <c r="N108" s="74">
        <v>6152.85888671875</v>
      </c>
      <c r="O108" s="74">
        <v>427.3692321777344</v>
      </c>
      <c r="P108" s="75"/>
      <c r="Q108" s="76"/>
      <c r="R108" s="76"/>
      <c r="S108" s="88"/>
      <c r="T108" s="48">
        <v>0</v>
      </c>
      <c r="U108" s="48">
        <v>2</v>
      </c>
      <c r="V108" s="49">
        <v>0</v>
      </c>
      <c r="W108" s="49">
        <v>0.1</v>
      </c>
      <c r="X108" s="49">
        <v>0</v>
      </c>
      <c r="Y108" s="49">
        <v>0.668291</v>
      </c>
      <c r="Z108" s="49">
        <v>0.5</v>
      </c>
      <c r="AA108" s="49">
        <v>0</v>
      </c>
      <c r="AB108" s="71">
        <v>108</v>
      </c>
      <c r="AC108" s="71"/>
      <c r="AD108" s="72"/>
      <c r="AE108" s="78" t="s">
        <v>1488</v>
      </c>
      <c r="AF108" s="78">
        <v>3936</v>
      </c>
      <c r="AG108" s="78">
        <v>9508</v>
      </c>
      <c r="AH108" s="78">
        <v>8863</v>
      </c>
      <c r="AI108" s="78">
        <v>36459</v>
      </c>
      <c r="AJ108" s="78"/>
      <c r="AK108" s="78" t="s">
        <v>1673</v>
      </c>
      <c r="AL108" s="78" t="s">
        <v>1821</v>
      </c>
      <c r="AM108" s="82" t="s">
        <v>1935</v>
      </c>
      <c r="AN108" s="78"/>
      <c r="AO108" s="80">
        <v>40122.1453587963</v>
      </c>
      <c r="AP108" s="82" t="s">
        <v>2084</v>
      </c>
      <c r="AQ108" s="78" t="b">
        <v>0</v>
      </c>
      <c r="AR108" s="78" t="b">
        <v>0</v>
      </c>
      <c r="AS108" s="78" t="b">
        <v>1</v>
      </c>
      <c r="AT108" s="78"/>
      <c r="AU108" s="78">
        <v>869</v>
      </c>
      <c r="AV108" s="82" t="s">
        <v>2167</v>
      </c>
      <c r="AW108" s="78" t="b">
        <v>1</v>
      </c>
      <c r="AX108" s="78" t="s">
        <v>2269</v>
      </c>
      <c r="AY108" s="82" t="s">
        <v>2375</v>
      </c>
      <c r="AZ108" s="78" t="s">
        <v>66</v>
      </c>
      <c r="BA108" s="78" t="str">
        <f>REPLACE(INDEX(GroupVertices[Group],MATCH(Vertices[[#This Row],[Vertex]],GroupVertices[Vertex],0)),1,1,"")</f>
        <v>7</v>
      </c>
      <c r="BB108" s="48"/>
      <c r="BC108" s="48"/>
      <c r="BD108" s="48"/>
      <c r="BE108" s="48"/>
      <c r="BF108" s="48" t="s">
        <v>304</v>
      </c>
      <c r="BG108" s="48" t="s">
        <v>304</v>
      </c>
      <c r="BH108" s="119" t="s">
        <v>3141</v>
      </c>
      <c r="BI108" s="119" t="s">
        <v>3141</v>
      </c>
      <c r="BJ108" s="119" t="s">
        <v>3216</v>
      </c>
      <c r="BK108" s="119" t="s">
        <v>3216</v>
      </c>
      <c r="BL108" s="119">
        <v>0</v>
      </c>
      <c r="BM108" s="123">
        <v>0</v>
      </c>
      <c r="BN108" s="119">
        <v>0</v>
      </c>
      <c r="BO108" s="123">
        <v>0</v>
      </c>
      <c r="BP108" s="119">
        <v>0</v>
      </c>
      <c r="BQ108" s="123">
        <v>0</v>
      </c>
      <c r="BR108" s="119">
        <v>28</v>
      </c>
      <c r="BS108" s="123">
        <v>100</v>
      </c>
      <c r="BT108" s="119">
        <v>28</v>
      </c>
      <c r="BU108" s="2"/>
      <c r="BV108" s="3"/>
      <c r="BW108" s="3"/>
      <c r="BX108" s="3"/>
      <c r="BY108" s="3"/>
    </row>
    <row r="109" spans="1:77" ht="41.45" customHeight="1">
      <c r="A109" s="64" t="s">
        <v>341</v>
      </c>
      <c r="C109" s="65"/>
      <c r="D109" s="65" t="s">
        <v>64</v>
      </c>
      <c r="E109" s="66">
        <v>224.19166480944952</v>
      </c>
      <c r="F109" s="68">
        <v>99.52088628842742</v>
      </c>
      <c r="G109" s="102" t="s">
        <v>607</v>
      </c>
      <c r="H109" s="65"/>
      <c r="I109" s="69" t="s">
        <v>341</v>
      </c>
      <c r="J109" s="70"/>
      <c r="K109" s="70"/>
      <c r="L109" s="69" t="s">
        <v>2563</v>
      </c>
      <c r="M109" s="73">
        <v>160.67262961009064</v>
      </c>
      <c r="N109" s="74">
        <v>6404.2763671875</v>
      </c>
      <c r="O109" s="74">
        <v>1708.8048095703125</v>
      </c>
      <c r="P109" s="75"/>
      <c r="Q109" s="76"/>
      <c r="R109" s="76"/>
      <c r="S109" s="88"/>
      <c r="T109" s="48">
        <v>5</v>
      </c>
      <c r="U109" s="48">
        <v>1</v>
      </c>
      <c r="V109" s="49">
        <v>10</v>
      </c>
      <c r="W109" s="49">
        <v>0.166667</v>
      </c>
      <c r="X109" s="49">
        <v>0</v>
      </c>
      <c r="Y109" s="49">
        <v>1.829263</v>
      </c>
      <c r="Z109" s="49">
        <v>0.16666666666666666</v>
      </c>
      <c r="AA109" s="49">
        <v>0</v>
      </c>
      <c r="AB109" s="71">
        <v>109</v>
      </c>
      <c r="AC109" s="71"/>
      <c r="AD109" s="72"/>
      <c r="AE109" s="78" t="s">
        <v>1489</v>
      </c>
      <c r="AF109" s="78">
        <v>458</v>
      </c>
      <c r="AG109" s="78">
        <v>334</v>
      </c>
      <c r="AH109" s="78">
        <v>728</v>
      </c>
      <c r="AI109" s="78">
        <v>308</v>
      </c>
      <c r="AJ109" s="78"/>
      <c r="AK109" s="78" t="s">
        <v>1674</v>
      </c>
      <c r="AL109" s="78" t="s">
        <v>1353</v>
      </c>
      <c r="AM109" s="82" t="s">
        <v>1936</v>
      </c>
      <c r="AN109" s="78"/>
      <c r="AO109" s="80">
        <v>41969.65466435185</v>
      </c>
      <c r="AP109" s="82" t="s">
        <v>2085</v>
      </c>
      <c r="AQ109" s="78" t="b">
        <v>1</v>
      </c>
      <c r="AR109" s="78" t="b">
        <v>0</v>
      </c>
      <c r="AS109" s="78" t="b">
        <v>0</v>
      </c>
      <c r="AT109" s="78"/>
      <c r="AU109" s="78">
        <v>77</v>
      </c>
      <c r="AV109" s="82" t="s">
        <v>2158</v>
      </c>
      <c r="AW109" s="78" t="b">
        <v>0</v>
      </c>
      <c r="AX109" s="78" t="s">
        <v>2269</v>
      </c>
      <c r="AY109" s="82" t="s">
        <v>2376</v>
      </c>
      <c r="AZ109" s="78" t="s">
        <v>66</v>
      </c>
      <c r="BA109" s="78" t="str">
        <f>REPLACE(INDEX(GroupVertices[Group],MATCH(Vertices[[#This Row],[Vertex]],GroupVertices[Vertex],0)),1,1,"")</f>
        <v>7</v>
      </c>
      <c r="BB109" s="48" t="s">
        <v>474</v>
      </c>
      <c r="BC109" s="48" t="s">
        <v>474</v>
      </c>
      <c r="BD109" s="48" t="s">
        <v>496</v>
      </c>
      <c r="BE109" s="48" t="s">
        <v>496</v>
      </c>
      <c r="BF109" s="48" t="s">
        <v>510</v>
      </c>
      <c r="BG109" s="48" t="s">
        <v>510</v>
      </c>
      <c r="BH109" s="119" t="s">
        <v>3141</v>
      </c>
      <c r="BI109" s="119" t="s">
        <v>3141</v>
      </c>
      <c r="BJ109" s="119" t="s">
        <v>3216</v>
      </c>
      <c r="BK109" s="119" t="s">
        <v>3216</v>
      </c>
      <c r="BL109" s="119">
        <v>0</v>
      </c>
      <c r="BM109" s="123">
        <v>0</v>
      </c>
      <c r="BN109" s="119">
        <v>0</v>
      </c>
      <c r="BO109" s="123">
        <v>0</v>
      </c>
      <c r="BP109" s="119">
        <v>0</v>
      </c>
      <c r="BQ109" s="123">
        <v>0</v>
      </c>
      <c r="BR109" s="119">
        <v>28</v>
      </c>
      <c r="BS109" s="123">
        <v>100</v>
      </c>
      <c r="BT109" s="119">
        <v>28</v>
      </c>
      <c r="BU109" s="2"/>
      <c r="BV109" s="3"/>
      <c r="BW109" s="3"/>
      <c r="BX109" s="3"/>
      <c r="BY109" s="3"/>
    </row>
    <row r="110" spans="1:77" ht="41.45" customHeight="1">
      <c r="A110" s="64" t="s">
        <v>395</v>
      </c>
      <c r="C110" s="65"/>
      <c r="D110" s="65" t="s">
        <v>64</v>
      </c>
      <c r="E110" s="66">
        <v>1000</v>
      </c>
      <c r="F110" s="68">
        <v>90.5702364394993</v>
      </c>
      <c r="G110" s="102" t="s">
        <v>2240</v>
      </c>
      <c r="H110" s="65"/>
      <c r="I110" s="69" t="s">
        <v>395</v>
      </c>
      <c r="J110" s="70"/>
      <c r="K110" s="70"/>
      <c r="L110" s="69" t="s">
        <v>2564</v>
      </c>
      <c r="M110" s="73">
        <v>3143.6258692628653</v>
      </c>
      <c r="N110" s="74">
        <v>6542.36376953125</v>
      </c>
      <c r="O110" s="74">
        <v>1323.7315673828125</v>
      </c>
      <c r="P110" s="75"/>
      <c r="Q110" s="76"/>
      <c r="R110" s="76"/>
      <c r="S110" s="88"/>
      <c r="T110" s="48">
        <v>6</v>
      </c>
      <c r="U110" s="48">
        <v>0</v>
      </c>
      <c r="V110" s="49">
        <v>10</v>
      </c>
      <c r="W110" s="49">
        <v>0.166667</v>
      </c>
      <c r="X110" s="49">
        <v>0</v>
      </c>
      <c r="Y110" s="49">
        <v>1.829263</v>
      </c>
      <c r="Z110" s="49">
        <v>0.16666666666666666</v>
      </c>
      <c r="AA110" s="49">
        <v>0</v>
      </c>
      <c r="AB110" s="71">
        <v>110</v>
      </c>
      <c r="AC110" s="71"/>
      <c r="AD110" s="72"/>
      <c r="AE110" s="78" t="s">
        <v>1490</v>
      </c>
      <c r="AF110" s="78">
        <v>1156</v>
      </c>
      <c r="AG110" s="78">
        <v>6555</v>
      </c>
      <c r="AH110" s="78">
        <v>10096</v>
      </c>
      <c r="AI110" s="78">
        <v>4952</v>
      </c>
      <c r="AJ110" s="78"/>
      <c r="AK110" s="78" t="s">
        <v>1675</v>
      </c>
      <c r="AL110" s="78" t="s">
        <v>1822</v>
      </c>
      <c r="AM110" s="82" t="s">
        <v>1937</v>
      </c>
      <c r="AN110" s="78"/>
      <c r="AO110" s="80">
        <v>40736.662523148145</v>
      </c>
      <c r="AP110" s="82" t="s">
        <v>2086</v>
      </c>
      <c r="AQ110" s="78" t="b">
        <v>0</v>
      </c>
      <c r="AR110" s="78" t="b">
        <v>0</v>
      </c>
      <c r="AS110" s="78" t="b">
        <v>1</v>
      </c>
      <c r="AT110" s="78"/>
      <c r="AU110" s="78">
        <v>455</v>
      </c>
      <c r="AV110" s="82" t="s">
        <v>2168</v>
      </c>
      <c r="AW110" s="78" t="b">
        <v>0</v>
      </c>
      <c r="AX110" s="78" t="s">
        <v>2269</v>
      </c>
      <c r="AY110" s="82" t="s">
        <v>2377</v>
      </c>
      <c r="AZ110" s="78" t="s">
        <v>65</v>
      </c>
      <c r="BA110" s="78" t="str">
        <f>REPLACE(INDEX(GroupVertices[Group],MATCH(Vertices[[#This Row],[Vertex]],GroupVertices[Vertex],0)),1,1,"")</f>
        <v>7</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305</v>
      </c>
      <c r="C111" s="65"/>
      <c r="D111" s="65" t="s">
        <v>64</v>
      </c>
      <c r="E111" s="66">
        <v>248.8442166258079</v>
      </c>
      <c r="F111" s="68">
        <v>99.33096733969593</v>
      </c>
      <c r="G111" s="102" t="s">
        <v>590</v>
      </c>
      <c r="H111" s="65"/>
      <c r="I111" s="69" t="s">
        <v>305</v>
      </c>
      <c r="J111" s="70"/>
      <c r="K111" s="70"/>
      <c r="L111" s="69" t="s">
        <v>2565</v>
      </c>
      <c r="M111" s="73">
        <v>223.9662845906671</v>
      </c>
      <c r="N111" s="74">
        <v>6493.4873046875</v>
      </c>
      <c r="O111" s="74">
        <v>2917.355224609375</v>
      </c>
      <c r="P111" s="75"/>
      <c r="Q111" s="76"/>
      <c r="R111" s="76"/>
      <c r="S111" s="88"/>
      <c r="T111" s="48">
        <v>0</v>
      </c>
      <c r="U111" s="48">
        <v>2</v>
      </c>
      <c r="V111" s="49">
        <v>0</v>
      </c>
      <c r="W111" s="49">
        <v>0.1</v>
      </c>
      <c r="X111" s="49">
        <v>0</v>
      </c>
      <c r="Y111" s="49">
        <v>0.668291</v>
      </c>
      <c r="Z111" s="49">
        <v>0.5</v>
      </c>
      <c r="AA111" s="49">
        <v>0</v>
      </c>
      <c r="AB111" s="71">
        <v>111</v>
      </c>
      <c r="AC111" s="71"/>
      <c r="AD111" s="72"/>
      <c r="AE111" s="78" t="s">
        <v>1491</v>
      </c>
      <c r="AF111" s="78">
        <v>498</v>
      </c>
      <c r="AG111" s="78">
        <v>466</v>
      </c>
      <c r="AH111" s="78">
        <v>41993</v>
      </c>
      <c r="AI111" s="78">
        <v>9094</v>
      </c>
      <c r="AJ111" s="78"/>
      <c r="AK111" s="78"/>
      <c r="AL111" s="78"/>
      <c r="AM111" s="78"/>
      <c r="AN111" s="78"/>
      <c r="AO111" s="80">
        <v>42027.647685185184</v>
      </c>
      <c r="AP111" s="82" t="s">
        <v>2087</v>
      </c>
      <c r="AQ111" s="78" t="b">
        <v>1</v>
      </c>
      <c r="AR111" s="78" t="b">
        <v>0</v>
      </c>
      <c r="AS111" s="78" t="b">
        <v>0</v>
      </c>
      <c r="AT111" s="78"/>
      <c r="AU111" s="78">
        <v>59</v>
      </c>
      <c r="AV111" s="82" t="s">
        <v>2158</v>
      </c>
      <c r="AW111" s="78" t="b">
        <v>0</v>
      </c>
      <c r="AX111" s="78" t="s">
        <v>2269</v>
      </c>
      <c r="AY111" s="82" t="s">
        <v>2378</v>
      </c>
      <c r="AZ111" s="78" t="s">
        <v>66</v>
      </c>
      <c r="BA111" s="78" t="str">
        <f>REPLACE(INDEX(GroupVertices[Group],MATCH(Vertices[[#This Row],[Vertex]],GroupVertices[Vertex],0)),1,1,"")</f>
        <v>7</v>
      </c>
      <c r="BB111" s="48"/>
      <c r="BC111" s="48"/>
      <c r="BD111" s="48"/>
      <c r="BE111" s="48"/>
      <c r="BF111" s="48" t="s">
        <v>304</v>
      </c>
      <c r="BG111" s="48" t="s">
        <v>304</v>
      </c>
      <c r="BH111" s="119" t="s">
        <v>3141</v>
      </c>
      <c r="BI111" s="119" t="s">
        <v>3141</v>
      </c>
      <c r="BJ111" s="119" t="s">
        <v>3216</v>
      </c>
      <c r="BK111" s="119" t="s">
        <v>3216</v>
      </c>
      <c r="BL111" s="119">
        <v>0</v>
      </c>
      <c r="BM111" s="123">
        <v>0</v>
      </c>
      <c r="BN111" s="119">
        <v>0</v>
      </c>
      <c r="BO111" s="123">
        <v>0</v>
      </c>
      <c r="BP111" s="119">
        <v>0</v>
      </c>
      <c r="BQ111" s="123">
        <v>0</v>
      </c>
      <c r="BR111" s="119">
        <v>28</v>
      </c>
      <c r="BS111" s="123">
        <v>100</v>
      </c>
      <c r="BT111" s="119">
        <v>28</v>
      </c>
      <c r="BU111" s="2"/>
      <c r="BV111" s="3"/>
      <c r="BW111" s="3"/>
      <c r="BX111" s="3"/>
      <c r="BY111" s="3"/>
    </row>
    <row r="112" spans="1:77" ht="41.45" customHeight="1">
      <c r="A112" s="64" t="s">
        <v>306</v>
      </c>
      <c r="C112" s="65"/>
      <c r="D112" s="65" t="s">
        <v>64</v>
      </c>
      <c r="E112" s="66">
        <v>194.49654557610876</v>
      </c>
      <c r="F112" s="68">
        <v>99.74965229485396</v>
      </c>
      <c r="G112" s="102" t="s">
        <v>2241</v>
      </c>
      <c r="H112" s="65"/>
      <c r="I112" s="69" t="s">
        <v>306</v>
      </c>
      <c r="J112" s="70"/>
      <c r="K112" s="70"/>
      <c r="L112" s="69" t="s">
        <v>2566</v>
      </c>
      <c r="M112" s="73">
        <v>84.43254520166899</v>
      </c>
      <c r="N112" s="74">
        <v>697.3551025390625</v>
      </c>
      <c r="O112" s="74">
        <v>3710.41259765625</v>
      </c>
      <c r="P112" s="75"/>
      <c r="Q112" s="76"/>
      <c r="R112" s="76"/>
      <c r="S112" s="88"/>
      <c r="T112" s="48">
        <v>0</v>
      </c>
      <c r="U112" s="48">
        <v>1</v>
      </c>
      <c r="V112" s="49">
        <v>0</v>
      </c>
      <c r="W112" s="49">
        <v>0.008696</v>
      </c>
      <c r="X112" s="49">
        <v>0</v>
      </c>
      <c r="Y112" s="49">
        <v>0.544782</v>
      </c>
      <c r="Z112" s="49">
        <v>0</v>
      </c>
      <c r="AA112" s="49">
        <v>0</v>
      </c>
      <c r="AB112" s="71">
        <v>112</v>
      </c>
      <c r="AC112" s="71"/>
      <c r="AD112" s="72"/>
      <c r="AE112" s="78" t="s">
        <v>1492</v>
      </c>
      <c r="AF112" s="78">
        <v>2557</v>
      </c>
      <c r="AG112" s="78">
        <v>175</v>
      </c>
      <c r="AH112" s="78">
        <v>49834</v>
      </c>
      <c r="AI112" s="78">
        <v>90387</v>
      </c>
      <c r="AJ112" s="78"/>
      <c r="AK112" s="78" t="s">
        <v>1676</v>
      </c>
      <c r="AL112" s="78" t="s">
        <v>1823</v>
      </c>
      <c r="AM112" s="82" t="s">
        <v>1938</v>
      </c>
      <c r="AN112" s="78"/>
      <c r="AO112" s="80">
        <v>42464.55820601852</v>
      </c>
      <c r="AP112" s="82" t="s">
        <v>2088</v>
      </c>
      <c r="AQ112" s="78" t="b">
        <v>0</v>
      </c>
      <c r="AR112" s="78" t="b">
        <v>0</v>
      </c>
      <c r="AS112" s="78" t="b">
        <v>0</v>
      </c>
      <c r="AT112" s="78"/>
      <c r="AU112" s="78">
        <v>1</v>
      </c>
      <c r="AV112" s="82" t="s">
        <v>2158</v>
      </c>
      <c r="AW112" s="78" t="b">
        <v>0</v>
      </c>
      <c r="AX112" s="78" t="s">
        <v>2269</v>
      </c>
      <c r="AY112" s="82" t="s">
        <v>2379</v>
      </c>
      <c r="AZ112" s="78" t="s">
        <v>66</v>
      </c>
      <c r="BA112" s="78" t="str">
        <f>REPLACE(INDEX(GroupVertices[Group],MATCH(Vertices[[#This Row],[Vertex]],GroupVertices[Vertex],0)),1,1,"")</f>
        <v>1</v>
      </c>
      <c r="BB112" s="48"/>
      <c r="BC112" s="48"/>
      <c r="BD112" s="48"/>
      <c r="BE112" s="48"/>
      <c r="BF112" s="48"/>
      <c r="BG112" s="48"/>
      <c r="BH112" s="119" t="s">
        <v>3135</v>
      </c>
      <c r="BI112" s="119" t="s">
        <v>3135</v>
      </c>
      <c r="BJ112" s="119" t="s">
        <v>3004</v>
      </c>
      <c r="BK112" s="119" t="s">
        <v>3004</v>
      </c>
      <c r="BL112" s="119">
        <v>0</v>
      </c>
      <c r="BM112" s="123">
        <v>0</v>
      </c>
      <c r="BN112" s="119">
        <v>0</v>
      </c>
      <c r="BO112" s="123">
        <v>0</v>
      </c>
      <c r="BP112" s="119">
        <v>0</v>
      </c>
      <c r="BQ112" s="123">
        <v>0</v>
      </c>
      <c r="BR112" s="119">
        <v>5</v>
      </c>
      <c r="BS112" s="123">
        <v>100</v>
      </c>
      <c r="BT112" s="119">
        <v>5</v>
      </c>
      <c r="BU112" s="2"/>
      <c r="BV112" s="3"/>
      <c r="BW112" s="3"/>
      <c r="BX112" s="3"/>
      <c r="BY112" s="3"/>
    </row>
    <row r="113" spans="1:77" ht="41.45" customHeight="1">
      <c r="A113" s="64" t="s">
        <v>307</v>
      </c>
      <c r="C113" s="65"/>
      <c r="D113" s="65" t="s">
        <v>64</v>
      </c>
      <c r="E113" s="66">
        <v>415.06217963004235</v>
      </c>
      <c r="F113" s="68">
        <v>98.05045321567312</v>
      </c>
      <c r="G113" s="102" t="s">
        <v>591</v>
      </c>
      <c r="H113" s="65"/>
      <c r="I113" s="69" t="s">
        <v>307</v>
      </c>
      <c r="J113" s="70"/>
      <c r="K113" s="70"/>
      <c r="L113" s="69" t="s">
        <v>2567</v>
      </c>
      <c r="M113" s="73">
        <v>650.7189583233418</v>
      </c>
      <c r="N113" s="74">
        <v>6977.85986328125</v>
      </c>
      <c r="O113" s="74">
        <v>1945.0367431640625</v>
      </c>
      <c r="P113" s="75"/>
      <c r="Q113" s="76"/>
      <c r="R113" s="76"/>
      <c r="S113" s="88"/>
      <c r="T113" s="48">
        <v>0</v>
      </c>
      <c r="U113" s="48">
        <v>2</v>
      </c>
      <c r="V113" s="49">
        <v>0</v>
      </c>
      <c r="W113" s="49">
        <v>0.1</v>
      </c>
      <c r="X113" s="49">
        <v>0</v>
      </c>
      <c r="Y113" s="49">
        <v>0.668291</v>
      </c>
      <c r="Z113" s="49">
        <v>0.5</v>
      </c>
      <c r="AA113" s="49">
        <v>0</v>
      </c>
      <c r="AB113" s="71">
        <v>113</v>
      </c>
      <c r="AC113" s="71"/>
      <c r="AD113" s="72"/>
      <c r="AE113" s="78" t="s">
        <v>1493</v>
      </c>
      <c r="AF113" s="78">
        <v>1834</v>
      </c>
      <c r="AG113" s="78">
        <v>1356</v>
      </c>
      <c r="AH113" s="78">
        <v>3000</v>
      </c>
      <c r="AI113" s="78">
        <v>26893</v>
      </c>
      <c r="AJ113" s="78"/>
      <c r="AK113" s="78" t="s">
        <v>1677</v>
      </c>
      <c r="AL113" s="78" t="s">
        <v>1824</v>
      </c>
      <c r="AM113" s="82" t="s">
        <v>1939</v>
      </c>
      <c r="AN113" s="78"/>
      <c r="AO113" s="80">
        <v>40167.42626157407</v>
      </c>
      <c r="AP113" s="82" t="s">
        <v>2089</v>
      </c>
      <c r="AQ113" s="78" t="b">
        <v>1</v>
      </c>
      <c r="AR113" s="78" t="b">
        <v>0</v>
      </c>
      <c r="AS113" s="78" t="b">
        <v>0</v>
      </c>
      <c r="AT113" s="78"/>
      <c r="AU113" s="78">
        <v>160</v>
      </c>
      <c r="AV113" s="82" t="s">
        <v>2158</v>
      </c>
      <c r="AW113" s="78" t="b">
        <v>0</v>
      </c>
      <c r="AX113" s="78" t="s">
        <v>2269</v>
      </c>
      <c r="AY113" s="82" t="s">
        <v>2380</v>
      </c>
      <c r="AZ113" s="78" t="s">
        <v>66</v>
      </c>
      <c r="BA113" s="78" t="str">
        <f>REPLACE(INDEX(GroupVertices[Group],MATCH(Vertices[[#This Row],[Vertex]],GroupVertices[Vertex],0)),1,1,"")</f>
        <v>7</v>
      </c>
      <c r="BB113" s="48"/>
      <c r="BC113" s="48"/>
      <c r="BD113" s="48"/>
      <c r="BE113" s="48"/>
      <c r="BF113" s="48" t="s">
        <v>304</v>
      </c>
      <c r="BG113" s="48" t="s">
        <v>304</v>
      </c>
      <c r="BH113" s="119" t="s">
        <v>3141</v>
      </c>
      <c r="BI113" s="119" t="s">
        <v>3141</v>
      </c>
      <c r="BJ113" s="119" t="s">
        <v>3216</v>
      </c>
      <c r="BK113" s="119" t="s">
        <v>3216</v>
      </c>
      <c r="BL113" s="119">
        <v>0</v>
      </c>
      <c r="BM113" s="123">
        <v>0</v>
      </c>
      <c r="BN113" s="119">
        <v>0</v>
      </c>
      <c r="BO113" s="123">
        <v>0</v>
      </c>
      <c r="BP113" s="119">
        <v>0</v>
      </c>
      <c r="BQ113" s="123">
        <v>0</v>
      </c>
      <c r="BR113" s="119">
        <v>28</v>
      </c>
      <c r="BS113" s="123">
        <v>100</v>
      </c>
      <c r="BT113" s="119">
        <v>28</v>
      </c>
      <c r="BU113" s="2"/>
      <c r="BV113" s="3"/>
      <c r="BW113" s="3"/>
      <c r="BX113" s="3"/>
      <c r="BY113" s="3"/>
    </row>
    <row r="114" spans="1:77" ht="41.45" customHeight="1">
      <c r="A114" s="64" t="s">
        <v>308</v>
      </c>
      <c r="C114" s="65"/>
      <c r="D114" s="65" t="s">
        <v>64</v>
      </c>
      <c r="E114" s="66">
        <v>230.54156451972364</v>
      </c>
      <c r="F114" s="68">
        <v>99.47196777132991</v>
      </c>
      <c r="G114" s="102" t="s">
        <v>2242</v>
      </c>
      <c r="H114" s="65"/>
      <c r="I114" s="69" t="s">
        <v>308</v>
      </c>
      <c r="J114" s="70"/>
      <c r="K114" s="70"/>
      <c r="L114" s="69" t="s">
        <v>2568</v>
      </c>
      <c r="M114" s="73">
        <v>176.97554074145125</v>
      </c>
      <c r="N114" s="74">
        <v>3058.94140625</v>
      </c>
      <c r="O114" s="74">
        <v>5635.95751953125</v>
      </c>
      <c r="P114" s="75"/>
      <c r="Q114" s="76"/>
      <c r="R114" s="76"/>
      <c r="S114" s="88"/>
      <c r="T114" s="48">
        <v>0</v>
      </c>
      <c r="U114" s="48">
        <v>1</v>
      </c>
      <c r="V114" s="49">
        <v>0</v>
      </c>
      <c r="W114" s="49">
        <v>0.008696</v>
      </c>
      <c r="X114" s="49">
        <v>0</v>
      </c>
      <c r="Y114" s="49">
        <v>0.544782</v>
      </c>
      <c r="Z114" s="49">
        <v>0</v>
      </c>
      <c r="AA114" s="49">
        <v>0</v>
      </c>
      <c r="AB114" s="71">
        <v>114</v>
      </c>
      <c r="AC114" s="71"/>
      <c r="AD114" s="72"/>
      <c r="AE114" s="78" t="s">
        <v>1494</v>
      </c>
      <c r="AF114" s="78">
        <v>766</v>
      </c>
      <c r="AG114" s="78">
        <v>368</v>
      </c>
      <c r="AH114" s="78">
        <v>26341</v>
      </c>
      <c r="AI114" s="78">
        <v>46679</v>
      </c>
      <c r="AJ114" s="78"/>
      <c r="AK114" s="78" t="s">
        <v>1678</v>
      </c>
      <c r="AL114" s="78" t="s">
        <v>1825</v>
      </c>
      <c r="AM114" s="78"/>
      <c r="AN114" s="78"/>
      <c r="AO114" s="80">
        <v>42727.453101851854</v>
      </c>
      <c r="AP114" s="82" t="s">
        <v>2090</v>
      </c>
      <c r="AQ114" s="78" t="b">
        <v>0</v>
      </c>
      <c r="AR114" s="78" t="b">
        <v>0</v>
      </c>
      <c r="AS114" s="78" t="b">
        <v>0</v>
      </c>
      <c r="AT114" s="78"/>
      <c r="AU114" s="78">
        <v>2</v>
      </c>
      <c r="AV114" s="82" t="s">
        <v>2158</v>
      </c>
      <c r="AW114" s="78" t="b">
        <v>0</v>
      </c>
      <c r="AX114" s="78" t="s">
        <v>2269</v>
      </c>
      <c r="AY114" s="82" t="s">
        <v>2381</v>
      </c>
      <c r="AZ114" s="78" t="s">
        <v>66</v>
      </c>
      <c r="BA114" s="78" t="str">
        <f>REPLACE(INDEX(GroupVertices[Group],MATCH(Vertices[[#This Row],[Vertex]],GroupVertices[Vertex],0)),1,1,"")</f>
        <v>1</v>
      </c>
      <c r="BB114" s="48"/>
      <c r="BC114" s="48"/>
      <c r="BD114" s="48"/>
      <c r="BE114" s="48"/>
      <c r="BF114" s="48"/>
      <c r="BG114" s="48"/>
      <c r="BH114" s="119" t="s">
        <v>3135</v>
      </c>
      <c r="BI114" s="119" t="s">
        <v>3135</v>
      </c>
      <c r="BJ114" s="119" t="s">
        <v>3004</v>
      </c>
      <c r="BK114" s="119" t="s">
        <v>3004</v>
      </c>
      <c r="BL114" s="119">
        <v>0</v>
      </c>
      <c r="BM114" s="123">
        <v>0</v>
      </c>
      <c r="BN114" s="119">
        <v>0</v>
      </c>
      <c r="BO114" s="123">
        <v>0</v>
      </c>
      <c r="BP114" s="119">
        <v>0</v>
      </c>
      <c r="BQ114" s="123">
        <v>0</v>
      </c>
      <c r="BR114" s="119">
        <v>5</v>
      </c>
      <c r="BS114" s="123">
        <v>100</v>
      </c>
      <c r="BT114" s="119">
        <v>5</v>
      </c>
      <c r="BU114" s="2"/>
      <c r="BV114" s="3"/>
      <c r="BW114" s="3"/>
      <c r="BX114" s="3"/>
      <c r="BY114" s="3"/>
    </row>
    <row r="115" spans="1:77" ht="41.45" customHeight="1">
      <c r="A115" s="64" t="s">
        <v>309</v>
      </c>
      <c r="C115" s="65"/>
      <c r="D115" s="65" t="s">
        <v>64</v>
      </c>
      <c r="E115" s="66">
        <v>491.8212614218854</v>
      </c>
      <c r="F115" s="68">
        <v>97.45911467075919</v>
      </c>
      <c r="G115" s="102" t="s">
        <v>592</v>
      </c>
      <c r="H115" s="65"/>
      <c r="I115" s="69" t="s">
        <v>309</v>
      </c>
      <c r="J115" s="70"/>
      <c r="K115" s="70"/>
      <c r="L115" s="69" t="s">
        <v>2569</v>
      </c>
      <c r="M115" s="73">
        <v>847.7923840583186</v>
      </c>
      <c r="N115" s="74">
        <v>5964.31591796875</v>
      </c>
      <c r="O115" s="74">
        <v>1946.7183837890625</v>
      </c>
      <c r="P115" s="75"/>
      <c r="Q115" s="76"/>
      <c r="R115" s="76"/>
      <c r="S115" s="88"/>
      <c r="T115" s="48">
        <v>0</v>
      </c>
      <c r="U115" s="48">
        <v>2</v>
      </c>
      <c r="V115" s="49">
        <v>0</v>
      </c>
      <c r="W115" s="49">
        <v>0.1</v>
      </c>
      <c r="X115" s="49">
        <v>0</v>
      </c>
      <c r="Y115" s="49">
        <v>0.668291</v>
      </c>
      <c r="Z115" s="49">
        <v>0.5</v>
      </c>
      <c r="AA115" s="49">
        <v>0</v>
      </c>
      <c r="AB115" s="71">
        <v>115</v>
      </c>
      <c r="AC115" s="71"/>
      <c r="AD115" s="72"/>
      <c r="AE115" s="78" t="s">
        <v>1495</v>
      </c>
      <c r="AF115" s="78">
        <v>1356</v>
      </c>
      <c r="AG115" s="78">
        <v>1767</v>
      </c>
      <c r="AH115" s="78">
        <v>2060</v>
      </c>
      <c r="AI115" s="78">
        <v>26328</v>
      </c>
      <c r="AJ115" s="78"/>
      <c r="AK115" s="78" t="s">
        <v>1679</v>
      </c>
      <c r="AL115" s="78" t="s">
        <v>1826</v>
      </c>
      <c r="AM115" s="82" t="s">
        <v>1940</v>
      </c>
      <c r="AN115" s="78"/>
      <c r="AO115" s="80">
        <v>40333.691087962965</v>
      </c>
      <c r="AP115" s="82" t="s">
        <v>2091</v>
      </c>
      <c r="AQ115" s="78" t="b">
        <v>1</v>
      </c>
      <c r="AR115" s="78" t="b">
        <v>0</v>
      </c>
      <c r="AS115" s="78" t="b">
        <v>0</v>
      </c>
      <c r="AT115" s="78"/>
      <c r="AU115" s="78">
        <v>204</v>
      </c>
      <c r="AV115" s="82" t="s">
        <v>2158</v>
      </c>
      <c r="AW115" s="78" t="b">
        <v>0</v>
      </c>
      <c r="AX115" s="78" t="s">
        <v>2269</v>
      </c>
      <c r="AY115" s="82" t="s">
        <v>2382</v>
      </c>
      <c r="AZ115" s="78" t="s">
        <v>66</v>
      </c>
      <c r="BA115" s="78" t="str">
        <f>REPLACE(INDEX(GroupVertices[Group],MATCH(Vertices[[#This Row],[Vertex]],GroupVertices[Vertex],0)),1,1,"")</f>
        <v>7</v>
      </c>
      <c r="BB115" s="48"/>
      <c r="BC115" s="48"/>
      <c r="BD115" s="48"/>
      <c r="BE115" s="48"/>
      <c r="BF115" s="48" t="s">
        <v>304</v>
      </c>
      <c r="BG115" s="48" t="s">
        <v>304</v>
      </c>
      <c r="BH115" s="119" t="s">
        <v>3141</v>
      </c>
      <c r="BI115" s="119" t="s">
        <v>3141</v>
      </c>
      <c r="BJ115" s="119" t="s">
        <v>3216</v>
      </c>
      <c r="BK115" s="119" t="s">
        <v>3216</v>
      </c>
      <c r="BL115" s="119">
        <v>0</v>
      </c>
      <c r="BM115" s="123">
        <v>0</v>
      </c>
      <c r="BN115" s="119">
        <v>0</v>
      </c>
      <c r="BO115" s="123">
        <v>0</v>
      </c>
      <c r="BP115" s="119">
        <v>0</v>
      </c>
      <c r="BQ115" s="123">
        <v>0</v>
      </c>
      <c r="BR115" s="119">
        <v>28</v>
      </c>
      <c r="BS115" s="123">
        <v>100</v>
      </c>
      <c r="BT115" s="119">
        <v>28</v>
      </c>
      <c r="BU115" s="2"/>
      <c r="BV115" s="3"/>
      <c r="BW115" s="3"/>
      <c r="BX115" s="3"/>
      <c r="BY115" s="3"/>
    </row>
    <row r="116" spans="1:77" ht="41.45" customHeight="1">
      <c r="A116" s="64" t="s">
        <v>310</v>
      </c>
      <c r="C116" s="65"/>
      <c r="D116" s="65" t="s">
        <v>64</v>
      </c>
      <c r="E116" s="66">
        <v>178.06151103186986</v>
      </c>
      <c r="F116" s="68">
        <v>99.87626492734161</v>
      </c>
      <c r="G116" s="102" t="s">
        <v>2243</v>
      </c>
      <c r="H116" s="65"/>
      <c r="I116" s="69" t="s">
        <v>310</v>
      </c>
      <c r="J116" s="70"/>
      <c r="K116" s="70"/>
      <c r="L116" s="69" t="s">
        <v>2570</v>
      </c>
      <c r="M116" s="73">
        <v>42.23677521461801</v>
      </c>
      <c r="N116" s="74">
        <v>8401.3251953125</v>
      </c>
      <c r="O116" s="74">
        <v>9295.4404296875</v>
      </c>
      <c r="P116" s="75"/>
      <c r="Q116" s="76"/>
      <c r="R116" s="76"/>
      <c r="S116" s="88"/>
      <c r="T116" s="48">
        <v>0</v>
      </c>
      <c r="U116" s="48">
        <v>1</v>
      </c>
      <c r="V116" s="49">
        <v>0</v>
      </c>
      <c r="W116" s="49">
        <v>0.004115</v>
      </c>
      <c r="X116" s="49">
        <v>0.002237</v>
      </c>
      <c r="Y116" s="49">
        <v>0.34743</v>
      </c>
      <c r="Z116" s="49">
        <v>0</v>
      </c>
      <c r="AA116" s="49">
        <v>0</v>
      </c>
      <c r="AB116" s="71">
        <v>116</v>
      </c>
      <c r="AC116" s="71"/>
      <c r="AD116" s="72"/>
      <c r="AE116" s="78" t="s">
        <v>1496</v>
      </c>
      <c r="AF116" s="78">
        <v>88</v>
      </c>
      <c r="AG116" s="78">
        <v>87</v>
      </c>
      <c r="AH116" s="78">
        <v>608</v>
      </c>
      <c r="AI116" s="78">
        <v>1506</v>
      </c>
      <c r="AJ116" s="78"/>
      <c r="AK116" s="78" t="s">
        <v>1680</v>
      </c>
      <c r="AL116" s="78" t="s">
        <v>1767</v>
      </c>
      <c r="AM116" s="78"/>
      <c r="AN116" s="78"/>
      <c r="AO116" s="80">
        <v>41443.00891203704</v>
      </c>
      <c r="AP116" s="82" t="s">
        <v>2092</v>
      </c>
      <c r="AQ116" s="78" t="b">
        <v>0</v>
      </c>
      <c r="AR116" s="78" t="b">
        <v>0</v>
      </c>
      <c r="AS116" s="78" t="b">
        <v>0</v>
      </c>
      <c r="AT116" s="78"/>
      <c r="AU116" s="78">
        <v>0</v>
      </c>
      <c r="AV116" s="82" t="s">
        <v>2158</v>
      </c>
      <c r="AW116" s="78" t="b">
        <v>0</v>
      </c>
      <c r="AX116" s="78" t="s">
        <v>2269</v>
      </c>
      <c r="AY116" s="82" t="s">
        <v>2383</v>
      </c>
      <c r="AZ116" s="78" t="s">
        <v>66</v>
      </c>
      <c r="BA116" s="78" t="str">
        <f>REPLACE(INDEX(GroupVertices[Group],MATCH(Vertices[[#This Row],[Vertex]],GroupVertices[Vertex],0)),1,1,"")</f>
        <v>5</v>
      </c>
      <c r="BB116" s="48"/>
      <c r="BC116" s="48"/>
      <c r="BD116" s="48"/>
      <c r="BE116" s="48"/>
      <c r="BF116" s="48" t="s">
        <v>385</v>
      </c>
      <c r="BG116" s="48" t="s">
        <v>385</v>
      </c>
      <c r="BH116" s="119" t="s">
        <v>3139</v>
      </c>
      <c r="BI116" s="119" t="s">
        <v>3139</v>
      </c>
      <c r="BJ116" s="119" t="s">
        <v>3214</v>
      </c>
      <c r="BK116" s="119" t="s">
        <v>3214</v>
      </c>
      <c r="BL116" s="119">
        <v>0</v>
      </c>
      <c r="BM116" s="123">
        <v>0</v>
      </c>
      <c r="BN116" s="119">
        <v>0</v>
      </c>
      <c r="BO116" s="123">
        <v>0</v>
      </c>
      <c r="BP116" s="119">
        <v>0</v>
      </c>
      <c r="BQ116" s="123">
        <v>0</v>
      </c>
      <c r="BR116" s="119">
        <v>9</v>
      </c>
      <c r="BS116" s="123">
        <v>100</v>
      </c>
      <c r="BT116" s="119">
        <v>9</v>
      </c>
      <c r="BU116" s="2"/>
      <c r="BV116" s="3"/>
      <c r="BW116" s="3"/>
      <c r="BX116" s="3"/>
      <c r="BY116" s="3"/>
    </row>
    <row r="117" spans="1:77" ht="41.45" customHeight="1">
      <c r="A117" s="64" t="s">
        <v>311</v>
      </c>
      <c r="C117" s="65"/>
      <c r="D117" s="65" t="s">
        <v>64</v>
      </c>
      <c r="E117" s="66">
        <v>232.40918208156899</v>
      </c>
      <c r="F117" s="68">
        <v>99.4575799721836</v>
      </c>
      <c r="G117" s="102" t="s">
        <v>2244</v>
      </c>
      <c r="H117" s="65"/>
      <c r="I117" s="69" t="s">
        <v>311</v>
      </c>
      <c r="J117" s="70"/>
      <c r="K117" s="70"/>
      <c r="L117" s="69" t="s">
        <v>2571</v>
      </c>
      <c r="M117" s="73">
        <v>181.77051460361614</v>
      </c>
      <c r="N117" s="74">
        <v>1216.2664794921875</v>
      </c>
      <c r="O117" s="74">
        <v>5165.71484375</v>
      </c>
      <c r="P117" s="75"/>
      <c r="Q117" s="76"/>
      <c r="R117" s="76"/>
      <c r="S117" s="88"/>
      <c r="T117" s="48">
        <v>0</v>
      </c>
      <c r="U117" s="48">
        <v>1</v>
      </c>
      <c r="V117" s="49">
        <v>0</v>
      </c>
      <c r="W117" s="49">
        <v>0.008696</v>
      </c>
      <c r="X117" s="49">
        <v>0</v>
      </c>
      <c r="Y117" s="49">
        <v>0.544782</v>
      </c>
      <c r="Z117" s="49">
        <v>0</v>
      </c>
      <c r="AA117" s="49">
        <v>0</v>
      </c>
      <c r="AB117" s="71">
        <v>117</v>
      </c>
      <c r="AC117" s="71"/>
      <c r="AD117" s="72"/>
      <c r="AE117" s="78" t="s">
        <v>1497</v>
      </c>
      <c r="AF117" s="78">
        <v>149</v>
      </c>
      <c r="AG117" s="78">
        <v>378</v>
      </c>
      <c r="AH117" s="78">
        <v>3771</v>
      </c>
      <c r="AI117" s="78">
        <v>12514</v>
      </c>
      <c r="AJ117" s="78"/>
      <c r="AK117" s="78" t="s">
        <v>1681</v>
      </c>
      <c r="AL117" s="78" t="s">
        <v>1827</v>
      </c>
      <c r="AM117" s="78"/>
      <c r="AN117" s="78"/>
      <c r="AO117" s="80">
        <v>42253.00740740741</v>
      </c>
      <c r="AP117" s="82" t="s">
        <v>2093</v>
      </c>
      <c r="AQ117" s="78" t="b">
        <v>0</v>
      </c>
      <c r="AR117" s="78" t="b">
        <v>0</v>
      </c>
      <c r="AS117" s="78" t="b">
        <v>0</v>
      </c>
      <c r="AT117" s="78"/>
      <c r="AU117" s="78">
        <v>0</v>
      </c>
      <c r="AV117" s="82" t="s">
        <v>2158</v>
      </c>
      <c r="AW117" s="78" t="b">
        <v>0</v>
      </c>
      <c r="AX117" s="78" t="s">
        <v>2269</v>
      </c>
      <c r="AY117" s="82" t="s">
        <v>2384</v>
      </c>
      <c r="AZ117" s="78" t="s">
        <v>66</v>
      </c>
      <c r="BA117" s="78" t="str">
        <f>REPLACE(INDEX(GroupVertices[Group],MATCH(Vertices[[#This Row],[Vertex]],GroupVertices[Vertex],0)),1,1,"")</f>
        <v>1</v>
      </c>
      <c r="BB117" s="48"/>
      <c r="BC117" s="48"/>
      <c r="BD117" s="48"/>
      <c r="BE117" s="48"/>
      <c r="BF117" s="48"/>
      <c r="BG117" s="48"/>
      <c r="BH117" s="119" t="s">
        <v>3135</v>
      </c>
      <c r="BI117" s="119" t="s">
        <v>3135</v>
      </c>
      <c r="BJ117" s="119" t="s">
        <v>3004</v>
      </c>
      <c r="BK117" s="119" t="s">
        <v>3004</v>
      </c>
      <c r="BL117" s="119">
        <v>0</v>
      </c>
      <c r="BM117" s="123">
        <v>0</v>
      </c>
      <c r="BN117" s="119">
        <v>0</v>
      </c>
      <c r="BO117" s="123">
        <v>0</v>
      </c>
      <c r="BP117" s="119">
        <v>0</v>
      </c>
      <c r="BQ117" s="123">
        <v>0</v>
      </c>
      <c r="BR117" s="119">
        <v>5</v>
      </c>
      <c r="BS117" s="123">
        <v>100</v>
      </c>
      <c r="BT117" s="119">
        <v>5</v>
      </c>
      <c r="BU117" s="2"/>
      <c r="BV117" s="3"/>
      <c r="BW117" s="3"/>
      <c r="BX117" s="3"/>
      <c r="BY117" s="3"/>
    </row>
    <row r="118" spans="1:77" ht="41.45" customHeight="1">
      <c r="A118" s="64" t="s">
        <v>312</v>
      </c>
      <c r="C118" s="65"/>
      <c r="D118" s="65" t="s">
        <v>64</v>
      </c>
      <c r="E118" s="66">
        <v>169.09694673501227</v>
      </c>
      <c r="F118" s="68">
        <v>99.94532636324396</v>
      </c>
      <c r="G118" s="102" t="s">
        <v>2245</v>
      </c>
      <c r="H118" s="65"/>
      <c r="I118" s="69" t="s">
        <v>312</v>
      </c>
      <c r="J118" s="70"/>
      <c r="K118" s="70"/>
      <c r="L118" s="69" t="s">
        <v>2572</v>
      </c>
      <c r="M118" s="73">
        <v>19.22090067622656</v>
      </c>
      <c r="N118" s="74">
        <v>1267.8760986328125</v>
      </c>
      <c r="O118" s="74">
        <v>1365.2564697265625</v>
      </c>
      <c r="P118" s="75"/>
      <c r="Q118" s="76"/>
      <c r="R118" s="76"/>
      <c r="S118" s="88"/>
      <c r="T118" s="48">
        <v>0</v>
      </c>
      <c r="U118" s="48">
        <v>1</v>
      </c>
      <c r="V118" s="49">
        <v>0</v>
      </c>
      <c r="W118" s="49">
        <v>0.008696</v>
      </c>
      <c r="X118" s="49">
        <v>0</v>
      </c>
      <c r="Y118" s="49">
        <v>0.544782</v>
      </c>
      <c r="Z118" s="49">
        <v>0</v>
      </c>
      <c r="AA118" s="49">
        <v>0</v>
      </c>
      <c r="AB118" s="71">
        <v>118</v>
      </c>
      <c r="AC118" s="71"/>
      <c r="AD118" s="72"/>
      <c r="AE118" s="78" t="s">
        <v>1498</v>
      </c>
      <c r="AF118" s="78">
        <v>553</v>
      </c>
      <c r="AG118" s="78">
        <v>39</v>
      </c>
      <c r="AH118" s="78">
        <v>15608</v>
      </c>
      <c r="AI118" s="78">
        <v>32826</v>
      </c>
      <c r="AJ118" s="78"/>
      <c r="AK118" s="78" t="s">
        <v>1682</v>
      </c>
      <c r="AL118" s="78" t="s">
        <v>1828</v>
      </c>
      <c r="AM118" s="78"/>
      <c r="AN118" s="78"/>
      <c r="AO118" s="80">
        <v>42828.28313657407</v>
      </c>
      <c r="AP118" s="82" t="s">
        <v>2094</v>
      </c>
      <c r="AQ118" s="78" t="b">
        <v>0</v>
      </c>
      <c r="AR118" s="78" t="b">
        <v>0</v>
      </c>
      <c r="AS118" s="78" t="b">
        <v>0</v>
      </c>
      <c r="AT118" s="78"/>
      <c r="AU118" s="78">
        <v>0</v>
      </c>
      <c r="AV118" s="82" t="s">
        <v>2158</v>
      </c>
      <c r="AW118" s="78" t="b">
        <v>0</v>
      </c>
      <c r="AX118" s="78" t="s">
        <v>2269</v>
      </c>
      <c r="AY118" s="82" t="s">
        <v>2385</v>
      </c>
      <c r="AZ118" s="78" t="s">
        <v>66</v>
      </c>
      <c r="BA118" s="78" t="str">
        <f>REPLACE(INDEX(GroupVertices[Group],MATCH(Vertices[[#This Row],[Vertex]],GroupVertices[Vertex],0)),1,1,"")</f>
        <v>1</v>
      </c>
      <c r="BB118" s="48"/>
      <c r="BC118" s="48"/>
      <c r="BD118" s="48"/>
      <c r="BE118" s="48"/>
      <c r="BF118" s="48"/>
      <c r="BG118" s="48"/>
      <c r="BH118" s="119" t="s">
        <v>3135</v>
      </c>
      <c r="BI118" s="119" t="s">
        <v>3135</v>
      </c>
      <c r="BJ118" s="119" t="s">
        <v>3004</v>
      </c>
      <c r="BK118" s="119" t="s">
        <v>3004</v>
      </c>
      <c r="BL118" s="119">
        <v>0</v>
      </c>
      <c r="BM118" s="123">
        <v>0</v>
      </c>
      <c r="BN118" s="119">
        <v>0</v>
      </c>
      <c r="BO118" s="123">
        <v>0</v>
      </c>
      <c r="BP118" s="119">
        <v>0</v>
      </c>
      <c r="BQ118" s="123">
        <v>0</v>
      </c>
      <c r="BR118" s="119">
        <v>5</v>
      </c>
      <c r="BS118" s="123">
        <v>100</v>
      </c>
      <c r="BT118" s="119">
        <v>5</v>
      </c>
      <c r="BU118" s="2"/>
      <c r="BV118" s="3"/>
      <c r="BW118" s="3"/>
      <c r="BX118" s="3"/>
      <c r="BY118" s="3"/>
    </row>
    <row r="119" spans="1:77" ht="41.45" customHeight="1">
      <c r="A119" s="64" t="s">
        <v>313</v>
      </c>
      <c r="C119" s="65"/>
      <c r="D119" s="65" t="s">
        <v>64</v>
      </c>
      <c r="E119" s="66">
        <v>189.26721640294184</v>
      </c>
      <c r="F119" s="68">
        <v>99.78993813246367</v>
      </c>
      <c r="G119" s="102" t="s">
        <v>2246</v>
      </c>
      <c r="H119" s="65"/>
      <c r="I119" s="69" t="s">
        <v>313</v>
      </c>
      <c r="J119" s="70"/>
      <c r="K119" s="70"/>
      <c r="L119" s="69" t="s">
        <v>2573</v>
      </c>
      <c r="M119" s="73">
        <v>71.0066183876073</v>
      </c>
      <c r="N119" s="74">
        <v>2727.840576171875</v>
      </c>
      <c r="O119" s="74">
        <v>1944.464599609375</v>
      </c>
      <c r="P119" s="75"/>
      <c r="Q119" s="76"/>
      <c r="R119" s="76"/>
      <c r="S119" s="88"/>
      <c r="T119" s="48">
        <v>0</v>
      </c>
      <c r="U119" s="48">
        <v>1</v>
      </c>
      <c r="V119" s="49">
        <v>0</v>
      </c>
      <c r="W119" s="49">
        <v>0.008696</v>
      </c>
      <c r="X119" s="49">
        <v>0</v>
      </c>
      <c r="Y119" s="49">
        <v>0.544782</v>
      </c>
      <c r="Z119" s="49">
        <v>0</v>
      </c>
      <c r="AA119" s="49">
        <v>0</v>
      </c>
      <c r="AB119" s="71">
        <v>119</v>
      </c>
      <c r="AC119" s="71"/>
      <c r="AD119" s="72"/>
      <c r="AE119" s="78" t="s">
        <v>1499</v>
      </c>
      <c r="AF119" s="78">
        <v>1255</v>
      </c>
      <c r="AG119" s="78">
        <v>147</v>
      </c>
      <c r="AH119" s="78">
        <v>27004</v>
      </c>
      <c r="AI119" s="78">
        <v>31071</v>
      </c>
      <c r="AJ119" s="78"/>
      <c r="AK119" s="78"/>
      <c r="AL119" s="78" t="s">
        <v>1829</v>
      </c>
      <c r="AM119" s="82" t="s">
        <v>1941</v>
      </c>
      <c r="AN119" s="78"/>
      <c r="AO119" s="80">
        <v>41042.952835648146</v>
      </c>
      <c r="AP119" s="82" t="s">
        <v>2095</v>
      </c>
      <c r="AQ119" s="78" t="b">
        <v>0</v>
      </c>
      <c r="AR119" s="78" t="b">
        <v>0</v>
      </c>
      <c r="AS119" s="78" t="b">
        <v>0</v>
      </c>
      <c r="AT119" s="78"/>
      <c r="AU119" s="78">
        <v>0</v>
      </c>
      <c r="AV119" s="82" t="s">
        <v>2158</v>
      </c>
      <c r="AW119" s="78" t="b">
        <v>0</v>
      </c>
      <c r="AX119" s="78" t="s">
        <v>2269</v>
      </c>
      <c r="AY119" s="82" t="s">
        <v>2386</v>
      </c>
      <c r="AZ119" s="78" t="s">
        <v>66</v>
      </c>
      <c r="BA119" s="78" t="str">
        <f>REPLACE(INDEX(GroupVertices[Group],MATCH(Vertices[[#This Row],[Vertex]],GroupVertices[Vertex],0)),1,1,"")</f>
        <v>1</v>
      </c>
      <c r="BB119" s="48"/>
      <c r="BC119" s="48"/>
      <c r="BD119" s="48"/>
      <c r="BE119" s="48"/>
      <c r="BF119" s="48"/>
      <c r="BG119" s="48"/>
      <c r="BH119" s="119" t="s">
        <v>3135</v>
      </c>
      <c r="BI119" s="119" t="s">
        <v>3135</v>
      </c>
      <c r="BJ119" s="119" t="s">
        <v>3004</v>
      </c>
      <c r="BK119" s="119" t="s">
        <v>3004</v>
      </c>
      <c r="BL119" s="119">
        <v>0</v>
      </c>
      <c r="BM119" s="123">
        <v>0</v>
      </c>
      <c r="BN119" s="119">
        <v>0</v>
      </c>
      <c r="BO119" s="123">
        <v>0</v>
      </c>
      <c r="BP119" s="119">
        <v>0</v>
      </c>
      <c r="BQ119" s="123">
        <v>0</v>
      </c>
      <c r="BR119" s="119">
        <v>5</v>
      </c>
      <c r="BS119" s="123">
        <v>100</v>
      </c>
      <c r="BT119" s="119">
        <v>5</v>
      </c>
      <c r="BU119" s="2"/>
      <c r="BV119" s="3"/>
      <c r="BW119" s="3"/>
      <c r="BX119" s="3"/>
      <c r="BY119" s="3"/>
    </row>
    <row r="120" spans="1:77" ht="41.45" customHeight="1">
      <c r="A120" s="64" t="s">
        <v>314</v>
      </c>
      <c r="C120" s="65"/>
      <c r="D120" s="65" t="s">
        <v>64</v>
      </c>
      <c r="E120" s="66">
        <v>316.4519723646089</v>
      </c>
      <c r="F120" s="68">
        <v>98.81012901059901</v>
      </c>
      <c r="G120" s="102" t="s">
        <v>593</v>
      </c>
      <c r="H120" s="65"/>
      <c r="I120" s="69" t="s">
        <v>314</v>
      </c>
      <c r="J120" s="70"/>
      <c r="K120" s="70"/>
      <c r="L120" s="69" t="s">
        <v>2574</v>
      </c>
      <c r="M120" s="73">
        <v>397.54433840103593</v>
      </c>
      <c r="N120" s="74">
        <v>6675.7451171875</v>
      </c>
      <c r="O120" s="74">
        <v>7749.224609375</v>
      </c>
      <c r="P120" s="75"/>
      <c r="Q120" s="76"/>
      <c r="R120" s="76"/>
      <c r="S120" s="88"/>
      <c r="T120" s="48">
        <v>1</v>
      </c>
      <c r="U120" s="48">
        <v>1</v>
      </c>
      <c r="V120" s="49">
        <v>0</v>
      </c>
      <c r="W120" s="49">
        <v>0</v>
      </c>
      <c r="X120" s="49">
        <v>0</v>
      </c>
      <c r="Y120" s="49">
        <v>0.999997</v>
      </c>
      <c r="Z120" s="49">
        <v>0</v>
      </c>
      <c r="AA120" s="49" t="s">
        <v>2717</v>
      </c>
      <c r="AB120" s="71">
        <v>120</v>
      </c>
      <c r="AC120" s="71"/>
      <c r="AD120" s="72"/>
      <c r="AE120" s="78" t="s">
        <v>1500</v>
      </c>
      <c r="AF120" s="78">
        <v>310</v>
      </c>
      <c r="AG120" s="78">
        <v>828</v>
      </c>
      <c r="AH120" s="78">
        <v>941</v>
      </c>
      <c r="AI120" s="78">
        <v>2090</v>
      </c>
      <c r="AJ120" s="78"/>
      <c r="AK120" s="78" t="s">
        <v>1683</v>
      </c>
      <c r="AL120" s="78" t="s">
        <v>1770</v>
      </c>
      <c r="AM120" s="82" t="s">
        <v>1942</v>
      </c>
      <c r="AN120" s="78"/>
      <c r="AO120" s="80">
        <v>41975.27537037037</v>
      </c>
      <c r="AP120" s="82" t="s">
        <v>2096</v>
      </c>
      <c r="AQ120" s="78" t="b">
        <v>0</v>
      </c>
      <c r="AR120" s="78" t="b">
        <v>0</v>
      </c>
      <c r="AS120" s="78" t="b">
        <v>1</v>
      </c>
      <c r="AT120" s="78"/>
      <c r="AU120" s="78">
        <v>0</v>
      </c>
      <c r="AV120" s="82" t="s">
        <v>2158</v>
      </c>
      <c r="AW120" s="78" t="b">
        <v>0</v>
      </c>
      <c r="AX120" s="78" t="s">
        <v>2269</v>
      </c>
      <c r="AY120" s="82" t="s">
        <v>2387</v>
      </c>
      <c r="AZ120" s="78" t="s">
        <v>66</v>
      </c>
      <c r="BA120" s="78" t="str">
        <f>REPLACE(INDEX(GroupVertices[Group],MATCH(Vertices[[#This Row],[Vertex]],GroupVertices[Vertex],0)),1,1,"")</f>
        <v>4</v>
      </c>
      <c r="BB120" s="48"/>
      <c r="BC120" s="48"/>
      <c r="BD120" s="48"/>
      <c r="BE120" s="48"/>
      <c r="BF120" s="48"/>
      <c r="BG120" s="48"/>
      <c r="BH120" s="119" t="s">
        <v>3142</v>
      </c>
      <c r="BI120" s="119" t="s">
        <v>3142</v>
      </c>
      <c r="BJ120" s="119" t="s">
        <v>3217</v>
      </c>
      <c r="BK120" s="119" t="s">
        <v>3217</v>
      </c>
      <c r="BL120" s="119">
        <v>1</v>
      </c>
      <c r="BM120" s="123">
        <v>1.639344262295082</v>
      </c>
      <c r="BN120" s="119">
        <v>1</v>
      </c>
      <c r="BO120" s="123">
        <v>1.639344262295082</v>
      </c>
      <c r="BP120" s="119">
        <v>0</v>
      </c>
      <c r="BQ120" s="123">
        <v>0</v>
      </c>
      <c r="BR120" s="119">
        <v>59</v>
      </c>
      <c r="BS120" s="123">
        <v>96.72131147540983</v>
      </c>
      <c r="BT120" s="119">
        <v>61</v>
      </c>
      <c r="BU120" s="2"/>
      <c r="BV120" s="3"/>
      <c r="BW120" s="3"/>
      <c r="BX120" s="3"/>
      <c r="BY120" s="3"/>
    </row>
    <row r="121" spans="1:77" ht="41.45" customHeight="1">
      <c r="A121" s="64" t="s">
        <v>315</v>
      </c>
      <c r="C121" s="65"/>
      <c r="D121" s="65" t="s">
        <v>64</v>
      </c>
      <c r="E121" s="66">
        <v>177.8747492756853</v>
      </c>
      <c r="F121" s="68">
        <v>99.87770370725625</v>
      </c>
      <c r="G121" s="102" t="s">
        <v>2247</v>
      </c>
      <c r="H121" s="65"/>
      <c r="I121" s="69" t="s">
        <v>315</v>
      </c>
      <c r="J121" s="70"/>
      <c r="K121" s="70"/>
      <c r="L121" s="69" t="s">
        <v>2575</v>
      </c>
      <c r="M121" s="73">
        <v>41.75727782840151</v>
      </c>
      <c r="N121" s="74">
        <v>1690.484619140625</v>
      </c>
      <c r="O121" s="74">
        <v>6523.74609375</v>
      </c>
      <c r="P121" s="75"/>
      <c r="Q121" s="76"/>
      <c r="R121" s="76"/>
      <c r="S121" s="88"/>
      <c r="T121" s="48">
        <v>0</v>
      </c>
      <c r="U121" s="48">
        <v>1</v>
      </c>
      <c r="V121" s="49">
        <v>0</v>
      </c>
      <c r="W121" s="49">
        <v>0.008696</v>
      </c>
      <c r="X121" s="49">
        <v>0</v>
      </c>
      <c r="Y121" s="49">
        <v>0.544782</v>
      </c>
      <c r="Z121" s="49">
        <v>0</v>
      </c>
      <c r="AA121" s="49">
        <v>0</v>
      </c>
      <c r="AB121" s="71">
        <v>121</v>
      </c>
      <c r="AC121" s="71"/>
      <c r="AD121" s="72"/>
      <c r="AE121" s="78" t="s">
        <v>1501</v>
      </c>
      <c r="AF121" s="78">
        <v>205</v>
      </c>
      <c r="AG121" s="78">
        <v>86</v>
      </c>
      <c r="AH121" s="78">
        <v>26804</v>
      </c>
      <c r="AI121" s="78">
        <v>16457</v>
      </c>
      <c r="AJ121" s="78"/>
      <c r="AK121" s="78" t="s">
        <v>1684</v>
      </c>
      <c r="AL121" s="78" t="s">
        <v>1830</v>
      </c>
      <c r="AM121" s="78"/>
      <c r="AN121" s="78"/>
      <c r="AO121" s="80">
        <v>42950.63832175926</v>
      </c>
      <c r="AP121" s="82" t="s">
        <v>2097</v>
      </c>
      <c r="AQ121" s="78" t="b">
        <v>1</v>
      </c>
      <c r="AR121" s="78" t="b">
        <v>0</v>
      </c>
      <c r="AS121" s="78" t="b">
        <v>1</v>
      </c>
      <c r="AT121" s="78"/>
      <c r="AU121" s="78">
        <v>1</v>
      </c>
      <c r="AV121" s="78"/>
      <c r="AW121" s="78" t="b">
        <v>0</v>
      </c>
      <c r="AX121" s="78" t="s">
        <v>2269</v>
      </c>
      <c r="AY121" s="82" t="s">
        <v>2388</v>
      </c>
      <c r="AZ121" s="78" t="s">
        <v>66</v>
      </c>
      <c r="BA121" s="78" t="str">
        <f>REPLACE(INDEX(GroupVertices[Group],MATCH(Vertices[[#This Row],[Vertex]],GroupVertices[Vertex],0)),1,1,"")</f>
        <v>1</v>
      </c>
      <c r="BB121" s="48"/>
      <c r="BC121" s="48"/>
      <c r="BD121" s="48"/>
      <c r="BE121" s="48"/>
      <c r="BF121" s="48"/>
      <c r="BG121" s="48"/>
      <c r="BH121" s="119" t="s">
        <v>3135</v>
      </c>
      <c r="BI121" s="119" t="s">
        <v>3135</v>
      </c>
      <c r="BJ121" s="119" t="s">
        <v>3004</v>
      </c>
      <c r="BK121" s="119" t="s">
        <v>3004</v>
      </c>
      <c r="BL121" s="119">
        <v>0</v>
      </c>
      <c r="BM121" s="123">
        <v>0</v>
      </c>
      <c r="BN121" s="119">
        <v>0</v>
      </c>
      <c r="BO121" s="123">
        <v>0</v>
      </c>
      <c r="BP121" s="119">
        <v>0</v>
      </c>
      <c r="BQ121" s="123">
        <v>0</v>
      </c>
      <c r="BR121" s="119">
        <v>5</v>
      </c>
      <c r="BS121" s="123">
        <v>100</v>
      </c>
      <c r="BT121" s="119">
        <v>5</v>
      </c>
      <c r="BU121" s="2"/>
      <c r="BV121" s="3"/>
      <c r="BW121" s="3"/>
      <c r="BX121" s="3"/>
      <c r="BY121" s="3"/>
    </row>
    <row r="122" spans="1:77" ht="41.45" customHeight="1">
      <c r="A122" s="64" t="s">
        <v>316</v>
      </c>
      <c r="C122" s="65"/>
      <c r="D122" s="65" t="s">
        <v>64</v>
      </c>
      <c r="E122" s="66">
        <v>235.02384666815243</v>
      </c>
      <c r="F122" s="68">
        <v>99.43743705337873</v>
      </c>
      <c r="G122" s="102" t="s">
        <v>2248</v>
      </c>
      <c r="H122" s="65"/>
      <c r="I122" s="69" t="s">
        <v>316</v>
      </c>
      <c r="J122" s="70"/>
      <c r="K122" s="70"/>
      <c r="L122" s="69" t="s">
        <v>2576</v>
      </c>
      <c r="M122" s="73">
        <v>188.48347801064696</v>
      </c>
      <c r="N122" s="74">
        <v>2822.824462890625</v>
      </c>
      <c r="O122" s="74">
        <v>7663.8017578125</v>
      </c>
      <c r="P122" s="75"/>
      <c r="Q122" s="76"/>
      <c r="R122" s="76"/>
      <c r="S122" s="88"/>
      <c r="T122" s="48">
        <v>0</v>
      </c>
      <c r="U122" s="48">
        <v>1</v>
      </c>
      <c r="V122" s="49">
        <v>0</v>
      </c>
      <c r="W122" s="49">
        <v>0.008696</v>
      </c>
      <c r="X122" s="49">
        <v>0</v>
      </c>
      <c r="Y122" s="49">
        <v>0.544782</v>
      </c>
      <c r="Z122" s="49">
        <v>0</v>
      </c>
      <c r="AA122" s="49">
        <v>0</v>
      </c>
      <c r="AB122" s="71">
        <v>122</v>
      </c>
      <c r="AC122" s="71"/>
      <c r="AD122" s="72"/>
      <c r="AE122" s="78" t="s">
        <v>1502</v>
      </c>
      <c r="AF122" s="78">
        <v>1059</v>
      </c>
      <c r="AG122" s="78">
        <v>392</v>
      </c>
      <c r="AH122" s="78">
        <v>11255</v>
      </c>
      <c r="AI122" s="78">
        <v>46902</v>
      </c>
      <c r="AJ122" s="78"/>
      <c r="AK122" s="78" t="s">
        <v>1685</v>
      </c>
      <c r="AL122" s="78" t="s">
        <v>1831</v>
      </c>
      <c r="AM122" s="82" t="s">
        <v>1943</v>
      </c>
      <c r="AN122" s="78"/>
      <c r="AO122" s="80">
        <v>41754.055138888885</v>
      </c>
      <c r="AP122" s="82" t="s">
        <v>2098</v>
      </c>
      <c r="AQ122" s="78" t="b">
        <v>1</v>
      </c>
      <c r="AR122" s="78" t="b">
        <v>0</v>
      </c>
      <c r="AS122" s="78" t="b">
        <v>0</v>
      </c>
      <c r="AT122" s="78"/>
      <c r="AU122" s="78">
        <v>1</v>
      </c>
      <c r="AV122" s="82" t="s">
        <v>2158</v>
      </c>
      <c r="AW122" s="78" t="b">
        <v>0</v>
      </c>
      <c r="AX122" s="78" t="s">
        <v>2269</v>
      </c>
      <c r="AY122" s="82" t="s">
        <v>2389</v>
      </c>
      <c r="AZ122" s="78" t="s">
        <v>66</v>
      </c>
      <c r="BA122" s="78" t="str">
        <f>REPLACE(INDEX(GroupVertices[Group],MATCH(Vertices[[#This Row],[Vertex]],GroupVertices[Vertex],0)),1,1,"")</f>
        <v>1</v>
      </c>
      <c r="BB122" s="48"/>
      <c r="BC122" s="48"/>
      <c r="BD122" s="48"/>
      <c r="BE122" s="48"/>
      <c r="BF122" s="48"/>
      <c r="BG122" s="48"/>
      <c r="BH122" s="119" t="s">
        <v>3135</v>
      </c>
      <c r="BI122" s="119" t="s">
        <v>3135</v>
      </c>
      <c r="BJ122" s="119" t="s">
        <v>3004</v>
      </c>
      <c r="BK122" s="119" t="s">
        <v>3004</v>
      </c>
      <c r="BL122" s="119">
        <v>0</v>
      </c>
      <c r="BM122" s="123">
        <v>0</v>
      </c>
      <c r="BN122" s="119">
        <v>0</v>
      </c>
      <c r="BO122" s="123">
        <v>0</v>
      </c>
      <c r="BP122" s="119">
        <v>0</v>
      </c>
      <c r="BQ122" s="123">
        <v>0</v>
      </c>
      <c r="BR122" s="119">
        <v>5</v>
      </c>
      <c r="BS122" s="123">
        <v>100</v>
      </c>
      <c r="BT122" s="119">
        <v>5</v>
      </c>
      <c r="BU122" s="2"/>
      <c r="BV122" s="3"/>
      <c r="BW122" s="3"/>
      <c r="BX122" s="3"/>
      <c r="BY122" s="3"/>
    </row>
    <row r="123" spans="1:77" ht="41.45" customHeight="1">
      <c r="A123" s="64" t="s">
        <v>317</v>
      </c>
      <c r="C123" s="65"/>
      <c r="D123" s="65" t="s">
        <v>64</v>
      </c>
      <c r="E123" s="66">
        <v>168.1631379540896</v>
      </c>
      <c r="F123" s="68">
        <v>99.95252026281713</v>
      </c>
      <c r="G123" s="102" t="s">
        <v>2249</v>
      </c>
      <c r="H123" s="65"/>
      <c r="I123" s="69" t="s">
        <v>317</v>
      </c>
      <c r="J123" s="70"/>
      <c r="K123" s="70"/>
      <c r="L123" s="69" t="s">
        <v>2577</v>
      </c>
      <c r="M123" s="73">
        <v>16.823413745144116</v>
      </c>
      <c r="N123" s="74">
        <v>300.0603332519531</v>
      </c>
      <c r="O123" s="74">
        <v>4251.84765625</v>
      </c>
      <c r="P123" s="75"/>
      <c r="Q123" s="76"/>
      <c r="R123" s="76"/>
      <c r="S123" s="88"/>
      <c r="T123" s="48">
        <v>0</v>
      </c>
      <c r="U123" s="48">
        <v>1</v>
      </c>
      <c r="V123" s="49">
        <v>0</v>
      </c>
      <c r="W123" s="49">
        <v>0.008696</v>
      </c>
      <c r="X123" s="49">
        <v>0</v>
      </c>
      <c r="Y123" s="49">
        <v>0.544782</v>
      </c>
      <c r="Z123" s="49">
        <v>0</v>
      </c>
      <c r="AA123" s="49">
        <v>0</v>
      </c>
      <c r="AB123" s="71">
        <v>123</v>
      </c>
      <c r="AC123" s="71"/>
      <c r="AD123" s="72"/>
      <c r="AE123" s="78" t="s">
        <v>1503</v>
      </c>
      <c r="AF123" s="78">
        <v>222</v>
      </c>
      <c r="AG123" s="78">
        <v>34</v>
      </c>
      <c r="AH123" s="78">
        <v>2183</v>
      </c>
      <c r="AI123" s="78">
        <v>5031</v>
      </c>
      <c r="AJ123" s="78"/>
      <c r="AK123" s="78" t="s">
        <v>1686</v>
      </c>
      <c r="AL123" s="78" t="s">
        <v>1832</v>
      </c>
      <c r="AM123" s="78"/>
      <c r="AN123" s="78"/>
      <c r="AO123" s="80">
        <v>41454.96525462963</v>
      </c>
      <c r="AP123" s="82" t="s">
        <v>2099</v>
      </c>
      <c r="AQ123" s="78" t="b">
        <v>0</v>
      </c>
      <c r="AR123" s="78" t="b">
        <v>0</v>
      </c>
      <c r="AS123" s="78" t="b">
        <v>0</v>
      </c>
      <c r="AT123" s="78"/>
      <c r="AU123" s="78">
        <v>0</v>
      </c>
      <c r="AV123" s="82" t="s">
        <v>2158</v>
      </c>
      <c r="AW123" s="78" t="b">
        <v>0</v>
      </c>
      <c r="AX123" s="78" t="s">
        <v>2269</v>
      </c>
      <c r="AY123" s="82" t="s">
        <v>2390</v>
      </c>
      <c r="AZ123" s="78" t="s">
        <v>66</v>
      </c>
      <c r="BA123" s="78" t="str">
        <f>REPLACE(INDEX(GroupVertices[Group],MATCH(Vertices[[#This Row],[Vertex]],GroupVertices[Vertex],0)),1,1,"")</f>
        <v>1</v>
      </c>
      <c r="BB123" s="48"/>
      <c r="BC123" s="48"/>
      <c r="BD123" s="48"/>
      <c r="BE123" s="48"/>
      <c r="BF123" s="48"/>
      <c r="BG123" s="48"/>
      <c r="BH123" s="119" t="s">
        <v>3135</v>
      </c>
      <c r="BI123" s="119" t="s">
        <v>3135</v>
      </c>
      <c r="BJ123" s="119" t="s">
        <v>3004</v>
      </c>
      <c r="BK123" s="119" t="s">
        <v>3004</v>
      </c>
      <c r="BL123" s="119">
        <v>0</v>
      </c>
      <c r="BM123" s="123">
        <v>0</v>
      </c>
      <c r="BN123" s="119">
        <v>0</v>
      </c>
      <c r="BO123" s="123">
        <v>0</v>
      </c>
      <c r="BP123" s="119">
        <v>0</v>
      </c>
      <c r="BQ123" s="123">
        <v>0</v>
      </c>
      <c r="BR123" s="119">
        <v>5</v>
      </c>
      <c r="BS123" s="123">
        <v>100</v>
      </c>
      <c r="BT123" s="119">
        <v>5</v>
      </c>
      <c r="BU123" s="2"/>
      <c r="BV123" s="3"/>
      <c r="BW123" s="3"/>
      <c r="BX123" s="3"/>
      <c r="BY123" s="3"/>
    </row>
    <row r="124" spans="1:77" ht="41.45" customHeight="1">
      <c r="A124" s="64" t="s">
        <v>318</v>
      </c>
      <c r="C124" s="65"/>
      <c r="D124" s="65" t="s">
        <v>64</v>
      </c>
      <c r="E124" s="66">
        <v>316.8254958769779</v>
      </c>
      <c r="F124" s="68">
        <v>98.80725145076974</v>
      </c>
      <c r="G124" s="102" t="s">
        <v>2250</v>
      </c>
      <c r="H124" s="65"/>
      <c r="I124" s="69" t="s">
        <v>318</v>
      </c>
      <c r="J124" s="70"/>
      <c r="K124" s="70"/>
      <c r="L124" s="69" t="s">
        <v>2578</v>
      </c>
      <c r="M124" s="73">
        <v>398.5033331734689</v>
      </c>
      <c r="N124" s="74">
        <v>1820.143798828125</v>
      </c>
      <c r="O124" s="74">
        <v>9138.923828125</v>
      </c>
      <c r="P124" s="75"/>
      <c r="Q124" s="76"/>
      <c r="R124" s="76"/>
      <c r="S124" s="88"/>
      <c r="T124" s="48">
        <v>0</v>
      </c>
      <c r="U124" s="48">
        <v>1</v>
      </c>
      <c r="V124" s="49">
        <v>0</v>
      </c>
      <c r="W124" s="49">
        <v>0.008696</v>
      </c>
      <c r="X124" s="49">
        <v>0</v>
      </c>
      <c r="Y124" s="49">
        <v>0.544782</v>
      </c>
      <c r="Z124" s="49">
        <v>0</v>
      </c>
      <c r="AA124" s="49">
        <v>0</v>
      </c>
      <c r="AB124" s="71">
        <v>124</v>
      </c>
      <c r="AC124" s="71"/>
      <c r="AD124" s="72"/>
      <c r="AE124" s="78" t="s">
        <v>1504</v>
      </c>
      <c r="AF124" s="78">
        <v>1094</v>
      </c>
      <c r="AG124" s="78">
        <v>830</v>
      </c>
      <c r="AH124" s="78">
        <v>20625</v>
      </c>
      <c r="AI124" s="78">
        <v>30081</v>
      </c>
      <c r="AJ124" s="78"/>
      <c r="AK124" s="78" t="s">
        <v>1687</v>
      </c>
      <c r="AL124" s="78"/>
      <c r="AM124" s="78"/>
      <c r="AN124" s="78"/>
      <c r="AO124" s="80">
        <v>41999.40574074074</v>
      </c>
      <c r="AP124" s="82" t="s">
        <v>2100</v>
      </c>
      <c r="AQ124" s="78" t="b">
        <v>0</v>
      </c>
      <c r="AR124" s="78" t="b">
        <v>0</v>
      </c>
      <c r="AS124" s="78" t="b">
        <v>0</v>
      </c>
      <c r="AT124" s="78"/>
      <c r="AU124" s="78">
        <v>2</v>
      </c>
      <c r="AV124" s="82" t="s">
        <v>2158</v>
      </c>
      <c r="AW124" s="78" t="b">
        <v>0</v>
      </c>
      <c r="AX124" s="78" t="s">
        <v>2269</v>
      </c>
      <c r="AY124" s="82" t="s">
        <v>2391</v>
      </c>
      <c r="AZ124" s="78" t="s">
        <v>66</v>
      </c>
      <c r="BA124" s="78" t="str">
        <f>REPLACE(INDEX(GroupVertices[Group],MATCH(Vertices[[#This Row],[Vertex]],GroupVertices[Vertex],0)),1,1,"")</f>
        <v>1</v>
      </c>
      <c r="BB124" s="48"/>
      <c r="BC124" s="48"/>
      <c r="BD124" s="48"/>
      <c r="BE124" s="48"/>
      <c r="BF124" s="48"/>
      <c r="BG124" s="48"/>
      <c r="BH124" s="119" t="s">
        <v>3135</v>
      </c>
      <c r="BI124" s="119" t="s">
        <v>3135</v>
      </c>
      <c r="BJ124" s="119" t="s">
        <v>3004</v>
      </c>
      <c r="BK124" s="119" t="s">
        <v>3004</v>
      </c>
      <c r="BL124" s="119">
        <v>0</v>
      </c>
      <c r="BM124" s="123">
        <v>0</v>
      </c>
      <c r="BN124" s="119">
        <v>0</v>
      </c>
      <c r="BO124" s="123">
        <v>0</v>
      </c>
      <c r="BP124" s="119">
        <v>0</v>
      </c>
      <c r="BQ124" s="123">
        <v>0</v>
      </c>
      <c r="BR124" s="119">
        <v>5</v>
      </c>
      <c r="BS124" s="123">
        <v>100</v>
      </c>
      <c r="BT124" s="119">
        <v>5</v>
      </c>
      <c r="BU124" s="2"/>
      <c r="BV124" s="3"/>
      <c r="BW124" s="3"/>
      <c r="BX124" s="3"/>
      <c r="BY124" s="3"/>
    </row>
    <row r="125" spans="1:77" ht="41.45" customHeight="1">
      <c r="A125" s="64" t="s">
        <v>319</v>
      </c>
      <c r="C125" s="65"/>
      <c r="D125" s="65" t="s">
        <v>64</v>
      </c>
      <c r="E125" s="66">
        <v>190.01426342767996</v>
      </c>
      <c r="F125" s="68">
        <v>99.78418301280514</v>
      </c>
      <c r="G125" s="102" t="s">
        <v>2251</v>
      </c>
      <c r="H125" s="65"/>
      <c r="I125" s="69" t="s">
        <v>319</v>
      </c>
      <c r="J125" s="70"/>
      <c r="K125" s="70"/>
      <c r="L125" s="69" t="s">
        <v>2579</v>
      </c>
      <c r="M125" s="73">
        <v>72.92460793247326</v>
      </c>
      <c r="N125" s="74">
        <v>3037.652099609375</v>
      </c>
      <c r="O125" s="74">
        <v>3811.777587890625</v>
      </c>
      <c r="P125" s="75"/>
      <c r="Q125" s="76"/>
      <c r="R125" s="76"/>
      <c r="S125" s="88"/>
      <c r="T125" s="48">
        <v>0</v>
      </c>
      <c r="U125" s="48">
        <v>1</v>
      </c>
      <c r="V125" s="49">
        <v>0</v>
      </c>
      <c r="W125" s="49">
        <v>0.008696</v>
      </c>
      <c r="X125" s="49">
        <v>0</v>
      </c>
      <c r="Y125" s="49">
        <v>0.544782</v>
      </c>
      <c r="Z125" s="49">
        <v>0</v>
      </c>
      <c r="AA125" s="49">
        <v>0</v>
      </c>
      <c r="AB125" s="71">
        <v>125</v>
      </c>
      <c r="AC125" s="71"/>
      <c r="AD125" s="72"/>
      <c r="AE125" s="78" t="s">
        <v>1505</v>
      </c>
      <c r="AF125" s="78">
        <v>454</v>
      </c>
      <c r="AG125" s="78">
        <v>151</v>
      </c>
      <c r="AH125" s="78">
        <v>96526</v>
      </c>
      <c r="AI125" s="78">
        <v>25156</v>
      </c>
      <c r="AJ125" s="78"/>
      <c r="AK125" s="78" t="s">
        <v>1688</v>
      </c>
      <c r="AL125" s="78"/>
      <c r="AM125" s="82" t="s">
        <v>1944</v>
      </c>
      <c r="AN125" s="78"/>
      <c r="AO125" s="80">
        <v>41358.121516203704</v>
      </c>
      <c r="AP125" s="82" t="s">
        <v>2101</v>
      </c>
      <c r="AQ125" s="78" t="b">
        <v>0</v>
      </c>
      <c r="AR125" s="78" t="b">
        <v>0</v>
      </c>
      <c r="AS125" s="78" t="b">
        <v>1</v>
      </c>
      <c r="AT125" s="78"/>
      <c r="AU125" s="78">
        <v>12</v>
      </c>
      <c r="AV125" s="82" t="s">
        <v>2161</v>
      </c>
      <c r="AW125" s="78" t="b">
        <v>0</v>
      </c>
      <c r="AX125" s="78" t="s">
        <v>2269</v>
      </c>
      <c r="AY125" s="82" t="s">
        <v>2392</v>
      </c>
      <c r="AZ125" s="78" t="s">
        <v>66</v>
      </c>
      <c r="BA125" s="78" t="str">
        <f>REPLACE(INDEX(GroupVertices[Group],MATCH(Vertices[[#This Row],[Vertex]],GroupVertices[Vertex],0)),1,1,"")</f>
        <v>1</v>
      </c>
      <c r="BB125" s="48"/>
      <c r="BC125" s="48"/>
      <c r="BD125" s="48"/>
      <c r="BE125" s="48"/>
      <c r="BF125" s="48"/>
      <c r="BG125" s="48"/>
      <c r="BH125" s="119" t="s">
        <v>3135</v>
      </c>
      <c r="BI125" s="119" t="s">
        <v>3135</v>
      </c>
      <c r="BJ125" s="119" t="s">
        <v>3004</v>
      </c>
      <c r="BK125" s="119" t="s">
        <v>3004</v>
      </c>
      <c r="BL125" s="119">
        <v>0</v>
      </c>
      <c r="BM125" s="123">
        <v>0</v>
      </c>
      <c r="BN125" s="119">
        <v>0</v>
      </c>
      <c r="BO125" s="123">
        <v>0</v>
      </c>
      <c r="BP125" s="119">
        <v>0</v>
      </c>
      <c r="BQ125" s="123">
        <v>0</v>
      </c>
      <c r="BR125" s="119">
        <v>5</v>
      </c>
      <c r="BS125" s="123">
        <v>100</v>
      </c>
      <c r="BT125" s="119">
        <v>5</v>
      </c>
      <c r="BU125" s="2"/>
      <c r="BV125" s="3"/>
      <c r="BW125" s="3"/>
      <c r="BX125" s="3"/>
      <c r="BY125" s="3"/>
    </row>
    <row r="126" spans="1:77" ht="41.45" customHeight="1">
      <c r="A126" s="64" t="s">
        <v>320</v>
      </c>
      <c r="C126" s="65"/>
      <c r="D126" s="65" t="s">
        <v>64</v>
      </c>
      <c r="E126" s="66">
        <v>704.7296634722532</v>
      </c>
      <c r="F126" s="68">
        <v>95.81890556807826</v>
      </c>
      <c r="G126" s="102" t="s">
        <v>594</v>
      </c>
      <c r="H126" s="65"/>
      <c r="I126" s="69" t="s">
        <v>320</v>
      </c>
      <c r="J126" s="70"/>
      <c r="K126" s="70"/>
      <c r="L126" s="69" t="s">
        <v>2580</v>
      </c>
      <c r="M126" s="73">
        <v>1394.4194043451153</v>
      </c>
      <c r="N126" s="74">
        <v>5172.65771484375</v>
      </c>
      <c r="O126" s="74">
        <v>7344.93505859375</v>
      </c>
      <c r="P126" s="75"/>
      <c r="Q126" s="76"/>
      <c r="R126" s="76"/>
      <c r="S126" s="88"/>
      <c r="T126" s="48">
        <v>0</v>
      </c>
      <c r="U126" s="48">
        <v>4</v>
      </c>
      <c r="V126" s="49">
        <v>8.771429</v>
      </c>
      <c r="W126" s="49">
        <v>0.005747</v>
      </c>
      <c r="X126" s="49">
        <v>0.022087</v>
      </c>
      <c r="Y126" s="49">
        <v>0.861794</v>
      </c>
      <c r="Z126" s="49">
        <v>0.5</v>
      </c>
      <c r="AA126" s="49">
        <v>0</v>
      </c>
      <c r="AB126" s="71">
        <v>126</v>
      </c>
      <c r="AC126" s="71"/>
      <c r="AD126" s="72"/>
      <c r="AE126" s="78" t="s">
        <v>1506</v>
      </c>
      <c r="AF126" s="78">
        <v>875</v>
      </c>
      <c r="AG126" s="78">
        <v>2907</v>
      </c>
      <c r="AH126" s="78">
        <v>77324</v>
      </c>
      <c r="AI126" s="78">
        <v>144436</v>
      </c>
      <c r="AJ126" s="78"/>
      <c r="AK126" s="78" t="s">
        <v>1689</v>
      </c>
      <c r="AL126" s="78" t="s">
        <v>1767</v>
      </c>
      <c r="AM126" s="78"/>
      <c r="AN126" s="78"/>
      <c r="AO126" s="80">
        <v>40925.085069444445</v>
      </c>
      <c r="AP126" s="82" t="s">
        <v>2102</v>
      </c>
      <c r="AQ126" s="78" t="b">
        <v>0</v>
      </c>
      <c r="AR126" s="78" t="b">
        <v>0</v>
      </c>
      <c r="AS126" s="78" t="b">
        <v>0</v>
      </c>
      <c r="AT126" s="78"/>
      <c r="AU126" s="78">
        <v>58</v>
      </c>
      <c r="AV126" s="82" t="s">
        <v>2159</v>
      </c>
      <c r="AW126" s="78" t="b">
        <v>0</v>
      </c>
      <c r="AX126" s="78" t="s">
        <v>2269</v>
      </c>
      <c r="AY126" s="82" t="s">
        <v>2393</v>
      </c>
      <c r="AZ126" s="78" t="s">
        <v>66</v>
      </c>
      <c r="BA126" s="78" t="str">
        <f>REPLACE(INDEX(GroupVertices[Group],MATCH(Vertices[[#This Row],[Vertex]],GroupVertices[Vertex],0)),1,1,"")</f>
        <v>2</v>
      </c>
      <c r="BB126" s="48" t="s">
        <v>465</v>
      </c>
      <c r="BC126" s="48" t="s">
        <v>465</v>
      </c>
      <c r="BD126" s="48" t="s">
        <v>488</v>
      </c>
      <c r="BE126" s="48" t="s">
        <v>488</v>
      </c>
      <c r="BF126" s="48" t="s">
        <v>508</v>
      </c>
      <c r="BG126" s="48" t="s">
        <v>508</v>
      </c>
      <c r="BH126" s="119" t="s">
        <v>3143</v>
      </c>
      <c r="BI126" s="119" t="s">
        <v>3179</v>
      </c>
      <c r="BJ126" s="119" t="s">
        <v>3195</v>
      </c>
      <c r="BK126" s="119" t="s">
        <v>3195</v>
      </c>
      <c r="BL126" s="119">
        <v>2</v>
      </c>
      <c r="BM126" s="123">
        <v>3.125</v>
      </c>
      <c r="BN126" s="119">
        <v>0</v>
      </c>
      <c r="BO126" s="123">
        <v>0</v>
      </c>
      <c r="BP126" s="119">
        <v>0</v>
      </c>
      <c r="BQ126" s="123">
        <v>0</v>
      </c>
      <c r="BR126" s="119">
        <v>62</v>
      </c>
      <c r="BS126" s="123">
        <v>96.875</v>
      </c>
      <c r="BT126" s="119">
        <v>64</v>
      </c>
      <c r="BU126" s="2"/>
      <c r="BV126" s="3"/>
      <c r="BW126" s="3"/>
      <c r="BX126" s="3"/>
      <c r="BY126" s="3"/>
    </row>
    <row r="127" spans="1:77" ht="41.45" customHeight="1">
      <c r="A127" s="64" t="s">
        <v>345</v>
      </c>
      <c r="C127" s="65"/>
      <c r="D127" s="65" t="s">
        <v>64</v>
      </c>
      <c r="E127" s="66">
        <v>592.2990862491642</v>
      </c>
      <c r="F127" s="68">
        <v>96.68505107668697</v>
      </c>
      <c r="G127" s="102" t="s">
        <v>611</v>
      </c>
      <c r="H127" s="65"/>
      <c r="I127" s="69" t="s">
        <v>345</v>
      </c>
      <c r="J127" s="70"/>
      <c r="K127" s="70"/>
      <c r="L127" s="69" t="s">
        <v>2581</v>
      </c>
      <c r="M127" s="73">
        <v>1105.7619778427893</v>
      </c>
      <c r="N127" s="74">
        <v>4820.4208984375</v>
      </c>
      <c r="O127" s="74">
        <v>8060.25927734375</v>
      </c>
      <c r="P127" s="75"/>
      <c r="Q127" s="76"/>
      <c r="R127" s="76"/>
      <c r="S127" s="88"/>
      <c r="T127" s="48">
        <v>7</v>
      </c>
      <c r="U127" s="48">
        <v>3</v>
      </c>
      <c r="V127" s="49">
        <v>171.833333</v>
      </c>
      <c r="W127" s="49">
        <v>0.005714</v>
      </c>
      <c r="X127" s="49">
        <v>0.019898</v>
      </c>
      <c r="Y127" s="49">
        <v>1.789694</v>
      </c>
      <c r="Z127" s="49">
        <v>0.11904761904761904</v>
      </c>
      <c r="AA127" s="49">
        <v>0.14285714285714285</v>
      </c>
      <c r="AB127" s="71">
        <v>127</v>
      </c>
      <c r="AC127" s="71"/>
      <c r="AD127" s="72"/>
      <c r="AE127" s="78" t="s">
        <v>1507</v>
      </c>
      <c r="AF127" s="78">
        <v>711</v>
      </c>
      <c r="AG127" s="78">
        <v>2305</v>
      </c>
      <c r="AH127" s="78">
        <v>42053</v>
      </c>
      <c r="AI127" s="78">
        <v>32964</v>
      </c>
      <c r="AJ127" s="78"/>
      <c r="AK127" s="78" t="s">
        <v>1690</v>
      </c>
      <c r="AL127" s="78" t="s">
        <v>1833</v>
      </c>
      <c r="AM127" s="82" t="s">
        <v>1945</v>
      </c>
      <c r="AN127" s="78"/>
      <c r="AO127" s="80">
        <v>40925.11530092593</v>
      </c>
      <c r="AP127" s="82" t="s">
        <v>2103</v>
      </c>
      <c r="AQ127" s="78" t="b">
        <v>0</v>
      </c>
      <c r="AR127" s="78" t="b">
        <v>0</v>
      </c>
      <c r="AS127" s="78" t="b">
        <v>1</v>
      </c>
      <c r="AT127" s="78"/>
      <c r="AU127" s="78">
        <v>14</v>
      </c>
      <c r="AV127" s="82" t="s">
        <v>2158</v>
      </c>
      <c r="AW127" s="78" t="b">
        <v>0</v>
      </c>
      <c r="AX127" s="78" t="s">
        <v>2269</v>
      </c>
      <c r="AY127" s="82" t="s">
        <v>2394</v>
      </c>
      <c r="AZ127" s="78" t="s">
        <v>66</v>
      </c>
      <c r="BA127" s="78" t="str">
        <f>REPLACE(INDEX(GroupVertices[Group],MATCH(Vertices[[#This Row],[Vertex]],GroupVertices[Vertex],0)),1,1,"")</f>
        <v>2</v>
      </c>
      <c r="BB127" s="48" t="s">
        <v>3085</v>
      </c>
      <c r="BC127" s="48" t="s">
        <v>3092</v>
      </c>
      <c r="BD127" s="48" t="s">
        <v>488</v>
      </c>
      <c r="BE127" s="48" t="s">
        <v>488</v>
      </c>
      <c r="BF127" s="48" t="s">
        <v>511</v>
      </c>
      <c r="BG127" s="48" t="s">
        <v>511</v>
      </c>
      <c r="BH127" s="119" t="s">
        <v>3144</v>
      </c>
      <c r="BI127" s="119" t="s">
        <v>3180</v>
      </c>
      <c r="BJ127" s="119" t="s">
        <v>3218</v>
      </c>
      <c r="BK127" s="119" t="s">
        <v>3218</v>
      </c>
      <c r="BL127" s="119">
        <v>3</v>
      </c>
      <c r="BM127" s="123">
        <v>3.409090909090909</v>
      </c>
      <c r="BN127" s="119">
        <v>0</v>
      </c>
      <c r="BO127" s="123">
        <v>0</v>
      </c>
      <c r="BP127" s="119">
        <v>0</v>
      </c>
      <c r="BQ127" s="123">
        <v>0</v>
      </c>
      <c r="BR127" s="119">
        <v>85</v>
      </c>
      <c r="BS127" s="123">
        <v>96.5909090909091</v>
      </c>
      <c r="BT127" s="119">
        <v>88</v>
      </c>
      <c r="BU127" s="2"/>
      <c r="BV127" s="3"/>
      <c r="BW127" s="3"/>
      <c r="BX127" s="3"/>
      <c r="BY127" s="3"/>
    </row>
    <row r="128" spans="1:77" ht="41.45" customHeight="1">
      <c r="A128" s="64" t="s">
        <v>321</v>
      </c>
      <c r="C128" s="65"/>
      <c r="D128" s="65" t="s">
        <v>64</v>
      </c>
      <c r="E128" s="66">
        <v>319.8136839759305</v>
      </c>
      <c r="F128" s="68">
        <v>98.78423097213563</v>
      </c>
      <c r="G128" s="102" t="s">
        <v>595</v>
      </c>
      <c r="H128" s="65"/>
      <c r="I128" s="69" t="s">
        <v>321</v>
      </c>
      <c r="J128" s="70"/>
      <c r="K128" s="70"/>
      <c r="L128" s="69" t="s">
        <v>2582</v>
      </c>
      <c r="M128" s="73">
        <v>406.17529135293273</v>
      </c>
      <c r="N128" s="74">
        <v>4633.1708984375</v>
      </c>
      <c r="O128" s="74">
        <v>7976.65869140625</v>
      </c>
      <c r="P128" s="75"/>
      <c r="Q128" s="76"/>
      <c r="R128" s="76"/>
      <c r="S128" s="88"/>
      <c r="T128" s="48">
        <v>0</v>
      </c>
      <c r="U128" s="48">
        <v>2</v>
      </c>
      <c r="V128" s="49">
        <v>0</v>
      </c>
      <c r="W128" s="49">
        <v>0.005405</v>
      </c>
      <c r="X128" s="49">
        <v>0.009601</v>
      </c>
      <c r="Y128" s="49">
        <v>0.513246</v>
      </c>
      <c r="Z128" s="49">
        <v>1</v>
      </c>
      <c r="AA128" s="49">
        <v>0</v>
      </c>
      <c r="AB128" s="71">
        <v>128</v>
      </c>
      <c r="AC128" s="71"/>
      <c r="AD128" s="72"/>
      <c r="AE128" s="78" t="s">
        <v>1508</v>
      </c>
      <c r="AF128" s="78">
        <v>754</v>
      </c>
      <c r="AG128" s="78">
        <v>846</v>
      </c>
      <c r="AH128" s="78">
        <v>3574</v>
      </c>
      <c r="AI128" s="78">
        <v>18228</v>
      </c>
      <c r="AJ128" s="78"/>
      <c r="AK128" s="78" t="s">
        <v>1691</v>
      </c>
      <c r="AL128" s="78" t="s">
        <v>1834</v>
      </c>
      <c r="AM128" s="82" t="s">
        <v>1946</v>
      </c>
      <c r="AN128" s="78"/>
      <c r="AO128" s="80">
        <v>40150.01079861111</v>
      </c>
      <c r="AP128" s="82" t="s">
        <v>2104</v>
      </c>
      <c r="AQ128" s="78" t="b">
        <v>0</v>
      </c>
      <c r="AR128" s="78" t="b">
        <v>0</v>
      </c>
      <c r="AS128" s="78" t="b">
        <v>1</v>
      </c>
      <c r="AT128" s="78"/>
      <c r="AU128" s="78">
        <v>8</v>
      </c>
      <c r="AV128" s="82" t="s">
        <v>2158</v>
      </c>
      <c r="AW128" s="78" t="b">
        <v>0</v>
      </c>
      <c r="AX128" s="78" t="s">
        <v>2269</v>
      </c>
      <c r="AY128" s="82" t="s">
        <v>2395</v>
      </c>
      <c r="AZ128" s="78" t="s">
        <v>66</v>
      </c>
      <c r="BA128" s="78" t="str">
        <f>REPLACE(INDEX(GroupVertices[Group],MATCH(Vertices[[#This Row],[Vertex]],GroupVertices[Vertex],0)),1,1,"")</f>
        <v>2</v>
      </c>
      <c r="BB128" s="48"/>
      <c r="BC128" s="48"/>
      <c r="BD128" s="48"/>
      <c r="BE128" s="48"/>
      <c r="BF128" s="48" t="s">
        <v>508</v>
      </c>
      <c r="BG128" s="48" t="s">
        <v>508</v>
      </c>
      <c r="BH128" s="119" t="s">
        <v>3145</v>
      </c>
      <c r="BI128" s="119" t="s">
        <v>3145</v>
      </c>
      <c r="BJ128" s="119" t="s">
        <v>3195</v>
      </c>
      <c r="BK128" s="119" t="s">
        <v>3195</v>
      </c>
      <c r="BL128" s="119">
        <v>1</v>
      </c>
      <c r="BM128" s="123">
        <v>5.2631578947368425</v>
      </c>
      <c r="BN128" s="119">
        <v>0</v>
      </c>
      <c r="BO128" s="123">
        <v>0</v>
      </c>
      <c r="BP128" s="119">
        <v>0</v>
      </c>
      <c r="BQ128" s="123">
        <v>0</v>
      </c>
      <c r="BR128" s="119">
        <v>18</v>
      </c>
      <c r="BS128" s="123">
        <v>94.73684210526316</v>
      </c>
      <c r="BT128" s="119">
        <v>19</v>
      </c>
      <c r="BU128" s="2"/>
      <c r="BV128" s="3"/>
      <c r="BW128" s="3"/>
      <c r="BX128" s="3"/>
      <c r="BY128" s="3"/>
    </row>
    <row r="129" spans="1:77" ht="41.45" customHeight="1">
      <c r="A129" s="64" t="s">
        <v>322</v>
      </c>
      <c r="C129" s="65"/>
      <c r="D129" s="65" t="s">
        <v>64</v>
      </c>
      <c r="E129" s="66">
        <v>164.61466458658347</v>
      </c>
      <c r="F129" s="68">
        <v>99.97985708119515</v>
      </c>
      <c r="G129" s="102" t="s">
        <v>2252</v>
      </c>
      <c r="H129" s="65"/>
      <c r="I129" s="69" t="s">
        <v>322</v>
      </c>
      <c r="J129" s="70"/>
      <c r="K129" s="70"/>
      <c r="L129" s="69" t="s">
        <v>2583</v>
      </c>
      <c r="M129" s="73">
        <v>7.712963407030838</v>
      </c>
      <c r="N129" s="74">
        <v>1774.5360107421875</v>
      </c>
      <c r="O129" s="74">
        <v>1204.3416748046875</v>
      </c>
      <c r="P129" s="75"/>
      <c r="Q129" s="76"/>
      <c r="R129" s="76"/>
      <c r="S129" s="88"/>
      <c r="T129" s="48">
        <v>0</v>
      </c>
      <c r="U129" s="48">
        <v>1</v>
      </c>
      <c r="V129" s="49">
        <v>0</v>
      </c>
      <c r="W129" s="49">
        <v>0.008696</v>
      </c>
      <c r="X129" s="49">
        <v>0</v>
      </c>
      <c r="Y129" s="49">
        <v>0.544782</v>
      </c>
      <c r="Z129" s="49">
        <v>0</v>
      </c>
      <c r="AA129" s="49">
        <v>0</v>
      </c>
      <c r="AB129" s="71">
        <v>129</v>
      </c>
      <c r="AC129" s="71"/>
      <c r="AD129" s="72"/>
      <c r="AE129" s="78" t="s">
        <v>1509</v>
      </c>
      <c r="AF129" s="78">
        <v>1048</v>
      </c>
      <c r="AG129" s="78">
        <v>15</v>
      </c>
      <c r="AH129" s="78">
        <v>20901</v>
      </c>
      <c r="AI129" s="78">
        <v>44363</v>
      </c>
      <c r="AJ129" s="78"/>
      <c r="AK129" s="78" t="s">
        <v>1692</v>
      </c>
      <c r="AL129" s="78" t="s">
        <v>1835</v>
      </c>
      <c r="AM129" s="78"/>
      <c r="AN129" s="78"/>
      <c r="AO129" s="80">
        <v>42905.79357638889</v>
      </c>
      <c r="AP129" s="82" t="s">
        <v>2105</v>
      </c>
      <c r="AQ129" s="78" t="b">
        <v>1</v>
      </c>
      <c r="AR129" s="78" t="b">
        <v>0</v>
      </c>
      <c r="AS129" s="78" t="b">
        <v>1</v>
      </c>
      <c r="AT129" s="78"/>
      <c r="AU129" s="78">
        <v>0</v>
      </c>
      <c r="AV129" s="78"/>
      <c r="AW129" s="78" t="b">
        <v>0</v>
      </c>
      <c r="AX129" s="78" t="s">
        <v>2269</v>
      </c>
      <c r="AY129" s="82" t="s">
        <v>2396</v>
      </c>
      <c r="AZ129" s="78" t="s">
        <v>66</v>
      </c>
      <c r="BA129" s="78" t="str">
        <f>REPLACE(INDEX(GroupVertices[Group],MATCH(Vertices[[#This Row],[Vertex]],GroupVertices[Vertex],0)),1,1,"")</f>
        <v>1</v>
      </c>
      <c r="BB129" s="48"/>
      <c r="BC129" s="48"/>
      <c r="BD129" s="48"/>
      <c r="BE129" s="48"/>
      <c r="BF129" s="48"/>
      <c r="BG129" s="48"/>
      <c r="BH129" s="119" t="s">
        <v>3135</v>
      </c>
      <c r="BI129" s="119" t="s">
        <v>3135</v>
      </c>
      <c r="BJ129" s="119" t="s">
        <v>3004</v>
      </c>
      <c r="BK129" s="119" t="s">
        <v>3004</v>
      </c>
      <c r="BL129" s="119">
        <v>0</v>
      </c>
      <c r="BM129" s="123">
        <v>0</v>
      </c>
      <c r="BN129" s="119">
        <v>0</v>
      </c>
      <c r="BO129" s="123">
        <v>0</v>
      </c>
      <c r="BP129" s="119">
        <v>0</v>
      </c>
      <c r="BQ129" s="123">
        <v>0</v>
      </c>
      <c r="BR129" s="119">
        <v>5</v>
      </c>
      <c r="BS129" s="123">
        <v>100</v>
      </c>
      <c r="BT129" s="119">
        <v>5</v>
      </c>
      <c r="BU129" s="2"/>
      <c r="BV129" s="3"/>
      <c r="BW129" s="3"/>
      <c r="BX129" s="3"/>
      <c r="BY129" s="3"/>
    </row>
    <row r="130" spans="1:77" ht="41.45" customHeight="1">
      <c r="A130" s="64" t="s">
        <v>323</v>
      </c>
      <c r="C130" s="65"/>
      <c r="D130" s="65" t="s">
        <v>64</v>
      </c>
      <c r="E130" s="66">
        <v>486.9654557610876</v>
      </c>
      <c r="F130" s="68">
        <v>97.49652294853963</v>
      </c>
      <c r="G130" s="102" t="s">
        <v>596</v>
      </c>
      <c r="H130" s="65"/>
      <c r="I130" s="69" t="s">
        <v>323</v>
      </c>
      <c r="J130" s="70"/>
      <c r="K130" s="70"/>
      <c r="L130" s="69" t="s">
        <v>2584</v>
      </c>
      <c r="M130" s="73">
        <v>835.3254520166898</v>
      </c>
      <c r="N130" s="74">
        <v>4982.2919921875</v>
      </c>
      <c r="O130" s="74">
        <v>7185.5537109375</v>
      </c>
      <c r="P130" s="75"/>
      <c r="Q130" s="76"/>
      <c r="R130" s="76"/>
      <c r="S130" s="88"/>
      <c r="T130" s="48">
        <v>0</v>
      </c>
      <c r="U130" s="48">
        <v>5</v>
      </c>
      <c r="V130" s="49">
        <v>52.326984</v>
      </c>
      <c r="W130" s="49">
        <v>0.006061</v>
      </c>
      <c r="X130" s="49">
        <v>0.024844</v>
      </c>
      <c r="Y130" s="49">
        <v>1.048859</v>
      </c>
      <c r="Z130" s="49">
        <v>0.4</v>
      </c>
      <c r="AA130" s="49">
        <v>0</v>
      </c>
      <c r="AB130" s="71">
        <v>130</v>
      </c>
      <c r="AC130" s="71"/>
      <c r="AD130" s="72"/>
      <c r="AE130" s="78" t="s">
        <v>1510</v>
      </c>
      <c r="AF130" s="78">
        <v>817</v>
      </c>
      <c r="AG130" s="78">
        <v>1741</v>
      </c>
      <c r="AH130" s="78">
        <v>3014</v>
      </c>
      <c r="AI130" s="78">
        <v>44025</v>
      </c>
      <c r="AJ130" s="78"/>
      <c r="AK130" s="78" t="s">
        <v>1693</v>
      </c>
      <c r="AL130" s="78"/>
      <c r="AM130" s="78"/>
      <c r="AN130" s="78"/>
      <c r="AO130" s="80">
        <v>40448.83902777778</v>
      </c>
      <c r="AP130" s="82" t="s">
        <v>2106</v>
      </c>
      <c r="AQ130" s="78" t="b">
        <v>1</v>
      </c>
      <c r="AR130" s="78" t="b">
        <v>0</v>
      </c>
      <c r="AS130" s="78" t="b">
        <v>0</v>
      </c>
      <c r="AT130" s="78"/>
      <c r="AU130" s="78">
        <v>10</v>
      </c>
      <c r="AV130" s="82" t="s">
        <v>2158</v>
      </c>
      <c r="AW130" s="78" t="b">
        <v>0</v>
      </c>
      <c r="AX130" s="78" t="s">
        <v>2269</v>
      </c>
      <c r="AY130" s="82" t="s">
        <v>2397</v>
      </c>
      <c r="AZ130" s="78" t="s">
        <v>66</v>
      </c>
      <c r="BA130" s="78" t="str">
        <f>REPLACE(INDEX(GroupVertices[Group],MATCH(Vertices[[#This Row],[Vertex]],GroupVertices[Vertex],0)),1,1,"")</f>
        <v>2</v>
      </c>
      <c r="BB130" s="48" t="s">
        <v>3083</v>
      </c>
      <c r="BC130" s="48" t="s">
        <v>3083</v>
      </c>
      <c r="BD130" s="48" t="s">
        <v>2771</v>
      </c>
      <c r="BE130" s="48" t="s">
        <v>2771</v>
      </c>
      <c r="BF130" s="48" t="s">
        <v>3102</v>
      </c>
      <c r="BG130" s="48" t="s">
        <v>3102</v>
      </c>
      <c r="BH130" s="119" t="s">
        <v>3114</v>
      </c>
      <c r="BI130" s="119" t="s">
        <v>3179</v>
      </c>
      <c r="BJ130" s="119" t="s">
        <v>3195</v>
      </c>
      <c r="BK130" s="119" t="s">
        <v>3195</v>
      </c>
      <c r="BL130" s="119">
        <v>2</v>
      </c>
      <c r="BM130" s="123">
        <v>2.272727272727273</v>
      </c>
      <c r="BN130" s="119">
        <v>0</v>
      </c>
      <c r="BO130" s="123">
        <v>0</v>
      </c>
      <c r="BP130" s="119">
        <v>0</v>
      </c>
      <c r="BQ130" s="123">
        <v>0</v>
      </c>
      <c r="BR130" s="119">
        <v>86</v>
      </c>
      <c r="BS130" s="123">
        <v>97.72727272727273</v>
      </c>
      <c r="BT130" s="119">
        <v>88</v>
      </c>
      <c r="BU130" s="2"/>
      <c r="BV130" s="3"/>
      <c r="BW130" s="3"/>
      <c r="BX130" s="3"/>
      <c r="BY130" s="3"/>
    </row>
    <row r="131" spans="1:77" ht="41.45" customHeight="1">
      <c r="A131" s="64" t="s">
        <v>324</v>
      </c>
      <c r="C131" s="65"/>
      <c r="D131" s="65" t="s">
        <v>64</v>
      </c>
      <c r="E131" s="66">
        <v>188.14664586583464</v>
      </c>
      <c r="F131" s="68">
        <v>99.79857081195146</v>
      </c>
      <c r="G131" s="102" t="s">
        <v>2253</v>
      </c>
      <c r="H131" s="65"/>
      <c r="I131" s="69" t="s">
        <v>324</v>
      </c>
      <c r="J131" s="70"/>
      <c r="K131" s="70"/>
      <c r="L131" s="69" t="s">
        <v>2585</v>
      </c>
      <c r="M131" s="73">
        <v>68.12963407030838</v>
      </c>
      <c r="N131" s="74">
        <v>1686.691162109375</v>
      </c>
      <c r="O131" s="74">
        <v>352.9058837890625</v>
      </c>
      <c r="P131" s="75"/>
      <c r="Q131" s="76"/>
      <c r="R131" s="76"/>
      <c r="S131" s="88"/>
      <c r="T131" s="48">
        <v>0</v>
      </c>
      <c r="U131" s="48">
        <v>1</v>
      </c>
      <c r="V131" s="49">
        <v>0</v>
      </c>
      <c r="W131" s="49">
        <v>0.008696</v>
      </c>
      <c r="X131" s="49">
        <v>0</v>
      </c>
      <c r="Y131" s="49">
        <v>0.544782</v>
      </c>
      <c r="Z131" s="49">
        <v>0</v>
      </c>
      <c r="AA131" s="49">
        <v>0</v>
      </c>
      <c r="AB131" s="71">
        <v>131</v>
      </c>
      <c r="AC131" s="71"/>
      <c r="AD131" s="72"/>
      <c r="AE131" s="78" t="s">
        <v>1511</v>
      </c>
      <c r="AF131" s="78">
        <v>1197</v>
      </c>
      <c r="AG131" s="78">
        <v>141</v>
      </c>
      <c r="AH131" s="78">
        <v>17658</v>
      </c>
      <c r="AI131" s="78">
        <v>84860</v>
      </c>
      <c r="AJ131" s="78"/>
      <c r="AK131" s="78" t="s">
        <v>1694</v>
      </c>
      <c r="AL131" s="78" t="s">
        <v>1836</v>
      </c>
      <c r="AM131" s="78"/>
      <c r="AN131" s="78"/>
      <c r="AO131" s="80">
        <v>42787.217627314814</v>
      </c>
      <c r="AP131" s="82" t="s">
        <v>2107</v>
      </c>
      <c r="AQ131" s="78" t="b">
        <v>1</v>
      </c>
      <c r="AR131" s="78" t="b">
        <v>0</v>
      </c>
      <c r="AS131" s="78" t="b">
        <v>0</v>
      </c>
      <c r="AT131" s="78"/>
      <c r="AU131" s="78">
        <v>1</v>
      </c>
      <c r="AV131" s="78"/>
      <c r="AW131" s="78" t="b">
        <v>0</v>
      </c>
      <c r="AX131" s="78" t="s">
        <v>2269</v>
      </c>
      <c r="AY131" s="82" t="s">
        <v>2398</v>
      </c>
      <c r="AZ131" s="78" t="s">
        <v>66</v>
      </c>
      <c r="BA131" s="78" t="str">
        <f>REPLACE(INDEX(GroupVertices[Group],MATCH(Vertices[[#This Row],[Vertex]],GroupVertices[Vertex],0)),1,1,"")</f>
        <v>1</v>
      </c>
      <c r="BB131" s="48"/>
      <c r="BC131" s="48"/>
      <c r="BD131" s="48"/>
      <c r="BE131" s="48"/>
      <c r="BF131" s="48"/>
      <c r="BG131" s="48"/>
      <c r="BH131" s="119" t="s">
        <v>3135</v>
      </c>
      <c r="BI131" s="119" t="s">
        <v>3135</v>
      </c>
      <c r="BJ131" s="119" t="s">
        <v>3004</v>
      </c>
      <c r="BK131" s="119" t="s">
        <v>3004</v>
      </c>
      <c r="BL131" s="119">
        <v>0</v>
      </c>
      <c r="BM131" s="123">
        <v>0</v>
      </c>
      <c r="BN131" s="119">
        <v>0</v>
      </c>
      <c r="BO131" s="123">
        <v>0</v>
      </c>
      <c r="BP131" s="119">
        <v>0</v>
      </c>
      <c r="BQ131" s="123">
        <v>0</v>
      </c>
      <c r="BR131" s="119">
        <v>5</v>
      </c>
      <c r="BS131" s="123">
        <v>100</v>
      </c>
      <c r="BT131" s="119">
        <v>5</v>
      </c>
      <c r="BU131" s="2"/>
      <c r="BV131" s="3"/>
      <c r="BW131" s="3"/>
      <c r="BX131" s="3"/>
      <c r="BY131" s="3"/>
    </row>
    <row r="132" spans="1:77" ht="41.45" customHeight="1">
      <c r="A132" s="64" t="s">
        <v>325</v>
      </c>
      <c r="C132" s="65"/>
      <c r="D132" s="65" t="s">
        <v>64</v>
      </c>
      <c r="E132" s="66">
        <v>265.2792511700468</v>
      </c>
      <c r="F132" s="68">
        <v>99.20435470720828</v>
      </c>
      <c r="G132" s="102" t="s">
        <v>2254</v>
      </c>
      <c r="H132" s="65"/>
      <c r="I132" s="69" t="s">
        <v>325</v>
      </c>
      <c r="J132" s="70"/>
      <c r="K132" s="70"/>
      <c r="L132" s="69" t="s">
        <v>2586</v>
      </c>
      <c r="M132" s="73">
        <v>266.1620545777181</v>
      </c>
      <c r="N132" s="74">
        <v>525.2105102539062</v>
      </c>
      <c r="O132" s="74">
        <v>7883.05810546875</v>
      </c>
      <c r="P132" s="75"/>
      <c r="Q132" s="76"/>
      <c r="R132" s="76"/>
      <c r="S132" s="88"/>
      <c r="T132" s="48">
        <v>0</v>
      </c>
      <c r="U132" s="48">
        <v>1</v>
      </c>
      <c r="V132" s="49">
        <v>0</v>
      </c>
      <c r="W132" s="49">
        <v>0.008696</v>
      </c>
      <c r="X132" s="49">
        <v>0</v>
      </c>
      <c r="Y132" s="49">
        <v>0.544782</v>
      </c>
      <c r="Z132" s="49">
        <v>0</v>
      </c>
      <c r="AA132" s="49">
        <v>0</v>
      </c>
      <c r="AB132" s="71">
        <v>132</v>
      </c>
      <c r="AC132" s="71"/>
      <c r="AD132" s="72"/>
      <c r="AE132" s="78" t="s">
        <v>1512</v>
      </c>
      <c r="AF132" s="78">
        <v>83</v>
      </c>
      <c r="AG132" s="78">
        <v>554</v>
      </c>
      <c r="AH132" s="78">
        <v>25960</v>
      </c>
      <c r="AI132" s="78">
        <v>33282</v>
      </c>
      <c r="AJ132" s="78"/>
      <c r="AK132" s="78" t="s">
        <v>1695</v>
      </c>
      <c r="AL132" s="78" t="s">
        <v>1837</v>
      </c>
      <c r="AM132" s="82" t="s">
        <v>1947</v>
      </c>
      <c r="AN132" s="78"/>
      <c r="AO132" s="80">
        <v>40227.06762731481</v>
      </c>
      <c r="AP132" s="82" t="s">
        <v>2108</v>
      </c>
      <c r="AQ132" s="78" t="b">
        <v>0</v>
      </c>
      <c r="AR132" s="78" t="b">
        <v>0</v>
      </c>
      <c r="AS132" s="78" t="b">
        <v>0</v>
      </c>
      <c r="AT132" s="78"/>
      <c r="AU132" s="78">
        <v>3</v>
      </c>
      <c r="AV132" s="82" t="s">
        <v>2169</v>
      </c>
      <c r="AW132" s="78" t="b">
        <v>0</v>
      </c>
      <c r="AX132" s="78" t="s">
        <v>2269</v>
      </c>
      <c r="AY132" s="82" t="s">
        <v>2399</v>
      </c>
      <c r="AZ132" s="78" t="s">
        <v>66</v>
      </c>
      <c r="BA132" s="78" t="str">
        <f>REPLACE(INDEX(GroupVertices[Group],MATCH(Vertices[[#This Row],[Vertex]],GroupVertices[Vertex],0)),1,1,"")</f>
        <v>1</v>
      </c>
      <c r="BB132" s="48"/>
      <c r="BC132" s="48"/>
      <c r="BD132" s="48"/>
      <c r="BE132" s="48"/>
      <c r="BF132" s="48"/>
      <c r="BG132" s="48"/>
      <c r="BH132" s="119" t="s">
        <v>3135</v>
      </c>
      <c r="BI132" s="119" t="s">
        <v>3135</v>
      </c>
      <c r="BJ132" s="119" t="s">
        <v>3004</v>
      </c>
      <c r="BK132" s="119" t="s">
        <v>3004</v>
      </c>
      <c r="BL132" s="119">
        <v>0</v>
      </c>
      <c r="BM132" s="123">
        <v>0</v>
      </c>
      <c r="BN132" s="119">
        <v>0</v>
      </c>
      <c r="BO132" s="123">
        <v>0</v>
      </c>
      <c r="BP132" s="119">
        <v>0</v>
      </c>
      <c r="BQ132" s="123">
        <v>0</v>
      </c>
      <c r="BR132" s="119">
        <v>5</v>
      </c>
      <c r="BS132" s="123">
        <v>100</v>
      </c>
      <c r="BT132" s="119">
        <v>5</v>
      </c>
      <c r="BU132" s="2"/>
      <c r="BV132" s="3"/>
      <c r="BW132" s="3"/>
      <c r="BX132" s="3"/>
      <c r="BY132" s="3"/>
    </row>
    <row r="133" spans="1:77" ht="41.45" customHeight="1">
      <c r="A133" s="64" t="s">
        <v>326</v>
      </c>
      <c r="C133" s="65"/>
      <c r="D133" s="65" t="s">
        <v>64</v>
      </c>
      <c r="E133" s="66">
        <v>210.5580566079786</v>
      </c>
      <c r="F133" s="68">
        <v>99.62591722219558</v>
      </c>
      <c r="G133" s="102" t="s">
        <v>2255</v>
      </c>
      <c r="H133" s="65"/>
      <c r="I133" s="69" t="s">
        <v>326</v>
      </c>
      <c r="J133" s="70"/>
      <c r="K133" s="70"/>
      <c r="L133" s="69" t="s">
        <v>2587</v>
      </c>
      <c r="M133" s="73">
        <v>125.669320416287</v>
      </c>
      <c r="N133" s="74">
        <v>3092.608154296875</v>
      </c>
      <c r="O133" s="74">
        <v>4737.63232421875</v>
      </c>
      <c r="P133" s="75"/>
      <c r="Q133" s="76"/>
      <c r="R133" s="76"/>
      <c r="S133" s="88"/>
      <c r="T133" s="48">
        <v>0</v>
      </c>
      <c r="U133" s="48">
        <v>1</v>
      </c>
      <c r="V133" s="49">
        <v>0</v>
      </c>
      <c r="W133" s="49">
        <v>0.008696</v>
      </c>
      <c r="X133" s="49">
        <v>0</v>
      </c>
      <c r="Y133" s="49">
        <v>0.544782</v>
      </c>
      <c r="Z133" s="49">
        <v>0</v>
      </c>
      <c r="AA133" s="49">
        <v>0</v>
      </c>
      <c r="AB133" s="71">
        <v>133</v>
      </c>
      <c r="AC133" s="71"/>
      <c r="AD133" s="72"/>
      <c r="AE133" s="78" t="s">
        <v>1513</v>
      </c>
      <c r="AF133" s="78">
        <v>530</v>
      </c>
      <c r="AG133" s="78">
        <v>261</v>
      </c>
      <c r="AH133" s="78">
        <v>9841</v>
      </c>
      <c r="AI133" s="78">
        <v>3498</v>
      </c>
      <c r="AJ133" s="78"/>
      <c r="AK133" s="78" t="s">
        <v>1696</v>
      </c>
      <c r="AL133" s="78" t="s">
        <v>1838</v>
      </c>
      <c r="AM133" s="78"/>
      <c r="AN133" s="78"/>
      <c r="AO133" s="80">
        <v>43437.83076388889</v>
      </c>
      <c r="AP133" s="82" t="s">
        <v>2109</v>
      </c>
      <c r="AQ133" s="78" t="b">
        <v>1</v>
      </c>
      <c r="AR133" s="78" t="b">
        <v>0</v>
      </c>
      <c r="AS133" s="78" t="b">
        <v>0</v>
      </c>
      <c r="AT133" s="78"/>
      <c r="AU133" s="78">
        <v>0</v>
      </c>
      <c r="AV133" s="78"/>
      <c r="AW133" s="78" t="b">
        <v>0</v>
      </c>
      <c r="AX133" s="78" t="s">
        <v>2269</v>
      </c>
      <c r="AY133" s="82" t="s">
        <v>2400</v>
      </c>
      <c r="AZ133" s="78" t="s">
        <v>66</v>
      </c>
      <c r="BA133" s="78" t="str">
        <f>REPLACE(INDEX(GroupVertices[Group],MATCH(Vertices[[#This Row],[Vertex]],GroupVertices[Vertex],0)),1,1,"")</f>
        <v>1</v>
      </c>
      <c r="BB133" s="48"/>
      <c r="BC133" s="48"/>
      <c r="BD133" s="48"/>
      <c r="BE133" s="48"/>
      <c r="BF133" s="48"/>
      <c r="BG133" s="48"/>
      <c r="BH133" s="119" t="s">
        <v>3135</v>
      </c>
      <c r="BI133" s="119" t="s">
        <v>3135</v>
      </c>
      <c r="BJ133" s="119" t="s">
        <v>3004</v>
      </c>
      <c r="BK133" s="119" t="s">
        <v>3004</v>
      </c>
      <c r="BL133" s="119">
        <v>0</v>
      </c>
      <c r="BM133" s="123">
        <v>0</v>
      </c>
      <c r="BN133" s="119">
        <v>0</v>
      </c>
      <c r="BO133" s="123">
        <v>0</v>
      </c>
      <c r="BP133" s="119">
        <v>0</v>
      </c>
      <c r="BQ133" s="123">
        <v>0</v>
      </c>
      <c r="BR133" s="119">
        <v>5</v>
      </c>
      <c r="BS133" s="123">
        <v>100</v>
      </c>
      <c r="BT133" s="119">
        <v>5</v>
      </c>
      <c r="BU133" s="2"/>
      <c r="BV133" s="3"/>
      <c r="BW133" s="3"/>
      <c r="BX133" s="3"/>
      <c r="BY133" s="3"/>
    </row>
    <row r="134" spans="1:77" ht="41.45" customHeight="1">
      <c r="A134" s="64" t="s">
        <v>327</v>
      </c>
      <c r="C134" s="65"/>
      <c r="D134" s="65" t="s">
        <v>64</v>
      </c>
      <c r="E134" s="66">
        <v>223.4446177847114</v>
      </c>
      <c r="F134" s="68">
        <v>99.52664140808594</v>
      </c>
      <c r="G134" s="102" t="s">
        <v>597</v>
      </c>
      <c r="H134" s="65"/>
      <c r="I134" s="69" t="s">
        <v>327</v>
      </c>
      <c r="J134" s="70"/>
      <c r="K134" s="70"/>
      <c r="L134" s="69" t="s">
        <v>2588</v>
      </c>
      <c r="M134" s="73">
        <v>158.7546400652247</v>
      </c>
      <c r="N134" s="74">
        <v>7621.0703125</v>
      </c>
      <c r="O134" s="74">
        <v>3920.1962890625</v>
      </c>
      <c r="P134" s="75"/>
      <c r="Q134" s="76"/>
      <c r="R134" s="76"/>
      <c r="S134" s="88"/>
      <c r="T134" s="48">
        <v>0</v>
      </c>
      <c r="U134" s="48">
        <v>1</v>
      </c>
      <c r="V134" s="49">
        <v>0</v>
      </c>
      <c r="W134" s="49">
        <v>0.2</v>
      </c>
      <c r="X134" s="49">
        <v>0</v>
      </c>
      <c r="Y134" s="49">
        <v>0.610686</v>
      </c>
      <c r="Z134" s="49">
        <v>0</v>
      </c>
      <c r="AA134" s="49">
        <v>0</v>
      </c>
      <c r="AB134" s="71">
        <v>134</v>
      </c>
      <c r="AC134" s="71"/>
      <c r="AD134" s="72"/>
      <c r="AE134" s="78" t="s">
        <v>1514</v>
      </c>
      <c r="AF134" s="78">
        <v>545</v>
      </c>
      <c r="AG134" s="78">
        <v>330</v>
      </c>
      <c r="AH134" s="78">
        <v>2316</v>
      </c>
      <c r="AI134" s="78">
        <v>1442</v>
      </c>
      <c r="AJ134" s="78"/>
      <c r="AK134" s="78" t="s">
        <v>1697</v>
      </c>
      <c r="AL134" s="78" t="s">
        <v>1839</v>
      </c>
      <c r="AM134" s="82" t="s">
        <v>1948</v>
      </c>
      <c r="AN134" s="78"/>
      <c r="AO134" s="80">
        <v>40379.90494212963</v>
      </c>
      <c r="AP134" s="82" t="s">
        <v>2110</v>
      </c>
      <c r="AQ134" s="78" t="b">
        <v>0</v>
      </c>
      <c r="AR134" s="78" t="b">
        <v>0</v>
      </c>
      <c r="AS134" s="78" t="b">
        <v>0</v>
      </c>
      <c r="AT134" s="78"/>
      <c r="AU134" s="78">
        <v>21</v>
      </c>
      <c r="AV134" s="82" t="s">
        <v>2170</v>
      </c>
      <c r="AW134" s="78" t="b">
        <v>0</v>
      </c>
      <c r="AX134" s="78" t="s">
        <v>2269</v>
      </c>
      <c r="AY134" s="82" t="s">
        <v>2401</v>
      </c>
      <c r="AZ134" s="78" t="s">
        <v>66</v>
      </c>
      <c r="BA134" s="78" t="str">
        <f>REPLACE(INDEX(GroupVertices[Group],MATCH(Vertices[[#This Row],[Vertex]],GroupVertices[Vertex],0)),1,1,"")</f>
        <v>10</v>
      </c>
      <c r="BB134" s="48"/>
      <c r="BC134" s="48"/>
      <c r="BD134" s="48"/>
      <c r="BE134" s="48"/>
      <c r="BF134" s="48" t="s">
        <v>385</v>
      </c>
      <c r="BG134" s="48" t="s">
        <v>385</v>
      </c>
      <c r="BH134" s="119" t="s">
        <v>2904</v>
      </c>
      <c r="BI134" s="119" t="s">
        <v>2904</v>
      </c>
      <c r="BJ134" s="119" t="s">
        <v>3012</v>
      </c>
      <c r="BK134" s="119" t="s">
        <v>3012</v>
      </c>
      <c r="BL134" s="119">
        <v>1</v>
      </c>
      <c r="BM134" s="123">
        <v>2.0833333333333335</v>
      </c>
      <c r="BN134" s="119">
        <v>0</v>
      </c>
      <c r="BO134" s="123">
        <v>0</v>
      </c>
      <c r="BP134" s="119">
        <v>0</v>
      </c>
      <c r="BQ134" s="123">
        <v>0</v>
      </c>
      <c r="BR134" s="119">
        <v>47</v>
      </c>
      <c r="BS134" s="123">
        <v>97.91666666666667</v>
      </c>
      <c r="BT134" s="119">
        <v>48</v>
      </c>
      <c r="BU134" s="2"/>
      <c r="BV134" s="3"/>
      <c r="BW134" s="3"/>
      <c r="BX134" s="3"/>
      <c r="BY134" s="3"/>
    </row>
    <row r="135" spans="1:77" ht="41.45" customHeight="1">
      <c r="A135" s="64" t="s">
        <v>339</v>
      </c>
      <c r="C135" s="65"/>
      <c r="D135" s="65" t="s">
        <v>64</v>
      </c>
      <c r="E135" s="66">
        <v>171.33808780922666</v>
      </c>
      <c r="F135" s="68">
        <v>99.92806100426839</v>
      </c>
      <c r="G135" s="102" t="s">
        <v>605</v>
      </c>
      <c r="H135" s="65"/>
      <c r="I135" s="69" t="s">
        <v>339</v>
      </c>
      <c r="J135" s="70"/>
      <c r="K135" s="70"/>
      <c r="L135" s="69" t="s">
        <v>2589</v>
      </c>
      <c r="M135" s="73">
        <v>24.97486931082442</v>
      </c>
      <c r="N135" s="74">
        <v>7322.20458984375</v>
      </c>
      <c r="O135" s="74">
        <v>3920.1962890625</v>
      </c>
      <c r="P135" s="75"/>
      <c r="Q135" s="76"/>
      <c r="R135" s="76"/>
      <c r="S135" s="88"/>
      <c r="T135" s="48">
        <v>4</v>
      </c>
      <c r="U135" s="48">
        <v>1</v>
      </c>
      <c r="V135" s="49">
        <v>6</v>
      </c>
      <c r="W135" s="49">
        <v>0.333333</v>
      </c>
      <c r="X135" s="49">
        <v>0</v>
      </c>
      <c r="Y135" s="49">
        <v>2.167933</v>
      </c>
      <c r="Z135" s="49">
        <v>0</v>
      </c>
      <c r="AA135" s="49">
        <v>0</v>
      </c>
      <c r="AB135" s="71">
        <v>135</v>
      </c>
      <c r="AC135" s="71"/>
      <c r="AD135" s="72"/>
      <c r="AE135" s="78" t="s">
        <v>1515</v>
      </c>
      <c r="AF135" s="78">
        <v>79</v>
      </c>
      <c r="AG135" s="78">
        <v>51</v>
      </c>
      <c r="AH135" s="78">
        <v>27</v>
      </c>
      <c r="AI135" s="78">
        <v>24</v>
      </c>
      <c r="AJ135" s="78"/>
      <c r="AK135" s="78" t="s">
        <v>1698</v>
      </c>
      <c r="AL135" s="78" t="s">
        <v>1840</v>
      </c>
      <c r="AM135" s="78"/>
      <c r="AN135" s="78"/>
      <c r="AO135" s="80">
        <v>42128.624548611115</v>
      </c>
      <c r="AP135" s="82" t="s">
        <v>2111</v>
      </c>
      <c r="AQ135" s="78" t="b">
        <v>1</v>
      </c>
      <c r="AR135" s="78" t="b">
        <v>0</v>
      </c>
      <c r="AS135" s="78" t="b">
        <v>0</v>
      </c>
      <c r="AT135" s="78"/>
      <c r="AU135" s="78">
        <v>1</v>
      </c>
      <c r="AV135" s="82" t="s">
        <v>2158</v>
      </c>
      <c r="AW135" s="78" t="b">
        <v>0</v>
      </c>
      <c r="AX135" s="78" t="s">
        <v>2269</v>
      </c>
      <c r="AY135" s="82" t="s">
        <v>2402</v>
      </c>
      <c r="AZ135" s="78" t="s">
        <v>66</v>
      </c>
      <c r="BA135" s="78" t="str">
        <f>REPLACE(INDEX(GroupVertices[Group],MATCH(Vertices[[#This Row],[Vertex]],GroupVertices[Vertex],0)),1,1,"")</f>
        <v>10</v>
      </c>
      <c r="BB135" s="48" t="s">
        <v>473</v>
      </c>
      <c r="BC135" s="48" t="s">
        <v>473</v>
      </c>
      <c r="BD135" s="48" t="s">
        <v>495</v>
      </c>
      <c r="BE135" s="48" t="s">
        <v>495</v>
      </c>
      <c r="BF135" s="48" t="s">
        <v>385</v>
      </c>
      <c r="BG135" s="48" t="s">
        <v>385</v>
      </c>
      <c r="BH135" s="119" t="s">
        <v>2904</v>
      </c>
      <c r="BI135" s="119" t="s">
        <v>2904</v>
      </c>
      <c r="BJ135" s="119" t="s">
        <v>3012</v>
      </c>
      <c r="BK135" s="119" t="s">
        <v>3012</v>
      </c>
      <c r="BL135" s="119">
        <v>1</v>
      </c>
      <c r="BM135" s="123">
        <v>2.0833333333333335</v>
      </c>
      <c r="BN135" s="119">
        <v>0</v>
      </c>
      <c r="BO135" s="123">
        <v>0</v>
      </c>
      <c r="BP135" s="119">
        <v>0</v>
      </c>
      <c r="BQ135" s="123">
        <v>0</v>
      </c>
      <c r="BR135" s="119">
        <v>47</v>
      </c>
      <c r="BS135" s="123">
        <v>97.91666666666667</v>
      </c>
      <c r="BT135" s="119">
        <v>48</v>
      </c>
      <c r="BU135" s="2"/>
      <c r="BV135" s="3"/>
      <c r="BW135" s="3"/>
      <c r="BX135" s="3"/>
      <c r="BY135" s="3"/>
    </row>
    <row r="136" spans="1:77" ht="41.45" customHeight="1">
      <c r="A136" s="64" t="s">
        <v>328</v>
      </c>
      <c r="C136" s="65"/>
      <c r="D136" s="65" t="s">
        <v>64</v>
      </c>
      <c r="E136" s="66">
        <v>291.05237352351236</v>
      </c>
      <c r="F136" s="68">
        <v>99.00580307898902</v>
      </c>
      <c r="G136" s="102" t="s">
        <v>598</v>
      </c>
      <c r="H136" s="65"/>
      <c r="I136" s="69" t="s">
        <v>328</v>
      </c>
      <c r="J136" s="70"/>
      <c r="K136" s="70"/>
      <c r="L136" s="69" t="s">
        <v>2590</v>
      </c>
      <c r="M136" s="73">
        <v>332.3326938755935</v>
      </c>
      <c r="N136" s="74">
        <v>7322.20458984375</v>
      </c>
      <c r="O136" s="74">
        <v>2820.30615234375</v>
      </c>
      <c r="P136" s="75"/>
      <c r="Q136" s="76"/>
      <c r="R136" s="76"/>
      <c r="S136" s="88"/>
      <c r="T136" s="48">
        <v>0</v>
      </c>
      <c r="U136" s="48">
        <v>1</v>
      </c>
      <c r="V136" s="49">
        <v>0</v>
      </c>
      <c r="W136" s="49">
        <v>0.2</v>
      </c>
      <c r="X136" s="49">
        <v>0</v>
      </c>
      <c r="Y136" s="49">
        <v>0.610686</v>
      </c>
      <c r="Z136" s="49">
        <v>0</v>
      </c>
      <c r="AA136" s="49">
        <v>0</v>
      </c>
      <c r="AB136" s="71">
        <v>136</v>
      </c>
      <c r="AC136" s="71"/>
      <c r="AD136" s="72"/>
      <c r="AE136" s="78" t="s">
        <v>1516</v>
      </c>
      <c r="AF136" s="78">
        <v>815</v>
      </c>
      <c r="AG136" s="78">
        <v>692</v>
      </c>
      <c r="AH136" s="78">
        <v>7081</v>
      </c>
      <c r="AI136" s="78">
        <v>3671</v>
      </c>
      <c r="AJ136" s="78"/>
      <c r="AK136" s="78" t="s">
        <v>1699</v>
      </c>
      <c r="AL136" s="78" t="s">
        <v>1841</v>
      </c>
      <c r="AM136" s="82" t="s">
        <v>1949</v>
      </c>
      <c r="AN136" s="78"/>
      <c r="AO136" s="80">
        <v>39896.00711805555</v>
      </c>
      <c r="AP136" s="82" t="s">
        <v>2112</v>
      </c>
      <c r="AQ136" s="78" t="b">
        <v>0</v>
      </c>
      <c r="AR136" s="78" t="b">
        <v>0</v>
      </c>
      <c r="AS136" s="78" t="b">
        <v>1</v>
      </c>
      <c r="AT136" s="78"/>
      <c r="AU136" s="78">
        <v>10</v>
      </c>
      <c r="AV136" s="82" t="s">
        <v>2171</v>
      </c>
      <c r="AW136" s="78" t="b">
        <v>0</v>
      </c>
      <c r="AX136" s="78" t="s">
        <v>2269</v>
      </c>
      <c r="AY136" s="82" t="s">
        <v>2403</v>
      </c>
      <c r="AZ136" s="78" t="s">
        <v>66</v>
      </c>
      <c r="BA136" s="78" t="str">
        <f>REPLACE(INDEX(GroupVertices[Group],MATCH(Vertices[[#This Row],[Vertex]],GroupVertices[Vertex],0)),1,1,"")</f>
        <v>10</v>
      </c>
      <c r="BB136" s="48"/>
      <c r="BC136" s="48"/>
      <c r="BD136" s="48"/>
      <c r="BE136" s="48"/>
      <c r="BF136" s="48" t="s">
        <v>385</v>
      </c>
      <c r="BG136" s="48" t="s">
        <v>385</v>
      </c>
      <c r="BH136" s="119" t="s">
        <v>2904</v>
      </c>
      <c r="BI136" s="119" t="s">
        <v>2904</v>
      </c>
      <c r="BJ136" s="119" t="s">
        <v>3012</v>
      </c>
      <c r="BK136" s="119" t="s">
        <v>3012</v>
      </c>
      <c r="BL136" s="119">
        <v>1</v>
      </c>
      <c r="BM136" s="123">
        <v>2.0833333333333335</v>
      </c>
      <c r="BN136" s="119">
        <v>0</v>
      </c>
      <c r="BO136" s="123">
        <v>0</v>
      </c>
      <c r="BP136" s="119">
        <v>0</v>
      </c>
      <c r="BQ136" s="123">
        <v>0</v>
      </c>
      <c r="BR136" s="119">
        <v>47</v>
      </c>
      <c r="BS136" s="123">
        <v>97.91666666666667</v>
      </c>
      <c r="BT136" s="119">
        <v>48</v>
      </c>
      <c r="BU136" s="2"/>
      <c r="BV136" s="3"/>
      <c r="BW136" s="3"/>
      <c r="BX136" s="3"/>
      <c r="BY136" s="3"/>
    </row>
    <row r="137" spans="1:77" ht="41.45" customHeight="1">
      <c r="A137" s="64" t="s">
        <v>330</v>
      </c>
      <c r="C137" s="65"/>
      <c r="D137" s="65" t="s">
        <v>64</v>
      </c>
      <c r="E137" s="66">
        <v>172.0851348339648</v>
      </c>
      <c r="F137" s="68">
        <v>99.92230588460986</v>
      </c>
      <c r="G137" s="102" t="s">
        <v>600</v>
      </c>
      <c r="H137" s="65"/>
      <c r="I137" s="69" t="s">
        <v>330</v>
      </c>
      <c r="J137" s="70"/>
      <c r="K137" s="70"/>
      <c r="L137" s="69" t="s">
        <v>2591</v>
      </c>
      <c r="M137" s="73">
        <v>26.892858855690374</v>
      </c>
      <c r="N137" s="74">
        <v>8374.732421875</v>
      </c>
      <c r="O137" s="74">
        <v>3738.0751953125</v>
      </c>
      <c r="P137" s="75"/>
      <c r="Q137" s="76"/>
      <c r="R137" s="76"/>
      <c r="S137" s="88"/>
      <c r="T137" s="48">
        <v>1</v>
      </c>
      <c r="U137" s="48">
        <v>4</v>
      </c>
      <c r="V137" s="49">
        <v>290</v>
      </c>
      <c r="W137" s="49">
        <v>0.005464</v>
      </c>
      <c r="X137" s="49">
        <v>0.008667</v>
      </c>
      <c r="Y137" s="49">
        <v>1.356224</v>
      </c>
      <c r="Z137" s="49">
        <v>0</v>
      </c>
      <c r="AA137" s="49">
        <v>0</v>
      </c>
      <c r="AB137" s="71">
        <v>137</v>
      </c>
      <c r="AC137" s="71"/>
      <c r="AD137" s="72"/>
      <c r="AE137" s="78" t="s">
        <v>1517</v>
      </c>
      <c r="AF137" s="78">
        <v>48</v>
      </c>
      <c r="AG137" s="78">
        <v>55</v>
      </c>
      <c r="AH137" s="78">
        <v>247</v>
      </c>
      <c r="AI137" s="78">
        <v>2928</v>
      </c>
      <c r="AJ137" s="78"/>
      <c r="AK137" s="78" t="s">
        <v>1700</v>
      </c>
      <c r="AL137" s="78" t="s">
        <v>1751</v>
      </c>
      <c r="AM137" s="82" t="s">
        <v>1950</v>
      </c>
      <c r="AN137" s="78"/>
      <c r="AO137" s="80">
        <v>43601.694189814814</v>
      </c>
      <c r="AP137" s="82" t="s">
        <v>2113</v>
      </c>
      <c r="AQ137" s="78" t="b">
        <v>1</v>
      </c>
      <c r="AR137" s="78" t="b">
        <v>0</v>
      </c>
      <c r="AS137" s="78" t="b">
        <v>0</v>
      </c>
      <c r="AT137" s="78"/>
      <c r="AU137" s="78">
        <v>1</v>
      </c>
      <c r="AV137" s="78"/>
      <c r="AW137" s="78" t="b">
        <v>0</v>
      </c>
      <c r="AX137" s="78" t="s">
        <v>2269</v>
      </c>
      <c r="AY137" s="82" t="s">
        <v>2404</v>
      </c>
      <c r="AZ137" s="78" t="s">
        <v>66</v>
      </c>
      <c r="BA137" s="78" t="str">
        <f>REPLACE(INDEX(GroupVertices[Group],MATCH(Vertices[[#This Row],[Vertex]],GroupVertices[Vertex],0)),1,1,"")</f>
        <v>12</v>
      </c>
      <c r="BB137" s="48" t="s">
        <v>471</v>
      </c>
      <c r="BC137" s="48" t="s">
        <v>471</v>
      </c>
      <c r="BD137" s="48" t="s">
        <v>494</v>
      </c>
      <c r="BE137" s="48" t="s">
        <v>494</v>
      </c>
      <c r="BF137" s="48" t="s">
        <v>509</v>
      </c>
      <c r="BG137" s="48" t="s">
        <v>509</v>
      </c>
      <c r="BH137" s="119" t="s">
        <v>3146</v>
      </c>
      <c r="BI137" s="119" t="s">
        <v>3181</v>
      </c>
      <c r="BJ137" s="119" t="s">
        <v>3014</v>
      </c>
      <c r="BK137" s="119" t="s">
        <v>3242</v>
      </c>
      <c r="BL137" s="119">
        <v>6</v>
      </c>
      <c r="BM137" s="123">
        <v>5.555555555555555</v>
      </c>
      <c r="BN137" s="119">
        <v>1</v>
      </c>
      <c r="BO137" s="123">
        <v>0.9259259259259259</v>
      </c>
      <c r="BP137" s="119">
        <v>0</v>
      </c>
      <c r="BQ137" s="123">
        <v>0</v>
      </c>
      <c r="BR137" s="119">
        <v>101</v>
      </c>
      <c r="BS137" s="123">
        <v>93.51851851851852</v>
      </c>
      <c r="BT137" s="119">
        <v>108</v>
      </c>
      <c r="BU137" s="2"/>
      <c r="BV137" s="3"/>
      <c r="BW137" s="3"/>
      <c r="BX137" s="3"/>
      <c r="BY137" s="3"/>
    </row>
    <row r="138" spans="1:77" ht="41.45" customHeight="1">
      <c r="A138" s="64" t="s">
        <v>396</v>
      </c>
      <c r="C138" s="65"/>
      <c r="D138" s="65" t="s">
        <v>64</v>
      </c>
      <c r="E138" s="66">
        <v>254.26030755515933</v>
      </c>
      <c r="F138" s="68">
        <v>99.2892427221716</v>
      </c>
      <c r="G138" s="102" t="s">
        <v>2256</v>
      </c>
      <c r="H138" s="65"/>
      <c r="I138" s="69" t="s">
        <v>396</v>
      </c>
      <c r="J138" s="70"/>
      <c r="K138" s="70"/>
      <c r="L138" s="69" t="s">
        <v>2592</v>
      </c>
      <c r="M138" s="73">
        <v>237.8717087909453</v>
      </c>
      <c r="N138" s="74">
        <v>8784.046875</v>
      </c>
      <c r="O138" s="74">
        <v>4470.14111328125</v>
      </c>
      <c r="P138" s="75"/>
      <c r="Q138" s="76"/>
      <c r="R138" s="76"/>
      <c r="S138" s="88"/>
      <c r="T138" s="48">
        <v>1</v>
      </c>
      <c r="U138" s="48">
        <v>0</v>
      </c>
      <c r="V138" s="49">
        <v>0</v>
      </c>
      <c r="W138" s="49">
        <v>0.003906</v>
      </c>
      <c r="X138" s="49">
        <v>0.000849</v>
      </c>
      <c r="Y138" s="49">
        <v>0.438197</v>
      </c>
      <c r="Z138" s="49">
        <v>0</v>
      </c>
      <c r="AA138" s="49">
        <v>0</v>
      </c>
      <c r="AB138" s="71">
        <v>138</v>
      </c>
      <c r="AC138" s="71"/>
      <c r="AD138" s="72"/>
      <c r="AE138" s="78" t="s">
        <v>1518</v>
      </c>
      <c r="AF138" s="78">
        <v>273</v>
      </c>
      <c r="AG138" s="78">
        <v>495</v>
      </c>
      <c r="AH138" s="78">
        <v>4568</v>
      </c>
      <c r="AI138" s="78">
        <v>2775</v>
      </c>
      <c r="AJ138" s="78"/>
      <c r="AK138" s="78" t="s">
        <v>1701</v>
      </c>
      <c r="AL138" s="78"/>
      <c r="AM138" s="78"/>
      <c r="AN138" s="78"/>
      <c r="AO138" s="80">
        <v>41315.80694444444</v>
      </c>
      <c r="AP138" s="82" t="s">
        <v>2114</v>
      </c>
      <c r="AQ138" s="78" t="b">
        <v>0</v>
      </c>
      <c r="AR138" s="78" t="b">
        <v>0</v>
      </c>
      <c r="AS138" s="78" t="b">
        <v>1</v>
      </c>
      <c r="AT138" s="78"/>
      <c r="AU138" s="78">
        <v>1</v>
      </c>
      <c r="AV138" s="82" t="s">
        <v>2159</v>
      </c>
      <c r="AW138" s="78" t="b">
        <v>0</v>
      </c>
      <c r="AX138" s="78" t="s">
        <v>2269</v>
      </c>
      <c r="AY138" s="82" t="s">
        <v>2405</v>
      </c>
      <c r="AZ138" s="78" t="s">
        <v>65</v>
      </c>
      <c r="BA138" s="78" t="str">
        <f>REPLACE(INDEX(GroupVertices[Group],MATCH(Vertices[[#This Row],[Vertex]],GroupVertices[Vertex],0)),1,1,"")</f>
        <v>12</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397</v>
      </c>
      <c r="C139" s="65"/>
      <c r="D139" s="65" t="s">
        <v>64</v>
      </c>
      <c r="E139" s="66">
        <v>175.6336082014709</v>
      </c>
      <c r="F139" s="68">
        <v>99.89496906623184</v>
      </c>
      <c r="G139" s="102" t="s">
        <v>2257</v>
      </c>
      <c r="H139" s="65"/>
      <c r="I139" s="69" t="s">
        <v>397</v>
      </c>
      <c r="J139" s="70"/>
      <c r="K139" s="70"/>
      <c r="L139" s="69" t="s">
        <v>2593</v>
      </c>
      <c r="M139" s="73">
        <v>36.00330919380365</v>
      </c>
      <c r="N139" s="74">
        <v>7965.4150390625</v>
      </c>
      <c r="O139" s="74">
        <v>3340.84228515625</v>
      </c>
      <c r="P139" s="75"/>
      <c r="Q139" s="76"/>
      <c r="R139" s="76"/>
      <c r="S139" s="88"/>
      <c r="T139" s="48">
        <v>1</v>
      </c>
      <c r="U139" s="48">
        <v>0</v>
      </c>
      <c r="V139" s="49">
        <v>0</v>
      </c>
      <c r="W139" s="49">
        <v>0.003906</v>
      </c>
      <c r="X139" s="49">
        <v>0.000849</v>
      </c>
      <c r="Y139" s="49">
        <v>0.438197</v>
      </c>
      <c r="Z139" s="49">
        <v>0</v>
      </c>
      <c r="AA139" s="49">
        <v>0</v>
      </c>
      <c r="AB139" s="71">
        <v>139</v>
      </c>
      <c r="AC139" s="71"/>
      <c r="AD139" s="72"/>
      <c r="AE139" s="78" t="s">
        <v>1519</v>
      </c>
      <c r="AF139" s="78">
        <v>200</v>
      </c>
      <c r="AG139" s="78">
        <v>74</v>
      </c>
      <c r="AH139" s="78">
        <v>580</v>
      </c>
      <c r="AI139" s="78">
        <v>269</v>
      </c>
      <c r="AJ139" s="78"/>
      <c r="AK139" s="78" t="s">
        <v>1702</v>
      </c>
      <c r="AL139" s="78" t="s">
        <v>1842</v>
      </c>
      <c r="AM139" s="78"/>
      <c r="AN139" s="78"/>
      <c r="AO139" s="80">
        <v>41294.85047453704</v>
      </c>
      <c r="AP139" s="78"/>
      <c r="AQ139" s="78" t="b">
        <v>1</v>
      </c>
      <c r="AR139" s="78" t="b">
        <v>0</v>
      </c>
      <c r="AS139" s="78" t="b">
        <v>0</v>
      </c>
      <c r="AT139" s="78"/>
      <c r="AU139" s="78">
        <v>1</v>
      </c>
      <c r="AV139" s="82" t="s">
        <v>2158</v>
      </c>
      <c r="AW139" s="78" t="b">
        <v>0</v>
      </c>
      <c r="AX139" s="78" t="s">
        <v>2269</v>
      </c>
      <c r="AY139" s="82" t="s">
        <v>2406</v>
      </c>
      <c r="AZ139" s="78" t="s">
        <v>65</v>
      </c>
      <c r="BA139" s="78" t="str">
        <f>REPLACE(INDEX(GroupVertices[Group],MATCH(Vertices[[#This Row],[Vertex]],GroupVertices[Vertex],0)),1,1,"")</f>
        <v>12</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332</v>
      </c>
      <c r="C140" s="65"/>
      <c r="D140" s="65" t="s">
        <v>64</v>
      </c>
      <c r="E140" s="66">
        <v>177.12770225094718</v>
      </c>
      <c r="F140" s="68">
        <v>99.88345882691478</v>
      </c>
      <c r="G140" s="102" t="s">
        <v>2258</v>
      </c>
      <c r="H140" s="65"/>
      <c r="I140" s="69" t="s">
        <v>332</v>
      </c>
      <c r="J140" s="70"/>
      <c r="K140" s="70"/>
      <c r="L140" s="69" t="s">
        <v>2594</v>
      </c>
      <c r="M140" s="73">
        <v>39.83928828353556</v>
      </c>
      <c r="N140" s="74">
        <v>1599.445556640625</v>
      </c>
      <c r="O140" s="74">
        <v>9646.09375</v>
      </c>
      <c r="P140" s="75"/>
      <c r="Q140" s="76"/>
      <c r="R140" s="76"/>
      <c r="S140" s="88"/>
      <c r="T140" s="48">
        <v>0</v>
      </c>
      <c r="U140" s="48">
        <v>1</v>
      </c>
      <c r="V140" s="49">
        <v>0</v>
      </c>
      <c r="W140" s="49">
        <v>0.008696</v>
      </c>
      <c r="X140" s="49">
        <v>0</v>
      </c>
      <c r="Y140" s="49">
        <v>0.544782</v>
      </c>
      <c r="Z140" s="49">
        <v>0</v>
      </c>
      <c r="AA140" s="49">
        <v>0</v>
      </c>
      <c r="AB140" s="71">
        <v>140</v>
      </c>
      <c r="AC140" s="71"/>
      <c r="AD140" s="72"/>
      <c r="AE140" s="78" t="s">
        <v>1520</v>
      </c>
      <c r="AF140" s="78">
        <v>683</v>
      </c>
      <c r="AG140" s="78">
        <v>82</v>
      </c>
      <c r="AH140" s="78">
        <v>7044</v>
      </c>
      <c r="AI140" s="78">
        <v>10606</v>
      </c>
      <c r="AJ140" s="78"/>
      <c r="AK140" s="78" t="s">
        <v>1703</v>
      </c>
      <c r="AL140" s="78"/>
      <c r="AM140" s="82" t="s">
        <v>1951</v>
      </c>
      <c r="AN140" s="78"/>
      <c r="AO140" s="80">
        <v>40575.82784722222</v>
      </c>
      <c r="AP140" s="82" t="s">
        <v>2115</v>
      </c>
      <c r="AQ140" s="78" t="b">
        <v>0</v>
      </c>
      <c r="AR140" s="78" t="b">
        <v>0</v>
      </c>
      <c r="AS140" s="78" t="b">
        <v>0</v>
      </c>
      <c r="AT140" s="78"/>
      <c r="AU140" s="78">
        <v>1</v>
      </c>
      <c r="AV140" s="82" t="s">
        <v>2171</v>
      </c>
      <c r="AW140" s="78" t="b">
        <v>0</v>
      </c>
      <c r="AX140" s="78" t="s">
        <v>2269</v>
      </c>
      <c r="AY140" s="82" t="s">
        <v>2407</v>
      </c>
      <c r="AZ140" s="78" t="s">
        <v>66</v>
      </c>
      <c r="BA140" s="78" t="str">
        <f>REPLACE(INDEX(GroupVertices[Group],MATCH(Vertices[[#This Row],[Vertex]],GroupVertices[Vertex],0)),1,1,"")</f>
        <v>1</v>
      </c>
      <c r="BB140" s="48"/>
      <c r="BC140" s="48"/>
      <c r="BD140" s="48"/>
      <c r="BE140" s="48"/>
      <c r="BF140" s="48"/>
      <c r="BG140" s="48"/>
      <c r="BH140" s="119" t="s">
        <v>3135</v>
      </c>
      <c r="BI140" s="119" t="s">
        <v>3135</v>
      </c>
      <c r="BJ140" s="119" t="s">
        <v>3004</v>
      </c>
      <c r="BK140" s="119" t="s">
        <v>3004</v>
      </c>
      <c r="BL140" s="119">
        <v>0</v>
      </c>
      <c r="BM140" s="123">
        <v>0</v>
      </c>
      <c r="BN140" s="119">
        <v>0</v>
      </c>
      <c r="BO140" s="123">
        <v>0</v>
      </c>
      <c r="BP140" s="119">
        <v>0</v>
      </c>
      <c r="BQ140" s="123">
        <v>0</v>
      </c>
      <c r="BR140" s="119">
        <v>5</v>
      </c>
      <c r="BS140" s="123">
        <v>100</v>
      </c>
      <c r="BT140" s="119">
        <v>5</v>
      </c>
      <c r="BU140" s="2"/>
      <c r="BV140" s="3"/>
      <c r="BW140" s="3"/>
      <c r="BX140" s="3"/>
      <c r="BY140" s="3"/>
    </row>
    <row r="141" spans="1:77" ht="41.45" customHeight="1">
      <c r="A141" s="64" t="s">
        <v>333</v>
      </c>
      <c r="C141" s="65"/>
      <c r="D141" s="65" t="s">
        <v>64</v>
      </c>
      <c r="E141" s="66">
        <v>423.4664586583463</v>
      </c>
      <c r="F141" s="68">
        <v>97.98570811951465</v>
      </c>
      <c r="G141" s="102" t="s">
        <v>601</v>
      </c>
      <c r="H141" s="65"/>
      <c r="I141" s="69" t="s">
        <v>333</v>
      </c>
      <c r="J141" s="70"/>
      <c r="K141" s="70"/>
      <c r="L141" s="69" t="s">
        <v>2595</v>
      </c>
      <c r="M141" s="73">
        <v>672.2963407030837</v>
      </c>
      <c r="N141" s="74">
        <v>7150.03271484375</v>
      </c>
      <c r="O141" s="74">
        <v>7749.224609375</v>
      </c>
      <c r="P141" s="75"/>
      <c r="Q141" s="76"/>
      <c r="R141" s="76"/>
      <c r="S141" s="88"/>
      <c r="T141" s="48">
        <v>1</v>
      </c>
      <c r="U141" s="48">
        <v>1</v>
      </c>
      <c r="V141" s="49">
        <v>0</v>
      </c>
      <c r="W141" s="49">
        <v>0</v>
      </c>
      <c r="X141" s="49">
        <v>0</v>
      </c>
      <c r="Y141" s="49">
        <v>0.999997</v>
      </c>
      <c r="Z141" s="49">
        <v>0</v>
      </c>
      <c r="AA141" s="49" t="s">
        <v>2717</v>
      </c>
      <c r="AB141" s="71">
        <v>141</v>
      </c>
      <c r="AC141" s="71"/>
      <c r="AD141" s="72"/>
      <c r="AE141" s="78" t="s">
        <v>1521</v>
      </c>
      <c r="AF141" s="78">
        <v>386</v>
      </c>
      <c r="AG141" s="78">
        <v>1401</v>
      </c>
      <c r="AH141" s="78">
        <v>5776</v>
      </c>
      <c r="AI141" s="78">
        <v>7233</v>
      </c>
      <c r="AJ141" s="78"/>
      <c r="AK141" s="78" t="s">
        <v>1704</v>
      </c>
      <c r="AL141" s="78" t="s">
        <v>1843</v>
      </c>
      <c r="AM141" s="82" t="s">
        <v>1952</v>
      </c>
      <c r="AN141" s="78"/>
      <c r="AO141" s="80">
        <v>41379.87567129629</v>
      </c>
      <c r="AP141" s="82" t="s">
        <v>2116</v>
      </c>
      <c r="AQ141" s="78" t="b">
        <v>0</v>
      </c>
      <c r="AR141" s="78" t="b">
        <v>0</v>
      </c>
      <c r="AS141" s="78" t="b">
        <v>0</v>
      </c>
      <c r="AT141" s="78"/>
      <c r="AU141" s="78">
        <v>29</v>
      </c>
      <c r="AV141" s="82" t="s">
        <v>2159</v>
      </c>
      <c r="AW141" s="78" t="b">
        <v>0</v>
      </c>
      <c r="AX141" s="78" t="s">
        <v>2269</v>
      </c>
      <c r="AY141" s="82" t="s">
        <v>2408</v>
      </c>
      <c r="AZ141" s="78" t="s">
        <v>66</v>
      </c>
      <c r="BA141" s="78" t="str">
        <f>REPLACE(INDEX(GroupVertices[Group],MATCH(Vertices[[#This Row],[Vertex]],GroupVertices[Vertex],0)),1,1,"")</f>
        <v>4</v>
      </c>
      <c r="BB141" s="48"/>
      <c r="BC141" s="48"/>
      <c r="BD141" s="48"/>
      <c r="BE141" s="48"/>
      <c r="BF141" s="48"/>
      <c r="BG141" s="48"/>
      <c r="BH141" s="119" t="s">
        <v>3147</v>
      </c>
      <c r="BI141" s="119" t="s">
        <v>3182</v>
      </c>
      <c r="BJ141" s="119" t="s">
        <v>3219</v>
      </c>
      <c r="BK141" s="119" t="s">
        <v>3219</v>
      </c>
      <c r="BL141" s="119">
        <v>3</v>
      </c>
      <c r="BM141" s="123">
        <v>3.5294117647058822</v>
      </c>
      <c r="BN141" s="119">
        <v>2</v>
      </c>
      <c r="BO141" s="123">
        <v>2.3529411764705883</v>
      </c>
      <c r="BP141" s="119">
        <v>0</v>
      </c>
      <c r="BQ141" s="123">
        <v>0</v>
      </c>
      <c r="BR141" s="119">
        <v>80</v>
      </c>
      <c r="BS141" s="123">
        <v>94.11764705882354</v>
      </c>
      <c r="BT141" s="119">
        <v>85</v>
      </c>
      <c r="BU141" s="2"/>
      <c r="BV141" s="3"/>
      <c r="BW141" s="3"/>
      <c r="BX141" s="3"/>
      <c r="BY141" s="3"/>
    </row>
    <row r="142" spans="1:77" ht="41.45" customHeight="1">
      <c r="A142" s="64" t="s">
        <v>334</v>
      </c>
      <c r="C142" s="65"/>
      <c r="D142" s="65" t="s">
        <v>64</v>
      </c>
      <c r="E142" s="66">
        <v>541.4998885669713</v>
      </c>
      <c r="F142" s="68">
        <v>97.07639921346698</v>
      </c>
      <c r="G142" s="102" t="s">
        <v>602</v>
      </c>
      <c r="H142" s="65"/>
      <c r="I142" s="69" t="s">
        <v>334</v>
      </c>
      <c r="J142" s="70"/>
      <c r="K142" s="70"/>
      <c r="L142" s="69" t="s">
        <v>2596</v>
      </c>
      <c r="M142" s="73">
        <v>975.3386887919045</v>
      </c>
      <c r="N142" s="74">
        <v>9494.724609375</v>
      </c>
      <c r="O142" s="74">
        <v>9638.3310546875</v>
      </c>
      <c r="P142" s="75"/>
      <c r="Q142" s="76"/>
      <c r="R142" s="76"/>
      <c r="S142" s="88"/>
      <c r="T142" s="48">
        <v>0</v>
      </c>
      <c r="U142" s="48">
        <v>1</v>
      </c>
      <c r="V142" s="49">
        <v>0</v>
      </c>
      <c r="W142" s="49">
        <v>0.004202</v>
      </c>
      <c r="X142" s="49">
        <v>0.002384</v>
      </c>
      <c r="Y142" s="49">
        <v>0.357169</v>
      </c>
      <c r="Z142" s="49">
        <v>0</v>
      </c>
      <c r="AA142" s="49">
        <v>0</v>
      </c>
      <c r="AB142" s="71">
        <v>142</v>
      </c>
      <c r="AC142" s="71"/>
      <c r="AD142" s="72"/>
      <c r="AE142" s="78" t="s">
        <v>1522</v>
      </c>
      <c r="AF142" s="78">
        <v>218</v>
      </c>
      <c r="AG142" s="78">
        <v>2033</v>
      </c>
      <c r="AH142" s="78">
        <v>750</v>
      </c>
      <c r="AI142" s="78">
        <v>3499</v>
      </c>
      <c r="AJ142" s="78"/>
      <c r="AK142" s="78" t="s">
        <v>1705</v>
      </c>
      <c r="AL142" s="78" t="s">
        <v>1751</v>
      </c>
      <c r="AM142" s="78"/>
      <c r="AN142" s="78"/>
      <c r="AO142" s="80">
        <v>43358.85107638889</v>
      </c>
      <c r="AP142" s="82" t="s">
        <v>2117</v>
      </c>
      <c r="AQ142" s="78" t="b">
        <v>1</v>
      </c>
      <c r="AR142" s="78" t="b">
        <v>0</v>
      </c>
      <c r="AS142" s="78" t="b">
        <v>0</v>
      </c>
      <c r="AT142" s="78"/>
      <c r="AU142" s="78">
        <v>11</v>
      </c>
      <c r="AV142" s="78"/>
      <c r="AW142" s="78" t="b">
        <v>0</v>
      </c>
      <c r="AX142" s="78" t="s">
        <v>2269</v>
      </c>
      <c r="AY142" s="82" t="s">
        <v>2409</v>
      </c>
      <c r="AZ142" s="78" t="s">
        <v>66</v>
      </c>
      <c r="BA142" s="78" t="str">
        <f>REPLACE(INDEX(GroupVertices[Group],MATCH(Vertices[[#This Row],[Vertex]],GroupVertices[Vertex],0)),1,1,"")</f>
        <v>5</v>
      </c>
      <c r="BB142" s="48" t="s">
        <v>472</v>
      </c>
      <c r="BC142" s="48" t="s">
        <v>472</v>
      </c>
      <c r="BD142" s="48" t="s">
        <v>488</v>
      </c>
      <c r="BE142" s="48" t="s">
        <v>488</v>
      </c>
      <c r="BF142" s="48" t="s">
        <v>503</v>
      </c>
      <c r="BG142" s="48" t="s">
        <v>503</v>
      </c>
      <c r="BH142" s="119" t="s">
        <v>3148</v>
      </c>
      <c r="BI142" s="119" t="s">
        <v>3148</v>
      </c>
      <c r="BJ142" s="119" t="s">
        <v>3218</v>
      </c>
      <c r="BK142" s="119" t="s">
        <v>3218</v>
      </c>
      <c r="BL142" s="119">
        <v>1</v>
      </c>
      <c r="BM142" s="123">
        <v>6.25</v>
      </c>
      <c r="BN142" s="119">
        <v>0</v>
      </c>
      <c r="BO142" s="123">
        <v>0</v>
      </c>
      <c r="BP142" s="119">
        <v>0</v>
      </c>
      <c r="BQ142" s="123">
        <v>0</v>
      </c>
      <c r="BR142" s="119">
        <v>15</v>
      </c>
      <c r="BS142" s="123">
        <v>93.75</v>
      </c>
      <c r="BT142" s="119">
        <v>16</v>
      </c>
      <c r="BU142" s="2"/>
      <c r="BV142" s="3"/>
      <c r="BW142" s="3"/>
      <c r="BX142" s="3"/>
      <c r="BY142" s="3"/>
    </row>
    <row r="143" spans="1:77" ht="41.45" customHeight="1">
      <c r="A143" s="64" t="s">
        <v>367</v>
      </c>
      <c r="C143" s="65"/>
      <c r="D143" s="65" t="s">
        <v>64</v>
      </c>
      <c r="E143" s="66">
        <v>686.800534878538</v>
      </c>
      <c r="F143" s="68">
        <v>95.95702843988298</v>
      </c>
      <c r="G143" s="102" t="s">
        <v>631</v>
      </c>
      <c r="H143" s="65"/>
      <c r="I143" s="69" t="s">
        <v>367</v>
      </c>
      <c r="J143" s="70"/>
      <c r="K143" s="70"/>
      <c r="L143" s="69" t="s">
        <v>2597</v>
      </c>
      <c r="M143" s="73">
        <v>1348.3876552683325</v>
      </c>
      <c r="N143" s="74">
        <v>9275.80078125</v>
      </c>
      <c r="O143" s="74">
        <v>8380.533203125</v>
      </c>
      <c r="P143" s="75"/>
      <c r="Q143" s="76"/>
      <c r="R143" s="76"/>
      <c r="S143" s="88"/>
      <c r="T143" s="48">
        <v>5</v>
      </c>
      <c r="U143" s="48">
        <v>5</v>
      </c>
      <c r="V143" s="49">
        <v>462.142857</v>
      </c>
      <c r="W143" s="49">
        <v>0.006061</v>
      </c>
      <c r="X143" s="49">
        <v>0.02434</v>
      </c>
      <c r="Y143" s="49">
        <v>2.193552</v>
      </c>
      <c r="Z143" s="49">
        <v>0.14285714285714285</v>
      </c>
      <c r="AA143" s="49">
        <v>0</v>
      </c>
      <c r="AB143" s="71">
        <v>143</v>
      </c>
      <c r="AC143" s="71"/>
      <c r="AD143" s="72"/>
      <c r="AE143" s="78" t="s">
        <v>1523</v>
      </c>
      <c r="AF143" s="78">
        <v>825</v>
      </c>
      <c r="AG143" s="78">
        <v>2811</v>
      </c>
      <c r="AH143" s="78">
        <v>10789</v>
      </c>
      <c r="AI143" s="78">
        <v>28506</v>
      </c>
      <c r="AJ143" s="78"/>
      <c r="AK143" s="78" t="s">
        <v>1706</v>
      </c>
      <c r="AL143" s="78" t="s">
        <v>1844</v>
      </c>
      <c r="AM143" s="82" t="s">
        <v>1953</v>
      </c>
      <c r="AN143" s="78"/>
      <c r="AO143" s="80">
        <v>42381.23373842592</v>
      </c>
      <c r="AP143" s="82" t="s">
        <v>2118</v>
      </c>
      <c r="AQ143" s="78" t="b">
        <v>0</v>
      </c>
      <c r="AR143" s="78" t="b">
        <v>0</v>
      </c>
      <c r="AS143" s="78" t="b">
        <v>0</v>
      </c>
      <c r="AT143" s="78"/>
      <c r="AU143" s="78">
        <v>16</v>
      </c>
      <c r="AV143" s="82" t="s">
        <v>2158</v>
      </c>
      <c r="AW143" s="78" t="b">
        <v>0</v>
      </c>
      <c r="AX143" s="78" t="s">
        <v>2269</v>
      </c>
      <c r="AY143" s="82" t="s">
        <v>2410</v>
      </c>
      <c r="AZ143" s="78" t="s">
        <v>66</v>
      </c>
      <c r="BA143" s="78" t="str">
        <f>REPLACE(INDEX(GroupVertices[Group],MATCH(Vertices[[#This Row],[Vertex]],GroupVertices[Vertex],0)),1,1,"")</f>
        <v>5</v>
      </c>
      <c r="BB143" s="48" t="s">
        <v>3086</v>
      </c>
      <c r="BC143" s="48" t="s">
        <v>3086</v>
      </c>
      <c r="BD143" s="48" t="s">
        <v>3094</v>
      </c>
      <c r="BE143" s="48" t="s">
        <v>2771</v>
      </c>
      <c r="BF143" s="48" t="s">
        <v>2802</v>
      </c>
      <c r="BG143" s="48" t="s">
        <v>3109</v>
      </c>
      <c r="BH143" s="119" t="s">
        <v>3149</v>
      </c>
      <c r="BI143" s="119" t="s">
        <v>3183</v>
      </c>
      <c r="BJ143" s="119" t="s">
        <v>3220</v>
      </c>
      <c r="BK143" s="119" t="s">
        <v>3220</v>
      </c>
      <c r="BL143" s="119">
        <v>3</v>
      </c>
      <c r="BM143" s="123">
        <v>4.285714285714286</v>
      </c>
      <c r="BN143" s="119">
        <v>0</v>
      </c>
      <c r="BO143" s="123">
        <v>0</v>
      </c>
      <c r="BP143" s="119">
        <v>0</v>
      </c>
      <c r="BQ143" s="123">
        <v>0</v>
      </c>
      <c r="BR143" s="119">
        <v>67</v>
      </c>
      <c r="BS143" s="123">
        <v>95.71428571428571</v>
      </c>
      <c r="BT143" s="119">
        <v>70</v>
      </c>
      <c r="BU143" s="2"/>
      <c r="BV143" s="3"/>
      <c r="BW143" s="3"/>
      <c r="BX143" s="3"/>
      <c r="BY143" s="3"/>
    </row>
    <row r="144" spans="1:77" ht="41.45" customHeight="1">
      <c r="A144" s="64" t="s">
        <v>335</v>
      </c>
      <c r="C144" s="65"/>
      <c r="D144" s="65" t="s">
        <v>64</v>
      </c>
      <c r="E144" s="66">
        <v>1000</v>
      </c>
      <c r="F144" s="68">
        <v>83.4410819624958</v>
      </c>
      <c r="G144" s="102" t="s">
        <v>603</v>
      </c>
      <c r="H144" s="65"/>
      <c r="I144" s="69" t="s">
        <v>335</v>
      </c>
      <c r="J144" s="70"/>
      <c r="K144" s="70"/>
      <c r="L144" s="69" t="s">
        <v>2598</v>
      </c>
      <c r="M144" s="73">
        <v>5519.535417965565</v>
      </c>
      <c r="N144" s="74">
        <v>5518.44580078125</v>
      </c>
      <c r="O144" s="74">
        <v>5506.41845703125</v>
      </c>
      <c r="P144" s="75"/>
      <c r="Q144" s="76"/>
      <c r="R144" s="76"/>
      <c r="S144" s="88"/>
      <c r="T144" s="48">
        <v>0</v>
      </c>
      <c r="U144" s="48">
        <v>5</v>
      </c>
      <c r="V144" s="49">
        <v>59.555556</v>
      </c>
      <c r="W144" s="49">
        <v>0.006135</v>
      </c>
      <c r="X144" s="49">
        <v>0.025279</v>
      </c>
      <c r="Y144" s="49">
        <v>1.065873</v>
      </c>
      <c r="Z144" s="49">
        <v>0.4</v>
      </c>
      <c r="AA144" s="49">
        <v>0</v>
      </c>
      <c r="AB144" s="71">
        <v>144</v>
      </c>
      <c r="AC144" s="71"/>
      <c r="AD144" s="72"/>
      <c r="AE144" s="78" t="s">
        <v>1524</v>
      </c>
      <c r="AF144" s="78">
        <v>12634</v>
      </c>
      <c r="AG144" s="78">
        <v>11510</v>
      </c>
      <c r="AH144" s="78">
        <v>15831</v>
      </c>
      <c r="AI144" s="78">
        <v>206460</v>
      </c>
      <c r="AJ144" s="78"/>
      <c r="AK144" s="78" t="s">
        <v>1707</v>
      </c>
      <c r="AL144" s="78" t="s">
        <v>1845</v>
      </c>
      <c r="AM144" s="82" t="s">
        <v>1954</v>
      </c>
      <c r="AN144" s="78"/>
      <c r="AO144" s="80">
        <v>41164.64771990741</v>
      </c>
      <c r="AP144" s="82" t="s">
        <v>2119</v>
      </c>
      <c r="AQ144" s="78" t="b">
        <v>0</v>
      </c>
      <c r="AR144" s="78" t="b">
        <v>0</v>
      </c>
      <c r="AS144" s="78" t="b">
        <v>1</v>
      </c>
      <c r="AT144" s="78"/>
      <c r="AU144" s="78">
        <v>37</v>
      </c>
      <c r="AV144" s="82" t="s">
        <v>2158</v>
      </c>
      <c r="AW144" s="78" t="b">
        <v>0</v>
      </c>
      <c r="AX144" s="78" t="s">
        <v>2269</v>
      </c>
      <c r="AY144" s="82" t="s">
        <v>2411</v>
      </c>
      <c r="AZ144" s="78" t="s">
        <v>66</v>
      </c>
      <c r="BA144" s="78" t="str">
        <f>REPLACE(INDEX(GroupVertices[Group],MATCH(Vertices[[#This Row],[Vertex]],GroupVertices[Vertex],0)),1,1,"")</f>
        <v>2</v>
      </c>
      <c r="BB144" s="48" t="s">
        <v>3087</v>
      </c>
      <c r="BC144" s="48" t="s">
        <v>3087</v>
      </c>
      <c r="BD144" s="48" t="s">
        <v>3094</v>
      </c>
      <c r="BE144" s="48" t="s">
        <v>2771</v>
      </c>
      <c r="BF144" s="48" t="s">
        <v>503</v>
      </c>
      <c r="BG144" s="48" t="s">
        <v>503</v>
      </c>
      <c r="BH144" s="119" t="s">
        <v>3150</v>
      </c>
      <c r="BI144" s="119" t="s">
        <v>3184</v>
      </c>
      <c r="BJ144" s="119" t="s">
        <v>3218</v>
      </c>
      <c r="BK144" s="119" t="s">
        <v>3218</v>
      </c>
      <c r="BL144" s="119">
        <v>2</v>
      </c>
      <c r="BM144" s="123">
        <v>2.3529411764705883</v>
      </c>
      <c r="BN144" s="119">
        <v>0</v>
      </c>
      <c r="BO144" s="123">
        <v>0</v>
      </c>
      <c r="BP144" s="119">
        <v>0</v>
      </c>
      <c r="BQ144" s="123">
        <v>0</v>
      </c>
      <c r="BR144" s="119">
        <v>83</v>
      </c>
      <c r="BS144" s="123">
        <v>97.6470588235294</v>
      </c>
      <c r="BT144" s="119">
        <v>85</v>
      </c>
      <c r="BU144" s="2"/>
      <c r="BV144" s="3"/>
      <c r="BW144" s="3"/>
      <c r="BX144" s="3"/>
      <c r="BY144" s="3"/>
    </row>
    <row r="145" spans="1:77" ht="41.45" customHeight="1">
      <c r="A145" s="64" t="s">
        <v>336</v>
      </c>
      <c r="C145" s="65"/>
      <c r="D145" s="65" t="s">
        <v>64</v>
      </c>
      <c r="E145" s="66">
        <v>284.8892355694228</v>
      </c>
      <c r="F145" s="68">
        <v>99.05328281617189</v>
      </c>
      <c r="G145" s="102" t="s">
        <v>604</v>
      </c>
      <c r="H145" s="65"/>
      <c r="I145" s="69" t="s">
        <v>336</v>
      </c>
      <c r="J145" s="70"/>
      <c r="K145" s="70"/>
      <c r="L145" s="69" t="s">
        <v>2599</v>
      </c>
      <c r="M145" s="73">
        <v>316.5092801304494</v>
      </c>
      <c r="N145" s="74">
        <v>9804.087890625</v>
      </c>
      <c r="O145" s="74">
        <v>8706.623046875</v>
      </c>
      <c r="P145" s="75"/>
      <c r="Q145" s="76"/>
      <c r="R145" s="76"/>
      <c r="S145" s="88"/>
      <c r="T145" s="48">
        <v>0</v>
      </c>
      <c r="U145" s="48">
        <v>1</v>
      </c>
      <c r="V145" s="49">
        <v>0</v>
      </c>
      <c r="W145" s="49">
        <v>0.004202</v>
      </c>
      <c r="X145" s="49">
        <v>0.002384</v>
      </c>
      <c r="Y145" s="49">
        <v>0.357169</v>
      </c>
      <c r="Z145" s="49">
        <v>0</v>
      </c>
      <c r="AA145" s="49">
        <v>0</v>
      </c>
      <c r="AB145" s="71">
        <v>145</v>
      </c>
      <c r="AC145" s="71"/>
      <c r="AD145" s="72"/>
      <c r="AE145" s="78" t="s">
        <v>1525</v>
      </c>
      <c r="AF145" s="78">
        <v>432</v>
      </c>
      <c r="AG145" s="78">
        <v>659</v>
      </c>
      <c r="AH145" s="78">
        <v>17415</v>
      </c>
      <c r="AI145" s="78">
        <v>4352</v>
      </c>
      <c r="AJ145" s="78"/>
      <c r="AK145" s="78" t="s">
        <v>1708</v>
      </c>
      <c r="AL145" s="78" t="s">
        <v>1846</v>
      </c>
      <c r="AM145" s="82" t="s">
        <v>1955</v>
      </c>
      <c r="AN145" s="78"/>
      <c r="AO145" s="80">
        <v>39923.24563657407</v>
      </c>
      <c r="AP145" s="82" t="s">
        <v>2120</v>
      </c>
      <c r="AQ145" s="78" t="b">
        <v>0</v>
      </c>
      <c r="AR145" s="78" t="b">
        <v>0</v>
      </c>
      <c r="AS145" s="78" t="b">
        <v>0</v>
      </c>
      <c r="AT145" s="78"/>
      <c r="AU145" s="78">
        <v>6</v>
      </c>
      <c r="AV145" s="82" t="s">
        <v>2158</v>
      </c>
      <c r="AW145" s="78" t="b">
        <v>0</v>
      </c>
      <c r="AX145" s="78" t="s">
        <v>2269</v>
      </c>
      <c r="AY145" s="82" t="s">
        <v>2412</v>
      </c>
      <c r="AZ145" s="78" t="s">
        <v>66</v>
      </c>
      <c r="BA145" s="78" t="str">
        <f>REPLACE(INDEX(GroupVertices[Group],MATCH(Vertices[[#This Row],[Vertex]],GroupVertices[Vertex],0)),1,1,"")</f>
        <v>5</v>
      </c>
      <c r="BB145" s="48" t="s">
        <v>472</v>
      </c>
      <c r="BC145" s="48" t="s">
        <v>472</v>
      </c>
      <c r="BD145" s="48" t="s">
        <v>488</v>
      </c>
      <c r="BE145" s="48" t="s">
        <v>488</v>
      </c>
      <c r="BF145" s="48" t="s">
        <v>503</v>
      </c>
      <c r="BG145" s="48" t="s">
        <v>503</v>
      </c>
      <c r="BH145" s="119" t="s">
        <v>3148</v>
      </c>
      <c r="BI145" s="119" t="s">
        <v>3148</v>
      </c>
      <c r="BJ145" s="119" t="s">
        <v>3218</v>
      </c>
      <c r="BK145" s="119" t="s">
        <v>3218</v>
      </c>
      <c r="BL145" s="119">
        <v>1</v>
      </c>
      <c r="BM145" s="123">
        <v>6.25</v>
      </c>
      <c r="BN145" s="119">
        <v>0</v>
      </c>
      <c r="BO145" s="123">
        <v>0</v>
      </c>
      <c r="BP145" s="119">
        <v>0</v>
      </c>
      <c r="BQ145" s="123">
        <v>0</v>
      </c>
      <c r="BR145" s="119">
        <v>15</v>
      </c>
      <c r="BS145" s="123">
        <v>93.75</v>
      </c>
      <c r="BT145" s="119">
        <v>16</v>
      </c>
      <c r="BU145" s="2"/>
      <c r="BV145" s="3"/>
      <c r="BW145" s="3"/>
      <c r="BX145" s="3"/>
      <c r="BY145" s="3"/>
    </row>
    <row r="146" spans="1:77" ht="41.45" customHeight="1">
      <c r="A146" s="64" t="s">
        <v>337</v>
      </c>
      <c r="C146" s="65"/>
      <c r="D146" s="65" t="s">
        <v>64</v>
      </c>
      <c r="E146" s="66">
        <v>238.7590817918431</v>
      </c>
      <c r="F146" s="68">
        <v>99.40866145508609</v>
      </c>
      <c r="G146" s="102" t="s">
        <v>2259</v>
      </c>
      <c r="H146" s="65"/>
      <c r="I146" s="69" t="s">
        <v>337</v>
      </c>
      <c r="J146" s="70"/>
      <c r="K146" s="70"/>
      <c r="L146" s="69" t="s">
        <v>2600</v>
      </c>
      <c r="M146" s="73">
        <v>198.07342573497675</v>
      </c>
      <c r="N146" s="74">
        <v>8884.7509765625</v>
      </c>
      <c r="O146" s="74">
        <v>638.1714477539062</v>
      </c>
      <c r="P146" s="75"/>
      <c r="Q146" s="76"/>
      <c r="R146" s="76"/>
      <c r="S146" s="88"/>
      <c r="T146" s="48">
        <v>2</v>
      </c>
      <c r="U146" s="48">
        <v>1</v>
      </c>
      <c r="V146" s="49">
        <v>0</v>
      </c>
      <c r="W146" s="49">
        <v>1</v>
      </c>
      <c r="X146" s="49">
        <v>0</v>
      </c>
      <c r="Y146" s="49">
        <v>1.298242</v>
      </c>
      <c r="Z146" s="49">
        <v>0</v>
      </c>
      <c r="AA146" s="49">
        <v>0</v>
      </c>
      <c r="AB146" s="71">
        <v>146</v>
      </c>
      <c r="AC146" s="71"/>
      <c r="AD146" s="72"/>
      <c r="AE146" s="78" t="s">
        <v>1526</v>
      </c>
      <c r="AF146" s="78">
        <v>914</v>
      </c>
      <c r="AG146" s="78">
        <v>412</v>
      </c>
      <c r="AH146" s="78">
        <v>5363</v>
      </c>
      <c r="AI146" s="78">
        <v>41880</v>
      </c>
      <c r="AJ146" s="78"/>
      <c r="AK146" s="78" t="s">
        <v>1709</v>
      </c>
      <c r="AL146" s="78" t="s">
        <v>1751</v>
      </c>
      <c r="AM146" s="82" t="s">
        <v>1956</v>
      </c>
      <c r="AN146" s="78"/>
      <c r="AO146" s="80">
        <v>41249.9924537037</v>
      </c>
      <c r="AP146" s="82" t="s">
        <v>2121</v>
      </c>
      <c r="AQ146" s="78" t="b">
        <v>0</v>
      </c>
      <c r="AR146" s="78" t="b">
        <v>0</v>
      </c>
      <c r="AS146" s="78" t="b">
        <v>0</v>
      </c>
      <c r="AT146" s="78"/>
      <c r="AU146" s="78">
        <v>1</v>
      </c>
      <c r="AV146" s="82" t="s">
        <v>2158</v>
      </c>
      <c r="AW146" s="78" t="b">
        <v>0</v>
      </c>
      <c r="AX146" s="78" t="s">
        <v>2269</v>
      </c>
      <c r="AY146" s="82" t="s">
        <v>2413</v>
      </c>
      <c r="AZ146" s="78" t="s">
        <v>66</v>
      </c>
      <c r="BA146" s="78" t="str">
        <f>REPLACE(INDEX(GroupVertices[Group],MATCH(Vertices[[#This Row],[Vertex]],GroupVertices[Vertex],0)),1,1,"")</f>
        <v>15</v>
      </c>
      <c r="BB146" s="48"/>
      <c r="BC146" s="48"/>
      <c r="BD146" s="48"/>
      <c r="BE146" s="48"/>
      <c r="BF146" s="48" t="s">
        <v>508</v>
      </c>
      <c r="BG146" s="48" t="s">
        <v>508</v>
      </c>
      <c r="BH146" s="119" t="s">
        <v>3151</v>
      </c>
      <c r="BI146" s="119" t="s">
        <v>3151</v>
      </c>
      <c r="BJ146" s="119" t="s">
        <v>3016</v>
      </c>
      <c r="BK146" s="119" t="s">
        <v>3016</v>
      </c>
      <c r="BL146" s="119">
        <v>1</v>
      </c>
      <c r="BM146" s="123">
        <v>8.333333333333334</v>
      </c>
      <c r="BN146" s="119">
        <v>0</v>
      </c>
      <c r="BO146" s="123">
        <v>0</v>
      </c>
      <c r="BP146" s="119">
        <v>0</v>
      </c>
      <c r="BQ146" s="123">
        <v>0</v>
      </c>
      <c r="BR146" s="119">
        <v>11</v>
      </c>
      <c r="BS146" s="123">
        <v>91.66666666666667</v>
      </c>
      <c r="BT146" s="119">
        <v>12</v>
      </c>
      <c r="BU146" s="2"/>
      <c r="BV146" s="3"/>
      <c r="BW146" s="3"/>
      <c r="BX146" s="3"/>
      <c r="BY146" s="3"/>
    </row>
    <row r="147" spans="1:77" ht="41.45" customHeight="1">
      <c r="A147" s="64" t="s">
        <v>338</v>
      </c>
      <c r="C147" s="65"/>
      <c r="D147" s="65" t="s">
        <v>64</v>
      </c>
      <c r="E147" s="66">
        <v>233.52975261867618</v>
      </c>
      <c r="F147" s="68">
        <v>99.44894729269579</v>
      </c>
      <c r="G147" s="102" t="s">
        <v>2260</v>
      </c>
      <c r="H147" s="65"/>
      <c r="I147" s="69" t="s">
        <v>338</v>
      </c>
      <c r="J147" s="70"/>
      <c r="K147" s="70"/>
      <c r="L147" s="69" t="s">
        <v>2601</v>
      </c>
      <c r="M147" s="73">
        <v>184.64749892091507</v>
      </c>
      <c r="N147" s="74">
        <v>8884.7509765625</v>
      </c>
      <c r="O147" s="74">
        <v>1208.70263671875</v>
      </c>
      <c r="P147" s="75"/>
      <c r="Q147" s="76"/>
      <c r="R147" s="76"/>
      <c r="S147" s="88"/>
      <c r="T147" s="48">
        <v>0</v>
      </c>
      <c r="U147" s="48">
        <v>1</v>
      </c>
      <c r="V147" s="49">
        <v>0</v>
      </c>
      <c r="W147" s="49">
        <v>1</v>
      </c>
      <c r="X147" s="49">
        <v>0</v>
      </c>
      <c r="Y147" s="49">
        <v>0.701753</v>
      </c>
      <c r="Z147" s="49">
        <v>0</v>
      </c>
      <c r="AA147" s="49">
        <v>0</v>
      </c>
      <c r="AB147" s="71">
        <v>147</v>
      </c>
      <c r="AC147" s="71"/>
      <c r="AD147" s="72"/>
      <c r="AE147" s="78" t="s">
        <v>1527</v>
      </c>
      <c r="AF147" s="78">
        <v>1233</v>
      </c>
      <c r="AG147" s="78">
        <v>384</v>
      </c>
      <c r="AH147" s="78">
        <v>4000</v>
      </c>
      <c r="AI147" s="78">
        <v>14065</v>
      </c>
      <c r="AJ147" s="78"/>
      <c r="AK147" s="78" t="s">
        <v>1710</v>
      </c>
      <c r="AL147" s="78" t="s">
        <v>1847</v>
      </c>
      <c r="AM147" s="82" t="s">
        <v>1957</v>
      </c>
      <c r="AN147" s="78"/>
      <c r="AO147" s="80">
        <v>41806.82444444444</v>
      </c>
      <c r="AP147" s="82" t="s">
        <v>2122</v>
      </c>
      <c r="AQ147" s="78" t="b">
        <v>0</v>
      </c>
      <c r="AR147" s="78" t="b">
        <v>0</v>
      </c>
      <c r="AS147" s="78" t="b">
        <v>0</v>
      </c>
      <c r="AT147" s="78"/>
      <c r="AU147" s="78">
        <v>2</v>
      </c>
      <c r="AV147" s="82" t="s">
        <v>2158</v>
      </c>
      <c r="AW147" s="78" t="b">
        <v>0</v>
      </c>
      <c r="AX147" s="78" t="s">
        <v>2269</v>
      </c>
      <c r="AY147" s="82" t="s">
        <v>2414</v>
      </c>
      <c r="AZ147" s="78" t="s">
        <v>66</v>
      </c>
      <c r="BA147" s="78" t="str">
        <f>REPLACE(INDEX(GroupVertices[Group],MATCH(Vertices[[#This Row],[Vertex]],GroupVertices[Vertex],0)),1,1,"")</f>
        <v>15</v>
      </c>
      <c r="BB147" s="48"/>
      <c r="BC147" s="48"/>
      <c r="BD147" s="48"/>
      <c r="BE147" s="48"/>
      <c r="BF147" s="48" t="s">
        <v>508</v>
      </c>
      <c r="BG147" s="48" t="s">
        <v>508</v>
      </c>
      <c r="BH147" s="119" t="s">
        <v>3151</v>
      </c>
      <c r="BI147" s="119" t="s">
        <v>3151</v>
      </c>
      <c r="BJ147" s="119" t="s">
        <v>3016</v>
      </c>
      <c r="BK147" s="119" t="s">
        <v>3016</v>
      </c>
      <c r="BL147" s="119">
        <v>1</v>
      </c>
      <c r="BM147" s="123">
        <v>8.333333333333334</v>
      </c>
      <c r="BN147" s="119">
        <v>0</v>
      </c>
      <c r="BO147" s="123">
        <v>0</v>
      </c>
      <c r="BP147" s="119">
        <v>0</v>
      </c>
      <c r="BQ147" s="123">
        <v>0</v>
      </c>
      <c r="BR147" s="119">
        <v>11</v>
      </c>
      <c r="BS147" s="123">
        <v>91.66666666666667</v>
      </c>
      <c r="BT147" s="119">
        <v>12</v>
      </c>
      <c r="BU147" s="2"/>
      <c r="BV147" s="3"/>
      <c r="BW147" s="3"/>
      <c r="BX147" s="3"/>
      <c r="BY147" s="3"/>
    </row>
    <row r="148" spans="1:77" ht="41.45" customHeight="1">
      <c r="A148" s="64" t="s">
        <v>340</v>
      </c>
      <c r="C148" s="65"/>
      <c r="D148" s="65" t="s">
        <v>64</v>
      </c>
      <c r="E148" s="66">
        <v>613.4031646980166</v>
      </c>
      <c r="F148" s="68">
        <v>96.5224689463335</v>
      </c>
      <c r="G148" s="102" t="s">
        <v>606</v>
      </c>
      <c r="H148" s="65"/>
      <c r="I148" s="69" t="s">
        <v>340</v>
      </c>
      <c r="J148" s="70"/>
      <c r="K148" s="70"/>
      <c r="L148" s="69" t="s">
        <v>2602</v>
      </c>
      <c r="M148" s="73">
        <v>1159.9451824852524</v>
      </c>
      <c r="N148" s="74">
        <v>7621.0703125</v>
      </c>
      <c r="O148" s="74">
        <v>2820.30615234375</v>
      </c>
      <c r="P148" s="75"/>
      <c r="Q148" s="76"/>
      <c r="R148" s="76"/>
      <c r="S148" s="88"/>
      <c r="T148" s="48">
        <v>0</v>
      </c>
      <c r="U148" s="48">
        <v>1</v>
      </c>
      <c r="V148" s="49">
        <v>0</v>
      </c>
      <c r="W148" s="49">
        <v>0.2</v>
      </c>
      <c r="X148" s="49">
        <v>0</v>
      </c>
      <c r="Y148" s="49">
        <v>0.610686</v>
      </c>
      <c r="Z148" s="49">
        <v>0</v>
      </c>
      <c r="AA148" s="49">
        <v>0</v>
      </c>
      <c r="AB148" s="71">
        <v>148</v>
      </c>
      <c r="AC148" s="71"/>
      <c r="AD148" s="72"/>
      <c r="AE148" s="78" t="s">
        <v>1528</v>
      </c>
      <c r="AF148" s="78">
        <v>885</v>
      </c>
      <c r="AG148" s="78">
        <v>2418</v>
      </c>
      <c r="AH148" s="78">
        <v>3795</v>
      </c>
      <c r="AI148" s="78">
        <v>3957</v>
      </c>
      <c r="AJ148" s="78"/>
      <c r="AK148" s="78" t="s">
        <v>1711</v>
      </c>
      <c r="AL148" s="78" t="s">
        <v>1848</v>
      </c>
      <c r="AM148" s="82" t="s">
        <v>1958</v>
      </c>
      <c r="AN148" s="78"/>
      <c r="AO148" s="80">
        <v>39987.670277777775</v>
      </c>
      <c r="AP148" s="82" t="s">
        <v>2123</v>
      </c>
      <c r="AQ148" s="78" t="b">
        <v>0</v>
      </c>
      <c r="AR148" s="78" t="b">
        <v>0</v>
      </c>
      <c r="AS148" s="78" t="b">
        <v>1</v>
      </c>
      <c r="AT148" s="78"/>
      <c r="AU148" s="78">
        <v>164</v>
      </c>
      <c r="AV148" s="82" t="s">
        <v>2158</v>
      </c>
      <c r="AW148" s="78" t="b">
        <v>0</v>
      </c>
      <c r="AX148" s="78" t="s">
        <v>2269</v>
      </c>
      <c r="AY148" s="82" t="s">
        <v>2415</v>
      </c>
      <c r="AZ148" s="78" t="s">
        <v>66</v>
      </c>
      <c r="BA148" s="78" t="str">
        <f>REPLACE(INDEX(GroupVertices[Group],MATCH(Vertices[[#This Row],[Vertex]],GroupVertices[Vertex],0)),1,1,"")</f>
        <v>10</v>
      </c>
      <c r="BB148" s="48"/>
      <c r="BC148" s="48"/>
      <c r="BD148" s="48"/>
      <c r="BE148" s="48"/>
      <c r="BF148" s="48" t="s">
        <v>385</v>
      </c>
      <c r="BG148" s="48" t="s">
        <v>385</v>
      </c>
      <c r="BH148" s="119" t="s">
        <v>2904</v>
      </c>
      <c r="BI148" s="119" t="s">
        <v>2904</v>
      </c>
      <c r="BJ148" s="119" t="s">
        <v>3012</v>
      </c>
      <c r="BK148" s="119" t="s">
        <v>3012</v>
      </c>
      <c r="BL148" s="119">
        <v>1</v>
      </c>
      <c r="BM148" s="123">
        <v>2.0833333333333335</v>
      </c>
      <c r="BN148" s="119">
        <v>0</v>
      </c>
      <c r="BO148" s="123">
        <v>0</v>
      </c>
      <c r="BP148" s="119">
        <v>0</v>
      </c>
      <c r="BQ148" s="123">
        <v>0</v>
      </c>
      <c r="BR148" s="119">
        <v>47</v>
      </c>
      <c r="BS148" s="123">
        <v>97.91666666666667</v>
      </c>
      <c r="BT148" s="119">
        <v>48</v>
      </c>
      <c r="BU148" s="2"/>
      <c r="BV148" s="3"/>
      <c r="BW148" s="3"/>
      <c r="BX148" s="3"/>
      <c r="BY148" s="3"/>
    </row>
    <row r="149" spans="1:77" ht="41.45" customHeight="1">
      <c r="A149" s="64" t="s">
        <v>342</v>
      </c>
      <c r="C149" s="65"/>
      <c r="D149" s="65" t="s">
        <v>64</v>
      </c>
      <c r="E149" s="66">
        <v>1000</v>
      </c>
      <c r="F149" s="68">
        <v>93.54419452304445</v>
      </c>
      <c r="G149" s="102" t="s">
        <v>608</v>
      </c>
      <c r="H149" s="65"/>
      <c r="I149" s="69" t="s">
        <v>342</v>
      </c>
      <c r="J149" s="70"/>
      <c r="K149" s="70"/>
      <c r="L149" s="69" t="s">
        <v>2603</v>
      </c>
      <c r="M149" s="73">
        <v>2152.5047719533836</v>
      </c>
      <c r="N149" s="74">
        <v>6778.14111328125</v>
      </c>
      <c r="O149" s="74">
        <v>427.3692321777344</v>
      </c>
      <c r="P149" s="75"/>
      <c r="Q149" s="76"/>
      <c r="R149" s="76"/>
      <c r="S149" s="88"/>
      <c r="T149" s="48">
        <v>0</v>
      </c>
      <c r="U149" s="48">
        <v>2</v>
      </c>
      <c r="V149" s="49">
        <v>0</v>
      </c>
      <c r="W149" s="49">
        <v>0.1</v>
      </c>
      <c r="X149" s="49">
        <v>0</v>
      </c>
      <c r="Y149" s="49">
        <v>0.668291</v>
      </c>
      <c r="Z149" s="49">
        <v>0.5</v>
      </c>
      <c r="AA149" s="49">
        <v>0</v>
      </c>
      <c r="AB149" s="71">
        <v>149</v>
      </c>
      <c r="AC149" s="71"/>
      <c r="AD149" s="72"/>
      <c r="AE149" s="78" t="s">
        <v>1529</v>
      </c>
      <c r="AF149" s="78">
        <v>4254</v>
      </c>
      <c r="AG149" s="78">
        <v>4488</v>
      </c>
      <c r="AH149" s="78">
        <v>61121</v>
      </c>
      <c r="AI149" s="78">
        <v>50476</v>
      </c>
      <c r="AJ149" s="78"/>
      <c r="AK149" s="78" t="s">
        <v>1712</v>
      </c>
      <c r="AL149" s="78" t="s">
        <v>1849</v>
      </c>
      <c r="AM149" s="82" t="s">
        <v>1959</v>
      </c>
      <c r="AN149" s="78"/>
      <c r="AO149" s="80">
        <v>40080.55136574074</v>
      </c>
      <c r="AP149" s="82" t="s">
        <v>2124</v>
      </c>
      <c r="AQ149" s="78" t="b">
        <v>0</v>
      </c>
      <c r="AR149" s="78" t="b">
        <v>0</v>
      </c>
      <c r="AS149" s="78" t="b">
        <v>0</v>
      </c>
      <c r="AT149" s="78"/>
      <c r="AU149" s="78">
        <v>327</v>
      </c>
      <c r="AV149" s="82" t="s">
        <v>2158</v>
      </c>
      <c r="AW149" s="78" t="b">
        <v>0</v>
      </c>
      <c r="AX149" s="78" t="s">
        <v>2269</v>
      </c>
      <c r="AY149" s="82" t="s">
        <v>2416</v>
      </c>
      <c r="AZ149" s="78" t="s">
        <v>66</v>
      </c>
      <c r="BA149" s="78" t="str">
        <f>REPLACE(INDEX(GroupVertices[Group],MATCH(Vertices[[#This Row],[Vertex]],GroupVertices[Vertex],0)),1,1,"")</f>
        <v>7</v>
      </c>
      <c r="BB149" s="48"/>
      <c r="BC149" s="48"/>
      <c r="BD149" s="48"/>
      <c r="BE149" s="48"/>
      <c r="BF149" s="48" t="s">
        <v>304</v>
      </c>
      <c r="BG149" s="48" t="s">
        <v>304</v>
      </c>
      <c r="BH149" s="119" t="s">
        <v>3141</v>
      </c>
      <c r="BI149" s="119" t="s">
        <v>3141</v>
      </c>
      <c r="BJ149" s="119" t="s">
        <v>3216</v>
      </c>
      <c r="BK149" s="119" t="s">
        <v>3216</v>
      </c>
      <c r="BL149" s="119">
        <v>0</v>
      </c>
      <c r="BM149" s="123">
        <v>0</v>
      </c>
      <c r="BN149" s="119">
        <v>0</v>
      </c>
      <c r="BO149" s="123">
        <v>0</v>
      </c>
      <c r="BP149" s="119">
        <v>0</v>
      </c>
      <c r="BQ149" s="123">
        <v>0</v>
      </c>
      <c r="BR149" s="119">
        <v>28</v>
      </c>
      <c r="BS149" s="123">
        <v>100</v>
      </c>
      <c r="BT149" s="119">
        <v>28</v>
      </c>
      <c r="BU149" s="2"/>
      <c r="BV149" s="3"/>
      <c r="BW149" s="3"/>
      <c r="BX149" s="3"/>
      <c r="BY149" s="3"/>
    </row>
    <row r="150" spans="1:77" ht="41.45" customHeight="1">
      <c r="A150" s="64" t="s">
        <v>346</v>
      </c>
      <c r="C150" s="65"/>
      <c r="D150" s="65" t="s">
        <v>64</v>
      </c>
      <c r="E150" s="66">
        <v>343.9059505237352</v>
      </c>
      <c r="F150" s="68">
        <v>98.59862836314805</v>
      </c>
      <c r="G150" s="102" t="s">
        <v>612</v>
      </c>
      <c r="H150" s="65"/>
      <c r="I150" s="69" t="s">
        <v>346</v>
      </c>
      <c r="J150" s="70"/>
      <c r="K150" s="70"/>
      <c r="L150" s="69" t="s">
        <v>2604</v>
      </c>
      <c r="M150" s="73">
        <v>468.0304541748597</v>
      </c>
      <c r="N150" s="74">
        <v>4814.3056640625</v>
      </c>
      <c r="O150" s="74">
        <v>9646.09375</v>
      </c>
      <c r="P150" s="75"/>
      <c r="Q150" s="76"/>
      <c r="R150" s="76"/>
      <c r="S150" s="88"/>
      <c r="T150" s="48">
        <v>0</v>
      </c>
      <c r="U150" s="48">
        <v>1</v>
      </c>
      <c r="V150" s="49">
        <v>0</v>
      </c>
      <c r="W150" s="49">
        <v>0.004032</v>
      </c>
      <c r="X150" s="49">
        <v>0.001949</v>
      </c>
      <c r="Y150" s="49">
        <v>0.340155</v>
      </c>
      <c r="Z150" s="49">
        <v>0</v>
      </c>
      <c r="AA150" s="49">
        <v>0</v>
      </c>
      <c r="AB150" s="71">
        <v>150</v>
      </c>
      <c r="AC150" s="71"/>
      <c r="AD150" s="72"/>
      <c r="AE150" s="78" t="s">
        <v>1530</v>
      </c>
      <c r="AF150" s="78">
        <v>479</v>
      </c>
      <c r="AG150" s="78">
        <v>975</v>
      </c>
      <c r="AH150" s="78">
        <v>14688</v>
      </c>
      <c r="AI150" s="78">
        <v>10380</v>
      </c>
      <c r="AJ150" s="78"/>
      <c r="AK150" s="78" t="s">
        <v>1713</v>
      </c>
      <c r="AL150" s="78" t="s">
        <v>1850</v>
      </c>
      <c r="AM150" s="82" t="s">
        <v>1960</v>
      </c>
      <c r="AN150" s="78"/>
      <c r="AO150" s="80">
        <v>41516.0144212963</v>
      </c>
      <c r="AP150" s="82" t="s">
        <v>2125</v>
      </c>
      <c r="AQ150" s="78" t="b">
        <v>0</v>
      </c>
      <c r="AR150" s="78" t="b">
        <v>0</v>
      </c>
      <c r="AS150" s="78" t="b">
        <v>0</v>
      </c>
      <c r="AT150" s="78"/>
      <c r="AU150" s="78">
        <v>17</v>
      </c>
      <c r="AV150" s="82" t="s">
        <v>2161</v>
      </c>
      <c r="AW150" s="78" t="b">
        <v>0</v>
      </c>
      <c r="AX150" s="78" t="s">
        <v>2269</v>
      </c>
      <c r="AY150" s="82" t="s">
        <v>2417</v>
      </c>
      <c r="AZ150" s="78" t="s">
        <v>66</v>
      </c>
      <c r="BA150" s="78" t="str">
        <f>REPLACE(INDEX(GroupVertices[Group],MATCH(Vertices[[#This Row],[Vertex]],GroupVertices[Vertex],0)),1,1,"")</f>
        <v>2</v>
      </c>
      <c r="BB150" s="48" t="s">
        <v>476</v>
      </c>
      <c r="BC150" s="48" t="s">
        <v>476</v>
      </c>
      <c r="BD150" s="48" t="s">
        <v>488</v>
      </c>
      <c r="BE150" s="48" t="s">
        <v>488</v>
      </c>
      <c r="BF150" s="48" t="s">
        <v>511</v>
      </c>
      <c r="BG150" s="48" t="s">
        <v>511</v>
      </c>
      <c r="BH150" s="119" t="s">
        <v>3152</v>
      </c>
      <c r="BI150" s="119" t="s">
        <v>3152</v>
      </c>
      <c r="BJ150" s="119" t="s">
        <v>3221</v>
      </c>
      <c r="BK150" s="119" t="s">
        <v>3221</v>
      </c>
      <c r="BL150" s="119">
        <v>0</v>
      </c>
      <c r="BM150" s="123">
        <v>0</v>
      </c>
      <c r="BN150" s="119">
        <v>0</v>
      </c>
      <c r="BO150" s="123">
        <v>0</v>
      </c>
      <c r="BP150" s="119">
        <v>0</v>
      </c>
      <c r="BQ150" s="123">
        <v>0</v>
      </c>
      <c r="BR150" s="119">
        <v>17</v>
      </c>
      <c r="BS150" s="123">
        <v>100</v>
      </c>
      <c r="BT150" s="119">
        <v>17</v>
      </c>
      <c r="BU150" s="2"/>
      <c r="BV150" s="3"/>
      <c r="BW150" s="3"/>
      <c r="BX150" s="3"/>
      <c r="BY150" s="3"/>
    </row>
    <row r="151" spans="1:77" ht="41.45" customHeight="1">
      <c r="A151" s="64" t="s">
        <v>347</v>
      </c>
      <c r="C151" s="65"/>
      <c r="D151" s="65" t="s">
        <v>64</v>
      </c>
      <c r="E151" s="66">
        <v>331.3929128593715</v>
      </c>
      <c r="F151" s="68">
        <v>98.69502661742843</v>
      </c>
      <c r="G151" s="102" t="s">
        <v>613</v>
      </c>
      <c r="H151" s="65"/>
      <c r="I151" s="69" t="s">
        <v>347</v>
      </c>
      <c r="J151" s="70"/>
      <c r="K151" s="70"/>
      <c r="L151" s="69" t="s">
        <v>2605</v>
      </c>
      <c r="M151" s="73">
        <v>435.904129298355</v>
      </c>
      <c r="N151" s="74">
        <v>6657.748046875</v>
      </c>
      <c r="O151" s="74">
        <v>3270.26123046875</v>
      </c>
      <c r="P151" s="75"/>
      <c r="Q151" s="76"/>
      <c r="R151" s="76"/>
      <c r="S151" s="88"/>
      <c r="T151" s="48">
        <v>0</v>
      </c>
      <c r="U151" s="48">
        <v>2</v>
      </c>
      <c r="V151" s="49">
        <v>0</v>
      </c>
      <c r="W151" s="49">
        <v>0.003497</v>
      </c>
      <c r="X151" s="49">
        <v>0.000596</v>
      </c>
      <c r="Y151" s="49">
        <v>0.584952</v>
      </c>
      <c r="Z151" s="49">
        <v>0.5</v>
      </c>
      <c r="AA151" s="49">
        <v>0</v>
      </c>
      <c r="AB151" s="71">
        <v>151</v>
      </c>
      <c r="AC151" s="71"/>
      <c r="AD151" s="72"/>
      <c r="AE151" s="78" t="s">
        <v>1531</v>
      </c>
      <c r="AF151" s="78">
        <v>845</v>
      </c>
      <c r="AG151" s="78">
        <v>908</v>
      </c>
      <c r="AH151" s="78">
        <v>6332</v>
      </c>
      <c r="AI151" s="78">
        <v>17890</v>
      </c>
      <c r="AJ151" s="78"/>
      <c r="AK151" s="78" t="s">
        <v>1714</v>
      </c>
      <c r="AL151" s="78" t="s">
        <v>1851</v>
      </c>
      <c r="AM151" s="82" t="s">
        <v>1961</v>
      </c>
      <c r="AN151" s="78"/>
      <c r="AO151" s="80">
        <v>40273.00511574074</v>
      </c>
      <c r="AP151" s="82" t="s">
        <v>2126</v>
      </c>
      <c r="AQ151" s="78" t="b">
        <v>1</v>
      </c>
      <c r="AR151" s="78" t="b">
        <v>0</v>
      </c>
      <c r="AS151" s="78" t="b">
        <v>1</v>
      </c>
      <c r="AT151" s="78"/>
      <c r="AU151" s="78">
        <v>3</v>
      </c>
      <c r="AV151" s="82" t="s">
        <v>2158</v>
      </c>
      <c r="AW151" s="78" t="b">
        <v>0</v>
      </c>
      <c r="AX151" s="78" t="s">
        <v>2269</v>
      </c>
      <c r="AY151" s="82" t="s">
        <v>2418</v>
      </c>
      <c r="AZ151" s="78" t="s">
        <v>66</v>
      </c>
      <c r="BA151" s="78" t="str">
        <f>REPLACE(INDEX(GroupVertices[Group],MATCH(Vertices[[#This Row],[Vertex]],GroupVertices[Vertex],0)),1,1,"")</f>
        <v>6</v>
      </c>
      <c r="BB151" s="48"/>
      <c r="BC151" s="48"/>
      <c r="BD151" s="48"/>
      <c r="BE151" s="48"/>
      <c r="BF151" s="48" t="s">
        <v>512</v>
      </c>
      <c r="BG151" s="48" t="s">
        <v>512</v>
      </c>
      <c r="BH151" s="119" t="s">
        <v>3153</v>
      </c>
      <c r="BI151" s="119" t="s">
        <v>3153</v>
      </c>
      <c r="BJ151" s="119" t="s">
        <v>3222</v>
      </c>
      <c r="BK151" s="119" t="s">
        <v>3222</v>
      </c>
      <c r="BL151" s="119">
        <v>1</v>
      </c>
      <c r="BM151" s="123">
        <v>6.666666666666667</v>
      </c>
      <c r="BN151" s="119">
        <v>0</v>
      </c>
      <c r="BO151" s="123">
        <v>0</v>
      </c>
      <c r="BP151" s="119">
        <v>0</v>
      </c>
      <c r="BQ151" s="123">
        <v>0</v>
      </c>
      <c r="BR151" s="119">
        <v>14</v>
      </c>
      <c r="BS151" s="123">
        <v>93.33333333333333</v>
      </c>
      <c r="BT151" s="119">
        <v>15</v>
      </c>
      <c r="BU151" s="2"/>
      <c r="BV151" s="3"/>
      <c r="BW151" s="3"/>
      <c r="BX151" s="3"/>
      <c r="BY151" s="3"/>
    </row>
    <row r="152" spans="1:77" ht="41.45" customHeight="1">
      <c r="A152" s="64" t="s">
        <v>360</v>
      </c>
      <c r="C152" s="65"/>
      <c r="D152" s="65" t="s">
        <v>64</v>
      </c>
      <c r="E152" s="66">
        <v>229.7945174949855</v>
      </c>
      <c r="F152" s="68">
        <v>99.47772289098845</v>
      </c>
      <c r="G152" s="102" t="s">
        <v>2261</v>
      </c>
      <c r="H152" s="65"/>
      <c r="I152" s="69" t="s">
        <v>360</v>
      </c>
      <c r="J152" s="70"/>
      <c r="K152" s="70"/>
      <c r="L152" s="69" t="s">
        <v>2606</v>
      </c>
      <c r="M152" s="73">
        <v>175.0575511965853</v>
      </c>
      <c r="N152" s="74">
        <v>6540.42578125</v>
      </c>
      <c r="O152" s="74">
        <v>4915.70068359375</v>
      </c>
      <c r="P152" s="75"/>
      <c r="Q152" s="76"/>
      <c r="R152" s="76"/>
      <c r="S152" s="88"/>
      <c r="T152" s="48">
        <v>6</v>
      </c>
      <c r="U152" s="48">
        <v>1</v>
      </c>
      <c r="V152" s="49">
        <v>350</v>
      </c>
      <c r="W152" s="49">
        <v>0.004673</v>
      </c>
      <c r="X152" s="49">
        <v>0.003043</v>
      </c>
      <c r="Y152" s="49">
        <v>1.790979</v>
      </c>
      <c r="Z152" s="49">
        <v>0.14285714285714285</v>
      </c>
      <c r="AA152" s="49">
        <v>0</v>
      </c>
      <c r="AB152" s="71">
        <v>152</v>
      </c>
      <c r="AC152" s="71"/>
      <c r="AD152" s="72"/>
      <c r="AE152" s="78" t="s">
        <v>1532</v>
      </c>
      <c r="AF152" s="78">
        <v>194</v>
      </c>
      <c r="AG152" s="78">
        <v>364</v>
      </c>
      <c r="AH152" s="78">
        <v>423</v>
      </c>
      <c r="AI152" s="78">
        <v>295</v>
      </c>
      <c r="AJ152" s="78"/>
      <c r="AK152" s="78" t="s">
        <v>1715</v>
      </c>
      <c r="AL152" s="78" t="s">
        <v>1852</v>
      </c>
      <c r="AM152" s="78"/>
      <c r="AN152" s="78"/>
      <c r="AO152" s="80">
        <v>41793.35480324074</v>
      </c>
      <c r="AP152" s="82" t="s">
        <v>2127</v>
      </c>
      <c r="AQ152" s="78" t="b">
        <v>1</v>
      </c>
      <c r="AR152" s="78" t="b">
        <v>0</v>
      </c>
      <c r="AS152" s="78" t="b">
        <v>1</v>
      </c>
      <c r="AT152" s="78"/>
      <c r="AU152" s="78">
        <v>2</v>
      </c>
      <c r="AV152" s="82" t="s">
        <v>2158</v>
      </c>
      <c r="AW152" s="78" t="b">
        <v>0</v>
      </c>
      <c r="AX152" s="78" t="s">
        <v>2269</v>
      </c>
      <c r="AY152" s="82" t="s">
        <v>2419</v>
      </c>
      <c r="AZ152" s="78" t="s">
        <v>66</v>
      </c>
      <c r="BA152" s="78" t="str">
        <f>REPLACE(INDEX(GroupVertices[Group],MATCH(Vertices[[#This Row],[Vertex]],GroupVertices[Vertex],0)),1,1,"")</f>
        <v>6</v>
      </c>
      <c r="BB152" s="48"/>
      <c r="BC152" s="48"/>
      <c r="BD152" s="48"/>
      <c r="BE152" s="48"/>
      <c r="BF152" s="48" t="s">
        <v>512</v>
      </c>
      <c r="BG152" s="48" t="s">
        <v>512</v>
      </c>
      <c r="BH152" s="119" t="s">
        <v>3153</v>
      </c>
      <c r="BI152" s="119" t="s">
        <v>3153</v>
      </c>
      <c r="BJ152" s="119" t="s">
        <v>3222</v>
      </c>
      <c r="BK152" s="119" t="s">
        <v>3222</v>
      </c>
      <c r="BL152" s="119">
        <v>1</v>
      </c>
      <c r="BM152" s="123">
        <v>6.666666666666667</v>
      </c>
      <c r="BN152" s="119">
        <v>0</v>
      </c>
      <c r="BO152" s="123">
        <v>0</v>
      </c>
      <c r="BP152" s="119">
        <v>0</v>
      </c>
      <c r="BQ152" s="123">
        <v>0</v>
      </c>
      <c r="BR152" s="119">
        <v>14</v>
      </c>
      <c r="BS152" s="123">
        <v>93.33333333333333</v>
      </c>
      <c r="BT152" s="119">
        <v>15</v>
      </c>
      <c r="BU152" s="2"/>
      <c r="BV152" s="3"/>
      <c r="BW152" s="3"/>
      <c r="BX152" s="3"/>
      <c r="BY152" s="3"/>
    </row>
    <row r="153" spans="1:77" ht="41.45" customHeight="1">
      <c r="A153" s="64" t="s">
        <v>398</v>
      </c>
      <c r="C153" s="65"/>
      <c r="D153" s="65" t="s">
        <v>64</v>
      </c>
      <c r="E153" s="66">
        <v>191.88188098952529</v>
      </c>
      <c r="F153" s="68">
        <v>99.76979521365882</v>
      </c>
      <c r="G153" s="102" t="s">
        <v>2262</v>
      </c>
      <c r="H153" s="65"/>
      <c r="I153" s="69" t="s">
        <v>398</v>
      </c>
      <c r="J153" s="70"/>
      <c r="K153" s="70"/>
      <c r="L153" s="69" t="s">
        <v>2607</v>
      </c>
      <c r="M153" s="73">
        <v>77.71958179463815</v>
      </c>
      <c r="N153" s="74">
        <v>6401.7900390625</v>
      </c>
      <c r="O153" s="74">
        <v>4613.05908203125</v>
      </c>
      <c r="P153" s="75"/>
      <c r="Q153" s="76"/>
      <c r="R153" s="76"/>
      <c r="S153" s="88"/>
      <c r="T153" s="48">
        <v>7</v>
      </c>
      <c r="U153" s="48">
        <v>0</v>
      </c>
      <c r="V153" s="49">
        <v>350</v>
      </c>
      <c r="W153" s="49">
        <v>0.004673</v>
      </c>
      <c r="X153" s="49">
        <v>0.003043</v>
      </c>
      <c r="Y153" s="49">
        <v>1.790979</v>
      </c>
      <c r="Z153" s="49">
        <v>0.14285714285714285</v>
      </c>
      <c r="AA153" s="49">
        <v>0</v>
      </c>
      <c r="AB153" s="71">
        <v>153</v>
      </c>
      <c r="AC153" s="71"/>
      <c r="AD153" s="72"/>
      <c r="AE153" s="78" t="s">
        <v>1533</v>
      </c>
      <c r="AF153" s="78">
        <v>273</v>
      </c>
      <c r="AG153" s="78">
        <v>161</v>
      </c>
      <c r="AH153" s="78">
        <v>432</v>
      </c>
      <c r="AI153" s="78">
        <v>1555</v>
      </c>
      <c r="AJ153" s="78"/>
      <c r="AK153" s="78" t="s">
        <v>1716</v>
      </c>
      <c r="AL153" s="78" t="s">
        <v>1853</v>
      </c>
      <c r="AM153" s="82" t="s">
        <v>1962</v>
      </c>
      <c r="AN153" s="78"/>
      <c r="AO153" s="80">
        <v>43774.160474537035</v>
      </c>
      <c r="AP153" s="82" t="s">
        <v>2128</v>
      </c>
      <c r="AQ153" s="78" t="b">
        <v>1</v>
      </c>
      <c r="AR153" s="78" t="b">
        <v>0</v>
      </c>
      <c r="AS153" s="78" t="b">
        <v>0</v>
      </c>
      <c r="AT153" s="78"/>
      <c r="AU153" s="78">
        <v>1</v>
      </c>
      <c r="AV153" s="78"/>
      <c r="AW153" s="78" t="b">
        <v>0</v>
      </c>
      <c r="AX153" s="78" t="s">
        <v>2269</v>
      </c>
      <c r="AY153" s="82" t="s">
        <v>2420</v>
      </c>
      <c r="AZ153" s="78" t="s">
        <v>65</v>
      </c>
      <c r="BA153" s="78" t="str">
        <f>REPLACE(INDEX(GroupVertices[Group],MATCH(Vertices[[#This Row],[Vertex]],GroupVertices[Vertex],0)),1,1,"")</f>
        <v>6</v>
      </c>
      <c r="BB153" s="48"/>
      <c r="BC153" s="48"/>
      <c r="BD153" s="48"/>
      <c r="BE153" s="48"/>
      <c r="BF153" s="48"/>
      <c r="BG153" s="48"/>
      <c r="BH153" s="48"/>
      <c r="BI153" s="48"/>
      <c r="BJ153" s="48"/>
      <c r="BK153" s="48"/>
      <c r="BL153" s="48"/>
      <c r="BM153" s="49"/>
      <c r="BN153" s="48"/>
      <c r="BO153" s="49"/>
      <c r="BP153" s="48"/>
      <c r="BQ153" s="49"/>
      <c r="BR153" s="48"/>
      <c r="BS153" s="49"/>
      <c r="BT153" s="48"/>
      <c r="BU153" s="2"/>
      <c r="BV153" s="3"/>
      <c r="BW153" s="3"/>
      <c r="BX153" s="3"/>
      <c r="BY153" s="3"/>
    </row>
    <row r="154" spans="1:77" ht="41.45" customHeight="1">
      <c r="A154" s="64" t="s">
        <v>348</v>
      </c>
      <c r="C154" s="65"/>
      <c r="D154" s="65" t="s">
        <v>64</v>
      </c>
      <c r="E154" s="66">
        <v>352.8705148205928</v>
      </c>
      <c r="F154" s="68">
        <v>98.5295669272457</v>
      </c>
      <c r="G154" s="102" t="s">
        <v>614</v>
      </c>
      <c r="H154" s="65"/>
      <c r="I154" s="69" t="s">
        <v>348</v>
      </c>
      <c r="J154" s="70"/>
      <c r="K154" s="70"/>
      <c r="L154" s="69" t="s">
        <v>2608</v>
      </c>
      <c r="M154" s="73">
        <v>491.04632871325117</v>
      </c>
      <c r="N154" s="74">
        <v>6284.2646484375</v>
      </c>
      <c r="O154" s="74">
        <v>6258.19775390625</v>
      </c>
      <c r="P154" s="75"/>
      <c r="Q154" s="76"/>
      <c r="R154" s="76"/>
      <c r="S154" s="88"/>
      <c r="T154" s="48">
        <v>0</v>
      </c>
      <c r="U154" s="48">
        <v>2</v>
      </c>
      <c r="V154" s="49">
        <v>0</v>
      </c>
      <c r="W154" s="49">
        <v>0.003497</v>
      </c>
      <c r="X154" s="49">
        <v>0.000596</v>
      </c>
      <c r="Y154" s="49">
        <v>0.584952</v>
      </c>
      <c r="Z154" s="49">
        <v>0.5</v>
      </c>
      <c r="AA154" s="49">
        <v>0</v>
      </c>
      <c r="AB154" s="71">
        <v>154</v>
      </c>
      <c r="AC154" s="71"/>
      <c r="AD154" s="72"/>
      <c r="AE154" s="78" t="s">
        <v>1534</v>
      </c>
      <c r="AF154" s="78">
        <v>833</v>
      </c>
      <c r="AG154" s="78">
        <v>1023</v>
      </c>
      <c r="AH154" s="78">
        <v>14776</v>
      </c>
      <c r="AI154" s="78">
        <v>2666</v>
      </c>
      <c r="AJ154" s="78"/>
      <c r="AK154" s="78" t="s">
        <v>1717</v>
      </c>
      <c r="AL154" s="78" t="s">
        <v>1854</v>
      </c>
      <c r="AM154" s="82" t="s">
        <v>1963</v>
      </c>
      <c r="AN154" s="78"/>
      <c r="AO154" s="80">
        <v>40189.63836805556</v>
      </c>
      <c r="AP154" s="82" t="s">
        <v>2129</v>
      </c>
      <c r="AQ154" s="78" t="b">
        <v>0</v>
      </c>
      <c r="AR154" s="78" t="b">
        <v>0</v>
      </c>
      <c r="AS154" s="78" t="b">
        <v>1</v>
      </c>
      <c r="AT154" s="78"/>
      <c r="AU154" s="78">
        <v>14</v>
      </c>
      <c r="AV154" s="82" t="s">
        <v>2172</v>
      </c>
      <c r="AW154" s="78" t="b">
        <v>0</v>
      </c>
      <c r="AX154" s="78" t="s">
        <v>2269</v>
      </c>
      <c r="AY154" s="82" t="s">
        <v>2421</v>
      </c>
      <c r="AZ154" s="78" t="s">
        <v>66</v>
      </c>
      <c r="BA154" s="78" t="str">
        <f>REPLACE(INDEX(GroupVertices[Group],MATCH(Vertices[[#This Row],[Vertex]],GroupVertices[Vertex],0)),1,1,"")</f>
        <v>6</v>
      </c>
      <c r="BB154" s="48"/>
      <c r="BC154" s="48"/>
      <c r="BD154" s="48"/>
      <c r="BE154" s="48"/>
      <c r="BF154" s="48" t="s">
        <v>512</v>
      </c>
      <c r="BG154" s="48" t="s">
        <v>512</v>
      </c>
      <c r="BH154" s="119" t="s">
        <v>3153</v>
      </c>
      <c r="BI154" s="119" t="s">
        <v>3153</v>
      </c>
      <c r="BJ154" s="119" t="s">
        <v>3222</v>
      </c>
      <c r="BK154" s="119" t="s">
        <v>3222</v>
      </c>
      <c r="BL154" s="119">
        <v>1</v>
      </c>
      <c r="BM154" s="123">
        <v>6.666666666666667</v>
      </c>
      <c r="BN154" s="119">
        <v>0</v>
      </c>
      <c r="BO154" s="123">
        <v>0</v>
      </c>
      <c r="BP154" s="119">
        <v>0</v>
      </c>
      <c r="BQ154" s="123">
        <v>0</v>
      </c>
      <c r="BR154" s="119">
        <v>14</v>
      </c>
      <c r="BS154" s="123">
        <v>93.33333333333333</v>
      </c>
      <c r="BT154" s="119">
        <v>15</v>
      </c>
      <c r="BU154" s="2"/>
      <c r="BV154" s="3"/>
      <c r="BW154" s="3"/>
      <c r="BX154" s="3"/>
      <c r="BY154" s="3"/>
    </row>
    <row r="155" spans="1:77" ht="41.45" customHeight="1">
      <c r="A155" s="64" t="s">
        <v>349</v>
      </c>
      <c r="C155" s="65"/>
      <c r="D155" s="65" t="s">
        <v>64</v>
      </c>
      <c r="E155" s="66">
        <v>174.5130376643637</v>
      </c>
      <c r="F155" s="68">
        <v>99.90360174571963</v>
      </c>
      <c r="G155" s="102" t="s">
        <v>615</v>
      </c>
      <c r="H155" s="65"/>
      <c r="I155" s="69" t="s">
        <v>349</v>
      </c>
      <c r="J155" s="70"/>
      <c r="K155" s="70"/>
      <c r="L155" s="69" t="s">
        <v>2609</v>
      </c>
      <c r="M155" s="73">
        <v>33.126324876504725</v>
      </c>
      <c r="N155" s="74">
        <v>5964.31591796875</v>
      </c>
      <c r="O155" s="74">
        <v>5037.37451171875</v>
      </c>
      <c r="P155" s="75"/>
      <c r="Q155" s="76"/>
      <c r="R155" s="76"/>
      <c r="S155" s="88"/>
      <c r="T155" s="48">
        <v>0</v>
      </c>
      <c r="U155" s="48">
        <v>2</v>
      </c>
      <c r="V155" s="49">
        <v>0</v>
      </c>
      <c r="W155" s="49">
        <v>0.003497</v>
      </c>
      <c r="X155" s="49">
        <v>0.000596</v>
      </c>
      <c r="Y155" s="49">
        <v>0.584952</v>
      </c>
      <c r="Z155" s="49">
        <v>0.5</v>
      </c>
      <c r="AA155" s="49">
        <v>0</v>
      </c>
      <c r="AB155" s="71">
        <v>155</v>
      </c>
      <c r="AC155" s="71"/>
      <c r="AD155" s="72"/>
      <c r="AE155" s="78" t="s">
        <v>1535</v>
      </c>
      <c r="AF155" s="78">
        <v>60</v>
      </c>
      <c r="AG155" s="78">
        <v>68</v>
      </c>
      <c r="AH155" s="78">
        <v>230</v>
      </c>
      <c r="AI155" s="78">
        <v>1185</v>
      </c>
      <c r="AJ155" s="78"/>
      <c r="AK155" s="78" t="s">
        <v>1718</v>
      </c>
      <c r="AL155" s="78" t="s">
        <v>1774</v>
      </c>
      <c r="AM155" s="78"/>
      <c r="AN155" s="78"/>
      <c r="AO155" s="80">
        <v>42988.03517361111</v>
      </c>
      <c r="AP155" s="82" t="s">
        <v>2130</v>
      </c>
      <c r="AQ155" s="78" t="b">
        <v>0</v>
      </c>
      <c r="AR155" s="78" t="b">
        <v>0</v>
      </c>
      <c r="AS155" s="78" t="b">
        <v>0</v>
      </c>
      <c r="AT155" s="78"/>
      <c r="AU155" s="78">
        <v>0</v>
      </c>
      <c r="AV155" s="82" t="s">
        <v>2158</v>
      </c>
      <c r="AW155" s="78" t="b">
        <v>0</v>
      </c>
      <c r="AX155" s="78" t="s">
        <v>2269</v>
      </c>
      <c r="AY155" s="82" t="s">
        <v>2422</v>
      </c>
      <c r="AZ155" s="78" t="s">
        <v>66</v>
      </c>
      <c r="BA155" s="78" t="str">
        <f>REPLACE(INDEX(GroupVertices[Group],MATCH(Vertices[[#This Row],[Vertex]],GroupVertices[Vertex],0)),1,1,"")</f>
        <v>6</v>
      </c>
      <c r="BB155" s="48"/>
      <c r="BC155" s="48"/>
      <c r="BD155" s="48"/>
      <c r="BE155" s="48"/>
      <c r="BF155" s="48" t="s">
        <v>512</v>
      </c>
      <c r="BG155" s="48" t="s">
        <v>512</v>
      </c>
      <c r="BH155" s="119" t="s">
        <v>3153</v>
      </c>
      <c r="BI155" s="119" t="s">
        <v>3153</v>
      </c>
      <c r="BJ155" s="119" t="s">
        <v>3222</v>
      </c>
      <c r="BK155" s="119" t="s">
        <v>3222</v>
      </c>
      <c r="BL155" s="119">
        <v>1</v>
      </c>
      <c r="BM155" s="123">
        <v>6.666666666666667</v>
      </c>
      <c r="BN155" s="119">
        <v>0</v>
      </c>
      <c r="BO155" s="123">
        <v>0</v>
      </c>
      <c r="BP155" s="119">
        <v>0</v>
      </c>
      <c r="BQ155" s="123">
        <v>0</v>
      </c>
      <c r="BR155" s="119">
        <v>14</v>
      </c>
      <c r="BS155" s="123">
        <v>93.33333333333333</v>
      </c>
      <c r="BT155" s="119">
        <v>15</v>
      </c>
      <c r="BU155" s="2"/>
      <c r="BV155" s="3"/>
      <c r="BW155" s="3"/>
      <c r="BX155" s="3"/>
      <c r="BY155" s="3"/>
    </row>
    <row r="156" spans="1:77" ht="41.45" customHeight="1">
      <c r="A156" s="64" t="s">
        <v>350</v>
      </c>
      <c r="C156" s="65"/>
      <c r="D156" s="65" t="s">
        <v>64</v>
      </c>
      <c r="E156" s="66">
        <v>260.42344550924895</v>
      </c>
      <c r="F156" s="68">
        <v>99.24176298498872</v>
      </c>
      <c r="G156" s="102" t="s">
        <v>616</v>
      </c>
      <c r="H156" s="65"/>
      <c r="I156" s="69" t="s">
        <v>350</v>
      </c>
      <c r="J156" s="70"/>
      <c r="K156" s="70"/>
      <c r="L156" s="69" t="s">
        <v>2610</v>
      </c>
      <c r="M156" s="73">
        <v>253.6951225360894</v>
      </c>
      <c r="N156" s="74">
        <v>6792.78515625</v>
      </c>
      <c r="O156" s="74">
        <v>6033.12060546875</v>
      </c>
      <c r="P156" s="75"/>
      <c r="Q156" s="76"/>
      <c r="R156" s="76"/>
      <c r="S156" s="88"/>
      <c r="T156" s="48">
        <v>0</v>
      </c>
      <c r="U156" s="48">
        <v>2</v>
      </c>
      <c r="V156" s="49">
        <v>0</v>
      </c>
      <c r="W156" s="49">
        <v>0.003497</v>
      </c>
      <c r="X156" s="49">
        <v>0.000596</v>
      </c>
      <c r="Y156" s="49">
        <v>0.584952</v>
      </c>
      <c r="Z156" s="49">
        <v>0.5</v>
      </c>
      <c r="AA156" s="49">
        <v>0</v>
      </c>
      <c r="AB156" s="71">
        <v>156</v>
      </c>
      <c r="AC156" s="71"/>
      <c r="AD156" s="72"/>
      <c r="AE156" s="78" t="s">
        <v>1536</v>
      </c>
      <c r="AF156" s="78">
        <v>2956</v>
      </c>
      <c r="AG156" s="78">
        <v>528</v>
      </c>
      <c r="AH156" s="78">
        <v>72411</v>
      </c>
      <c r="AI156" s="78">
        <v>112735</v>
      </c>
      <c r="AJ156" s="78"/>
      <c r="AK156" s="78" t="s">
        <v>1719</v>
      </c>
      <c r="AL156" s="78" t="s">
        <v>1855</v>
      </c>
      <c r="AM156" s="78"/>
      <c r="AN156" s="78"/>
      <c r="AO156" s="80">
        <v>42609.05574074074</v>
      </c>
      <c r="AP156" s="82" t="s">
        <v>2131</v>
      </c>
      <c r="AQ156" s="78" t="b">
        <v>0</v>
      </c>
      <c r="AR156" s="78" t="b">
        <v>0</v>
      </c>
      <c r="AS156" s="78" t="b">
        <v>1</v>
      </c>
      <c r="AT156" s="78"/>
      <c r="AU156" s="78">
        <v>6</v>
      </c>
      <c r="AV156" s="82" t="s">
        <v>2158</v>
      </c>
      <c r="AW156" s="78" t="b">
        <v>0</v>
      </c>
      <c r="AX156" s="78" t="s">
        <v>2269</v>
      </c>
      <c r="AY156" s="82" t="s">
        <v>2423</v>
      </c>
      <c r="AZ156" s="78" t="s">
        <v>66</v>
      </c>
      <c r="BA156" s="78" t="str">
        <f>REPLACE(INDEX(GroupVertices[Group],MATCH(Vertices[[#This Row],[Vertex]],GroupVertices[Vertex],0)),1,1,"")</f>
        <v>6</v>
      </c>
      <c r="BB156" s="48"/>
      <c r="BC156" s="48"/>
      <c r="BD156" s="48"/>
      <c r="BE156" s="48"/>
      <c r="BF156" s="48" t="s">
        <v>512</v>
      </c>
      <c r="BG156" s="48" t="s">
        <v>512</v>
      </c>
      <c r="BH156" s="119" t="s">
        <v>3153</v>
      </c>
      <c r="BI156" s="119" t="s">
        <v>3153</v>
      </c>
      <c r="BJ156" s="119" t="s">
        <v>3222</v>
      </c>
      <c r="BK156" s="119" t="s">
        <v>3222</v>
      </c>
      <c r="BL156" s="119">
        <v>1</v>
      </c>
      <c r="BM156" s="123">
        <v>6.666666666666667</v>
      </c>
      <c r="BN156" s="119">
        <v>0</v>
      </c>
      <c r="BO156" s="123">
        <v>0</v>
      </c>
      <c r="BP156" s="119">
        <v>0</v>
      </c>
      <c r="BQ156" s="123">
        <v>0</v>
      </c>
      <c r="BR156" s="119">
        <v>14</v>
      </c>
      <c r="BS156" s="123">
        <v>93.33333333333333</v>
      </c>
      <c r="BT156" s="119">
        <v>15</v>
      </c>
      <c r="BU156" s="2"/>
      <c r="BV156" s="3"/>
      <c r="BW156" s="3"/>
      <c r="BX156" s="3"/>
      <c r="BY156" s="3"/>
    </row>
    <row r="157" spans="1:77" ht="41.45" customHeight="1">
      <c r="A157" s="64" t="s">
        <v>351</v>
      </c>
      <c r="C157" s="65"/>
      <c r="D157" s="65" t="s">
        <v>64</v>
      </c>
      <c r="E157" s="66">
        <v>176.94094049476266</v>
      </c>
      <c r="F157" s="68">
        <v>99.88489760682941</v>
      </c>
      <c r="G157" s="102" t="s">
        <v>617</v>
      </c>
      <c r="H157" s="65"/>
      <c r="I157" s="69" t="s">
        <v>351</v>
      </c>
      <c r="J157" s="70"/>
      <c r="K157" s="70"/>
      <c r="L157" s="69" t="s">
        <v>2611</v>
      </c>
      <c r="M157" s="73">
        <v>39.35979089731907</v>
      </c>
      <c r="N157" s="74">
        <v>6149.32177734375</v>
      </c>
      <c r="O157" s="74">
        <v>3495.763427734375</v>
      </c>
      <c r="P157" s="75"/>
      <c r="Q157" s="76"/>
      <c r="R157" s="76"/>
      <c r="S157" s="88"/>
      <c r="T157" s="48">
        <v>0</v>
      </c>
      <c r="U157" s="48">
        <v>2</v>
      </c>
      <c r="V157" s="49">
        <v>0</v>
      </c>
      <c r="W157" s="49">
        <v>0.003497</v>
      </c>
      <c r="X157" s="49">
        <v>0.000596</v>
      </c>
      <c r="Y157" s="49">
        <v>0.584952</v>
      </c>
      <c r="Z157" s="49">
        <v>0.5</v>
      </c>
      <c r="AA157" s="49">
        <v>0</v>
      </c>
      <c r="AB157" s="71">
        <v>157</v>
      </c>
      <c r="AC157" s="71"/>
      <c r="AD157" s="72"/>
      <c r="AE157" s="78" t="s">
        <v>1537</v>
      </c>
      <c r="AF157" s="78">
        <v>278</v>
      </c>
      <c r="AG157" s="78">
        <v>81</v>
      </c>
      <c r="AH157" s="78">
        <v>2025</v>
      </c>
      <c r="AI157" s="78">
        <v>2272</v>
      </c>
      <c r="AJ157" s="78"/>
      <c r="AK157" s="78" t="s">
        <v>1720</v>
      </c>
      <c r="AL157" s="78"/>
      <c r="AM157" s="78"/>
      <c r="AN157" s="78"/>
      <c r="AO157" s="80">
        <v>42705.050787037035</v>
      </c>
      <c r="AP157" s="82" t="s">
        <v>2132</v>
      </c>
      <c r="AQ157" s="78" t="b">
        <v>0</v>
      </c>
      <c r="AR157" s="78" t="b">
        <v>0</v>
      </c>
      <c r="AS157" s="78" t="b">
        <v>0</v>
      </c>
      <c r="AT157" s="78"/>
      <c r="AU157" s="78">
        <v>4</v>
      </c>
      <c r="AV157" s="82" t="s">
        <v>2158</v>
      </c>
      <c r="AW157" s="78" t="b">
        <v>0</v>
      </c>
      <c r="AX157" s="78" t="s">
        <v>2269</v>
      </c>
      <c r="AY157" s="82" t="s">
        <v>2424</v>
      </c>
      <c r="AZ157" s="78" t="s">
        <v>66</v>
      </c>
      <c r="BA157" s="78" t="str">
        <f>REPLACE(INDEX(GroupVertices[Group],MATCH(Vertices[[#This Row],[Vertex]],GroupVertices[Vertex],0)),1,1,"")</f>
        <v>6</v>
      </c>
      <c r="BB157" s="48"/>
      <c r="BC157" s="48"/>
      <c r="BD157" s="48"/>
      <c r="BE157" s="48"/>
      <c r="BF157" s="48" t="s">
        <v>512</v>
      </c>
      <c r="BG157" s="48" t="s">
        <v>512</v>
      </c>
      <c r="BH157" s="119" t="s">
        <v>3153</v>
      </c>
      <c r="BI157" s="119" t="s">
        <v>3153</v>
      </c>
      <c r="BJ157" s="119" t="s">
        <v>3222</v>
      </c>
      <c r="BK157" s="119" t="s">
        <v>3222</v>
      </c>
      <c r="BL157" s="119">
        <v>1</v>
      </c>
      <c r="BM157" s="123">
        <v>6.666666666666667</v>
      </c>
      <c r="BN157" s="119">
        <v>0</v>
      </c>
      <c r="BO157" s="123">
        <v>0</v>
      </c>
      <c r="BP157" s="119">
        <v>0</v>
      </c>
      <c r="BQ157" s="123">
        <v>0</v>
      </c>
      <c r="BR157" s="119">
        <v>14</v>
      </c>
      <c r="BS157" s="123">
        <v>93.33333333333333</v>
      </c>
      <c r="BT157" s="119">
        <v>15</v>
      </c>
      <c r="BU157" s="2"/>
      <c r="BV157" s="3"/>
      <c r="BW157" s="3"/>
      <c r="BX157" s="3"/>
      <c r="BY157" s="3"/>
    </row>
    <row r="158" spans="1:77" ht="41.45" customHeight="1">
      <c r="A158" s="64" t="s">
        <v>352</v>
      </c>
      <c r="C158" s="65"/>
      <c r="D158" s="65" t="s">
        <v>64</v>
      </c>
      <c r="E158" s="66">
        <v>168.34989971027412</v>
      </c>
      <c r="F158" s="68">
        <v>99.9510814829025</v>
      </c>
      <c r="G158" s="102" t="s">
        <v>618</v>
      </c>
      <c r="H158" s="65"/>
      <c r="I158" s="69" t="s">
        <v>352</v>
      </c>
      <c r="J158" s="70"/>
      <c r="K158" s="70"/>
      <c r="L158" s="69" t="s">
        <v>2612</v>
      </c>
      <c r="M158" s="73">
        <v>17.302911131360606</v>
      </c>
      <c r="N158" s="74">
        <v>5497.3359375</v>
      </c>
      <c r="O158" s="74">
        <v>3898.012451171875</v>
      </c>
      <c r="P158" s="75"/>
      <c r="Q158" s="76"/>
      <c r="R158" s="76"/>
      <c r="S158" s="88"/>
      <c r="T158" s="48">
        <v>0</v>
      </c>
      <c r="U158" s="48">
        <v>1</v>
      </c>
      <c r="V158" s="49">
        <v>0</v>
      </c>
      <c r="W158" s="49">
        <v>0.004808</v>
      </c>
      <c r="X158" s="49">
        <v>0.006942</v>
      </c>
      <c r="Y158" s="49">
        <v>0.333729</v>
      </c>
      <c r="Z158" s="49">
        <v>0</v>
      </c>
      <c r="AA158" s="49">
        <v>0</v>
      </c>
      <c r="AB158" s="71">
        <v>158</v>
      </c>
      <c r="AC158" s="71"/>
      <c r="AD158" s="72"/>
      <c r="AE158" s="78" t="s">
        <v>1538</v>
      </c>
      <c r="AF158" s="78">
        <v>807</v>
      </c>
      <c r="AG158" s="78">
        <v>35</v>
      </c>
      <c r="AH158" s="78">
        <v>1173</v>
      </c>
      <c r="AI158" s="78">
        <v>16847</v>
      </c>
      <c r="AJ158" s="78"/>
      <c r="AK158" s="78" t="s">
        <v>1721</v>
      </c>
      <c r="AL158" s="78" t="s">
        <v>1856</v>
      </c>
      <c r="AM158" s="78"/>
      <c r="AN158" s="78"/>
      <c r="AO158" s="80">
        <v>42489.422118055554</v>
      </c>
      <c r="AP158" s="82" t="s">
        <v>2133</v>
      </c>
      <c r="AQ158" s="78" t="b">
        <v>1</v>
      </c>
      <c r="AR158" s="78" t="b">
        <v>0</v>
      </c>
      <c r="AS158" s="78" t="b">
        <v>0</v>
      </c>
      <c r="AT158" s="78"/>
      <c r="AU158" s="78">
        <v>0</v>
      </c>
      <c r="AV158" s="78"/>
      <c r="AW158" s="78" t="b">
        <v>0</v>
      </c>
      <c r="AX158" s="78" t="s">
        <v>2269</v>
      </c>
      <c r="AY158" s="82" t="s">
        <v>2425</v>
      </c>
      <c r="AZ158" s="78" t="s">
        <v>66</v>
      </c>
      <c r="BA158" s="78" t="str">
        <f>REPLACE(INDEX(GroupVertices[Group],MATCH(Vertices[[#This Row],[Vertex]],GroupVertices[Vertex],0)),1,1,"")</f>
        <v>2</v>
      </c>
      <c r="BB158" s="48" t="s">
        <v>475</v>
      </c>
      <c r="BC158" s="48" t="s">
        <v>475</v>
      </c>
      <c r="BD158" s="48" t="s">
        <v>488</v>
      </c>
      <c r="BE158" s="48" t="s">
        <v>488</v>
      </c>
      <c r="BF158" s="48" t="s">
        <v>385</v>
      </c>
      <c r="BG158" s="48" t="s">
        <v>385</v>
      </c>
      <c r="BH158" s="119" t="s">
        <v>3154</v>
      </c>
      <c r="BI158" s="119" t="s">
        <v>3185</v>
      </c>
      <c r="BJ158" s="119" t="s">
        <v>3223</v>
      </c>
      <c r="BK158" s="119" t="s">
        <v>3243</v>
      </c>
      <c r="BL158" s="119">
        <v>2</v>
      </c>
      <c r="BM158" s="123">
        <v>3.3333333333333335</v>
      </c>
      <c r="BN158" s="119">
        <v>0</v>
      </c>
      <c r="BO158" s="123">
        <v>0</v>
      </c>
      <c r="BP158" s="119">
        <v>0</v>
      </c>
      <c r="BQ158" s="123">
        <v>0</v>
      </c>
      <c r="BR158" s="119">
        <v>58</v>
      </c>
      <c r="BS158" s="123">
        <v>96.66666666666667</v>
      </c>
      <c r="BT158" s="119">
        <v>60</v>
      </c>
      <c r="BU158" s="2"/>
      <c r="BV158" s="3"/>
      <c r="BW158" s="3"/>
      <c r="BX158" s="3"/>
      <c r="BY158" s="3"/>
    </row>
    <row r="159" spans="1:77" ht="41.45" customHeight="1">
      <c r="A159" s="64" t="s">
        <v>353</v>
      </c>
      <c r="C159" s="65"/>
      <c r="D159" s="65" t="s">
        <v>64</v>
      </c>
      <c r="E159" s="66">
        <v>599.0225094718074</v>
      </c>
      <c r="F159" s="68">
        <v>96.6332549997602</v>
      </c>
      <c r="G159" s="102" t="s">
        <v>619</v>
      </c>
      <c r="H159" s="65"/>
      <c r="I159" s="69" t="s">
        <v>353</v>
      </c>
      <c r="J159" s="70"/>
      <c r="K159" s="70"/>
      <c r="L159" s="69" t="s">
        <v>2613</v>
      </c>
      <c r="M159" s="73">
        <v>1123.023883746583</v>
      </c>
      <c r="N159" s="74">
        <v>4939.767578125</v>
      </c>
      <c r="O159" s="74">
        <v>3376.133056640625</v>
      </c>
      <c r="P159" s="75"/>
      <c r="Q159" s="76"/>
      <c r="R159" s="76"/>
      <c r="S159" s="88"/>
      <c r="T159" s="48">
        <v>0</v>
      </c>
      <c r="U159" s="48">
        <v>1</v>
      </c>
      <c r="V159" s="49">
        <v>0</v>
      </c>
      <c r="W159" s="49">
        <v>0.004808</v>
      </c>
      <c r="X159" s="49">
        <v>0.006942</v>
      </c>
      <c r="Y159" s="49">
        <v>0.333729</v>
      </c>
      <c r="Z159" s="49">
        <v>0</v>
      </c>
      <c r="AA159" s="49">
        <v>0</v>
      </c>
      <c r="AB159" s="71">
        <v>159</v>
      </c>
      <c r="AC159" s="71"/>
      <c r="AD159" s="72"/>
      <c r="AE159" s="78" t="s">
        <v>1539</v>
      </c>
      <c r="AF159" s="78">
        <v>1369</v>
      </c>
      <c r="AG159" s="78">
        <v>2341</v>
      </c>
      <c r="AH159" s="78">
        <v>32420</v>
      </c>
      <c r="AI159" s="78">
        <v>61314</v>
      </c>
      <c r="AJ159" s="78"/>
      <c r="AK159" s="78" t="s">
        <v>1722</v>
      </c>
      <c r="AL159" s="78" t="s">
        <v>1770</v>
      </c>
      <c r="AM159" s="82" t="s">
        <v>1964</v>
      </c>
      <c r="AN159" s="78"/>
      <c r="AO159" s="80">
        <v>41313.86943287037</v>
      </c>
      <c r="AP159" s="82" t="s">
        <v>2134</v>
      </c>
      <c r="AQ159" s="78" t="b">
        <v>0</v>
      </c>
      <c r="AR159" s="78" t="b">
        <v>0</v>
      </c>
      <c r="AS159" s="78" t="b">
        <v>1</v>
      </c>
      <c r="AT159" s="78"/>
      <c r="AU159" s="78">
        <v>36</v>
      </c>
      <c r="AV159" s="82" t="s">
        <v>2158</v>
      </c>
      <c r="AW159" s="78" t="b">
        <v>0</v>
      </c>
      <c r="AX159" s="78" t="s">
        <v>2269</v>
      </c>
      <c r="AY159" s="82" t="s">
        <v>2426</v>
      </c>
      <c r="AZ159" s="78" t="s">
        <v>66</v>
      </c>
      <c r="BA159" s="78" t="str">
        <f>REPLACE(INDEX(GroupVertices[Group],MATCH(Vertices[[#This Row],[Vertex]],GroupVertices[Vertex],0)),1,1,"")</f>
        <v>2</v>
      </c>
      <c r="BB159" s="48" t="s">
        <v>475</v>
      </c>
      <c r="BC159" s="48" t="s">
        <v>475</v>
      </c>
      <c r="BD159" s="48" t="s">
        <v>488</v>
      </c>
      <c r="BE159" s="48" t="s">
        <v>488</v>
      </c>
      <c r="BF159" s="48" t="s">
        <v>385</v>
      </c>
      <c r="BG159" s="48" t="s">
        <v>385</v>
      </c>
      <c r="BH159" s="119" t="s">
        <v>3155</v>
      </c>
      <c r="BI159" s="119" t="s">
        <v>3155</v>
      </c>
      <c r="BJ159" s="119" t="s">
        <v>3224</v>
      </c>
      <c r="BK159" s="119" t="s">
        <v>3224</v>
      </c>
      <c r="BL159" s="119">
        <v>1</v>
      </c>
      <c r="BM159" s="123">
        <v>3.3333333333333335</v>
      </c>
      <c r="BN159" s="119">
        <v>0</v>
      </c>
      <c r="BO159" s="123">
        <v>0</v>
      </c>
      <c r="BP159" s="119">
        <v>0</v>
      </c>
      <c r="BQ159" s="123">
        <v>0</v>
      </c>
      <c r="BR159" s="119">
        <v>29</v>
      </c>
      <c r="BS159" s="123">
        <v>96.66666666666667</v>
      </c>
      <c r="BT159" s="119">
        <v>30</v>
      </c>
      <c r="BU159" s="2"/>
      <c r="BV159" s="3"/>
      <c r="BW159" s="3"/>
      <c r="BX159" s="3"/>
      <c r="BY159" s="3"/>
    </row>
    <row r="160" spans="1:77" ht="41.45" customHeight="1">
      <c r="A160" s="64" t="s">
        <v>354</v>
      </c>
      <c r="C160" s="65"/>
      <c r="D160" s="65" t="s">
        <v>64</v>
      </c>
      <c r="E160" s="66">
        <v>163.1205705371072</v>
      </c>
      <c r="F160" s="68">
        <v>99.99136732051221</v>
      </c>
      <c r="G160" s="102" t="s">
        <v>620</v>
      </c>
      <c r="H160" s="65"/>
      <c r="I160" s="69" t="s">
        <v>354</v>
      </c>
      <c r="J160" s="70"/>
      <c r="K160" s="70"/>
      <c r="L160" s="69" t="s">
        <v>2614</v>
      </c>
      <c r="M160" s="73">
        <v>3.8769843172989304</v>
      </c>
      <c r="N160" s="74">
        <v>5141.5185546875</v>
      </c>
      <c r="O160" s="74">
        <v>3415.860595703125</v>
      </c>
      <c r="P160" s="75"/>
      <c r="Q160" s="76"/>
      <c r="R160" s="76"/>
      <c r="S160" s="88"/>
      <c r="T160" s="48">
        <v>0</v>
      </c>
      <c r="U160" s="48">
        <v>1</v>
      </c>
      <c r="V160" s="49">
        <v>0</v>
      </c>
      <c r="W160" s="49">
        <v>0.004808</v>
      </c>
      <c r="X160" s="49">
        <v>0.006942</v>
      </c>
      <c r="Y160" s="49">
        <v>0.333729</v>
      </c>
      <c r="Z160" s="49">
        <v>0</v>
      </c>
      <c r="AA160" s="49">
        <v>0</v>
      </c>
      <c r="AB160" s="71">
        <v>160</v>
      </c>
      <c r="AC160" s="71"/>
      <c r="AD160" s="72"/>
      <c r="AE160" s="78" t="s">
        <v>1540</v>
      </c>
      <c r="AF160" s="78">
        <v>470</v>
      </c>
      <c r="AG160" s="78">
        <v>7</v>
      </c>
      <c r="AH160" s="78">
        <v>2411</v>
      </c>
      <c r="AI160" s="78">
        <v>1</v>
      </c>
      <c r="AJ160" s="78"/>
      <c r="AK160" s="78"/>
      <c r="AL160" s="78"/>
      <c r="AM160" s="78"/>
      <c r="AN160" s="78"/>
      <c r="AO160" s="80">
        <v>43669.50953703704</v>
      </c>
      <c r="AP160" s="78"/>
      <c r="AQ160" s="78" t="b">
        <v>1</v>
      </c>
      <c r="AR160" s="78" t="b">
        <v>0</v>
      </c>
      <c r="AS160" s="78" t="b">
        <v>0</v>
      </c>
      <c r="AT160" s="78"/>
      <c r="AU160" s="78">
        <v>0</v>
      </c>
      <c r="AV160" s="78"/>
      <c r="AW160" s="78" t="b">
        <v>0</v>
      </c>
      <c r="AX160" s="78" t="s">
        <v>2269</v>
      </c>
      <c r="AY160" s="82" t="s">
        <v>2427</v>
      </c>
      <c r="AZ160" s="78" t="s">
        <v>66</v>
      </c>
      <c r="BA160" s="78" t="str">
        <f>REPLACE(INDEX(GroupVertices[Group],MATCH(Vertices[[#This Row],[Vertex]],GroupVertices[Vertex],0)),1,1,"")</f>
        <v>2</v>
      </c>
      <c r="BB160" s="48" t="s">
        <v>475</v>
      </c>
      <c r="BC160" s="48" t="s">
        <v>475</v>
      </c>
      <c r="BD160" s="48" t="s">
        <v>488</v>
      </c>
      <c r="BE160" s="48" t="s">
        <v>488</v>
      </c>
      <c r="BF160" s="48" t="s">
        <v>385</v>
      </c>
      <c r="BG160" s="48" t="s">
        <v>385</v>
      </c>
      <c r="BH160" s="119" t="s">
        <v>3156</v>
      </c>
      <c r="BI160" s="119" t="s">
        <v>3156</v>
      </c>
      <c r="BJ160" s="119" t="s">
        <v>3225</v>
      </c>
      <c r="BK160" s="119" t="s">
        <v>3225</v>
      </c>
      <c r="BL160" s="119">
        <v>1</v>
      </c>
      <c r="BM160" s="123">
        <v>3.3333333333333335</v>
      </c>
      <c r="BN160" s="119">
        <v>0</v>
      </c>
      <c r="BO160" s="123">
        <v>0</v>
      </c>
      <c r="BP160" s="119">
        <v>0</v>
      </c>
      <c r="BQ160" s="123">
        <v>0</v>
      </c>
      <c r="BR160" s="119">
        <v>29</v>
      </c>
      <c r="BS160" s="123">
        <v>96.66666666666667</v>
      </c>
      <c r="BT160" s="119">
        <v>30</v>
      </c>
      <c r="BU160" s="2"/>
      <c r="BV160" s="3"/>
      <c r="BW160" s="3"/>
      <c r="BX160" s="3"/>
      <c r="BY160" s="3"/>
    </row>
    <row r="161" spans="1:77" ht="41.45" customHeight="1">
      <c r="A161" s="64" t="s">
        <v>355</v>
      </c>
      <c r="C161" s="65"/>
      <c r="D161" s="65" t="s">
        <v>64</v>
      </c>
      <c r="E161" s="66">
        <v>179.5556050813461</v>
      </c>
      <c r="F161" s="68">
        <v>99.86475468802456</v>
      </c>
      <c r="G161" s="102" t="s">
        <v>621</v>
      </c>
      <c r="H161" s="65"/>
      <c r="I161" s="69" t="s">
        <v>355</v>
      </c>
      <c r="J161" s="70"/>
      <c r="K161" s="70"/>
      <c r="L161" s="69" t="s">
        <v>2615</v>
      </c>
      <c r="M161" s="73">
        <v>46.072754304349914</v>
      </c>
      <c r="N161" s="74">
        <v>8792.9814453125</v>
      </c>
      <c r="O161" s="74">
        <v>6611.103515625</v>
      </c>
      <c r="P161" s="75"/>
      <c r="Q161" s="76"/>
      <c r="R161" s="76"/>
      <c r="S161" s="88"/>
      <c r="T161" s="48">
        <v>0</v>
      </c>
      <c r="U161" s="48">
        <v>2</v>
      </c>
      <c r="V161" s="49">
        <v>10.8</v>
      </c>
      <c r="W161" s="49">
        <v>0.005076</v>
      </c>
      <c r="X161" s="49">
        <v>0.009178</v>
      </c>
      <c r="Y161" s="49">
        <v>0.531159</v>
      </c>
      <c r="Z161" s="49">
        <v>0</v>
      </c>
      <c r="AA161" s="49">
        <v>0</v>
      </c>
      <c r="AB161" s="71">
        <v>161</v>
      </c>
      <c r="AC161" s="71"/>
      <c r="AD161" s="72"/>
      <c r="AE161" s="78" t="s">
        <v>1541</v>
      </c>
      <c r="AF161" s="78">
        <v>1757</v>
      </c>
      <c r="AG161" s="78">
        <v>95</v>
      </c>
      <c r="AH161" s="78">
        <v>27196</v>
      </c>
      <c r="AI161" s="78">
        <v>26755</v>
      </c>
      <c r="AJ161" s="78"/>
      <c r="AK161" s="78" t="s">
        <v>1723</v>
      </c>
      <c r="AL161" s="78" t="s">
        <v>1857</v>
      </c>
      <c r="AM161" s="78"/>
      <c r="AN161" s="78"/>
      <c r="AO161" s="80">
        <v>43365.15013888889</v>
      </c>
      <c r="AP161" s="82" t="s">
        <v>2135</v>
      </c>
      <c r="AQ161" s="78" t="b">
        <v>0</v>
      </c>
      <c r="AR161" s="78" t="b">
        <v>0</v>
      </c>
      <c r="AS161" s="78" t="b">
        <v>0</v>
      </c>
      <c r="AT161" s="78"/>
      <c r="AU161" s="78">
        <v>0</v>
      </c>
      <c r="AV161" s="82" t="s">
        <v>2158</v>
      </c>
      <c r="AW161" s="78" t="b">
        <v>0</v>
      </c>
      <c r="AX161" s="78" t="s">
        <v>2269</v>
      </c>
      <c r="AY161" s="82" t="s">
        <v>2428</v>
      </c>
      <c r="AZ161" s="78" t="s">
        <v>66</v>
      </c>
      <c r="BA161" s="78" t="str">
        <f>REPLACE(INDEX(GroupVertices[Group],MATCH(Vertices[[#This Row],[Vertex]],GroupVertices[Vertex],0)),1,1,"")</f>
        <v>5</v>
      </c>
      <c r="BB161" s="48" t="s">
        <v>475</v>
      </c>
      <c r="BC161" s="48" t="s">
        <v>475</v>
      </c>
      <c r="BD161" s="48" t="s">
        <v>488</v>
      </c>
      <c r="BE161" s="48" t="s">
        <v>488</v>
      </c>
      <c r="BF161" s="48" t="s">
        <v>385</v>
      </c>
      <c r="BG161" s="48" t="s">
        <v>385</v>
      </c>
      <c r="BH161" s="119" t="s">
        <v>3154</v>
      </c>
      <c r="BI161" s="119" t="s">
        <v>3186</v>
      </c>
      <c r="BJ161" s="119" t="s">
        <v>3223</v>
      </c>
      <c r="BK161" s="119" t="s">
        <v>3244</v>
      </c>
      <c r="BL161" s="119">
        <v>2</v>
      </c>
      <c r="BM161" s="123">
        <v>2.898550724637681</v>
      </c>
      <c r="BN161" s="119">
        <v>0</v>
      </c>
      <c r="BO161" s="123">
        <v>0</v>
      </c>
      <c r="BP161" s="119">
        <v>0</v>
      </c>
      <c r="BQ161" s="123">
        <v>0</v>
      </c>
      <c r="BR161" s="119">
        <v>67</v>
      </c>
      <c r="BS161" s="123">
        <v>97.10144927536231</v>
      </c>
      <c r="BT161" s="119">
        <v>69</v>
      </c>
      <c r="BU161" s="2"/>
      <c r="BV161" s="3"/>
      <c r="BW161" s="3"/>
      <c r="BX161" s="3"/>
      <c r="BY161" s="3"/>
    </row>
    <row r="162" spans="1:77" ht="41.45" customHeight="1">
      <c r="A162" s="64" t="s">
        <v>356</v>
      </c>
      <c r="C162" s="65"/>
      <c r="D162" s="65" t="s">
        <v>64</v>
      </c>
      <c r="E162" s="66">
        <v>296.0949409404948</v>
      </c>
      <c r="F162" s="68">
        <v>98.96695602129394</v>
      </c>
      <c r="G162" s="102" t="s">
        <v>622</v>
      </c>
      <c r="H162" s="65"/>
      <c r="I162" s="69" t="s">
        <v>356</v>
      </c>
      <c r="J162" s="70"/>
      <c r="K162" s="70"/>
      <c r="L162" s="69" t="s">
        <v>2616</v>
      </c>
      <c r="M162" s="73">
        <v>345.27912330343867</v>
      </c>
      <c r="N162" s="74">
        <v>5330.451171875</v>
      </c>
      <c r="O162" s="74">
        <v>3596.14697265625</v>
      </c>
      <c r="P162" s="75"/>
      <c r="Q162" s="76"/>
      <c r="R162" s="76"/>
      <c r="S162" s="88"/>
      <c r="T162" s="48">
        <v>0</v>
      </c>
      <c r="U162" s="48">
        <v>1</v>
      </c>
      <c r="V162" s="49">
        <v>0</v>
      </c>
      <c r="W162" s="49">
        <v>0.004808</v>
      </c>
      <c r="X162" s="49">
        <v>0.006942</v>
      </c>
      <c r="Y162" s="49">
        <v>0.333729</v>
      </c>
      <c r="Z162" s="49">
        <v>0</v>
      </c>
      <c r="AA162" s="49">
        <v>0</v>
      </c>
      <c r="AB162" s="71">
        <v>162</v>
      </c>
      <c r="AC162" s="71"/>
      <c r="AD162" s="72"/>
      <c r="AE162" s="78" t="s">
        <v>1542</v>
      </c>
      <c r="AF162" s="78">
        <v>160</v>
      </c>
      <c r="AG162" s="78">
        <v>719</v>
      </c>
      <c r="AH162" s="78">
        <v>1787</v>
      </c>
      <c r="AI162" s="78">
        <v>942</v>
      </c>
      <c r="AJ162" s="78"/>
      <c r="AK162" s="78" t="s">
        <v>1724</v>
      </c>
      <c r="AL162" s="78" t="s">
        <v>1858</v>
      </c>
      <c r="AM162" s="82" t="s">
        <v>1965</v>
      </c>
      <c r="AN162" s="78"/>
      <c r="AO162" s="80">
        <v>42405.770532407405</v>
      </c>
      <c r="AP162" s="82" t="s">
        <v>2136</v>
      </c>
      <c r="AQ162" s="78" t="b">
        <v>1</v>
      </c>
      <c r="AR162" s="78" t="b">
        <v>0</v>
      </c>
      <c r="AS162" s="78" t="b">
        <v>1</v>
      </c>
      <c r="AT162" s="78"/>
      <c r="AU162" s="78">
        <v>4</v>
      </c>
      <c r="AV162" s="78"/>
      <c r="AW162" s="78" t="b">
        <v>0</v>
      </c>
      <c r="AX162" s="78" t="s">
        <v>2269</v>
      </c>
      <c r="AY162" s="82" t="s">
        <v>2429</v>
      </c>
      <c r="AZ162" s="78" t="s">
        <v>66</v>
      </c>
      <c r="BA162" s="78" t="str">
        <f>REPLACE(INDEX(GroupVertices[Group],MATCH(Vertices[[#This Row],[Vertex]],GroupVertices[Vertex],0)),1,1,"")</f>
        <v>2</v>
      </c>
      <c r="BB162" s="48" t="s">
        <v>475</v>
      </c>
      <c r="BC162" s="48" t="s">
        <v>475</v>
      </c>
      <c r="BD162" s="48" t="s">
        <v>488</v>
      </c>
      <c r="BE162" s="48" t="s">
        <v>488</v>
      </c>
      <c r="BF162" s="48" t="s">
        <v>385</v>
      </c>
      <c r="BG162" s="48" t="s">
        <v>385</v>
      </c>
      <c r="BH162" s="119" t="s">
        <v>3155</v>
      </c>
      <c r="BI162" s="119" t="s">
        <v>3155</v>
      </c>
      <c r="BJ162" s="119" t="s">
        <v>3224</v>
      </c>
      <c r="BK162" s="119" t="s">
        <v>3224</v>
      </c>
      <c r="BL162" s="119">
        <v>1</v>
      </c>
      <c r="BM162" s="123">
        <v>3.3333333333333335</v>
      </c>
      <c r="BN162" s="119">
        <v>0</v>
      </c>
      <c r="BO162" s="123">
        <v>0</v>
      </c>
      <c r="BP162" s="119">
        <v>0</v>
      </c>
      <c r="BQ162" s="123">
        <v>0</v>
      </c>
      <c r="BR162" s="119">
        <v>29</v>
      </c>
      <c r="BS162" s="123">
        <v>96.66666666666667</v>
      </c>
      <c r="BT162" s="119">
        <v>30</v>
      </c>
      <c r="BU162" s="2"/>
      <c r="BV162" s="3"/>
      <c r="BW162" s="3"/>
      <c r="BX162" s="3"/>
      <c r="BY162" s="3"/>
    </row>
    <row r="163" spans="1:77" ht="41.45" customHeight="1">
      <c r="A163" s="64" t="s">
        <v>357</v>
      </c>
      <c r="C163" s="65"/>
      <c r="D163" s="65" t="s">
        <v>64</v>
      </c>
      <c r="E163" s="66">
        <v>379.9509694673501</v>
      </c>
      <c r="F163" s="68">
        <v>98.320943839624</v>
      </c>
      <c r="G163" s="102" t="s">
        <v>623</v>
      </c>
      <c r="H163" s="65"/>
      <c r="I163" s="69" t="s">
        <v>357</v>
      </c>
      <c r="J163" s="70"/>
      <c r="K163" s="70"/>
      <c r="L163" s="69" t="s">
        <v>2617</v>
      </c>
      <c r="M163" s="73">
        <v>560.573449714642</v>
      </c>
      <c r="N163" s="74">
        <v>5769.4033203125</v>
      </c>
      <c r="O163" s="74">
        <v>4931.8583984375</v>
      </c>
      <c r="P163" s="75"/>
      <c r="Q163" s="76"/>
      <c r="R163" s="76"/>
      <c r="S163" s="88"/>
      <c r="T163" s="48">
        <v>0</v>
      </c>
      <c r="U163" s="48">
        <v>1</v>
      </c>
      <c r="V163" s="49">
        <v>0</v>
      </c>
      <c r="W163" s="49">
        <v>0.004808</v>
      </c>
      <c r="X163" s="49">
        <v>0.006942</v>
      </c>
      <c r="Y163" s="49">
        <v>0.333729</v>
      </c>
      <c r="Z163" s="49">
        <v>0</v>
      </c>
      <c r="AA163" s="49">
        <v>0</v>
      </c>
      <c r="AB163" s="71">
        <v>163</v>
      </c>
      <c r="AC163" s="71"/>
      <c r="AD163" s="72"/>
      <c r="AE163" s="78" t="s">
        <v>1543</v>
      </c>
      <c r="AF163" s="78">
        <v>381</v>
      </c>
      <c r="AG163" s="78">
        <v>1168</v>
      </c>
      <c r="AH163" s="78">
        <v>4718</v>
      </c>
      <c r="AI163" s="78">
        <v>29784</v>
      </c>
      <c r="AJ163" s="78"/>
      <c r="AK163" s="78" t="s">
        <v>1725</v>
      </c>
      <c r="AL163" s="78" t="s">
        <v>1770</v>
      </c>
      <c r="AM163" s="82" t="s">
        <v>1966</v>
      </c>
      <c r="AN163" s="78"/>
      <c r="AO163" s="80">
        <v>40521.8875462963</v>
      </c>
      <c r="AP163" s="82" t="s">
        <v>2137</v>
      </c>
      <c r="AQ163" s="78" t="b">
        <v>0</v>
      </c>
      <c r="AR163" s="78" t="b">
        <v>0</v>
      </c>
      <c r="AS163" s="78" t="b">
        <v>1</v>
      </c>
      <c r="AT163" s="78"/>
      <c r="AU163" s="78">
        <v>3</v>
      </c>
      <c r="AV163" s="82" t="s">
        <v>2161</v>
      </c>
      <c r="AW163" s="78" t="b">
        <v>0</v>
      </c>
      <c r="AX163" s="78" t="s">
        <v>2269</v>
      </c>
      <c r="AY163" s="82" t="s">
        <v>2430</v>
      </c>
      <c r="AZ163" s="78" t="s">
        <v>66</v>
      </c>
      <c r="BA163" s="78" t="str">
        <f>REPLACE(INDEX(GroupVertices[Group],MATCH(Vertices[[#This Row],[Vertex]],GroupVertices[Vertex],0)),1,1,"")</f>
        <v>2</v>
      </c>
      <c r="BB163" s="48" t="s">
        <v>475</v>
      </c>
      <c r="BC163" s="48" t="s">
        <v>475</v>
      </c>
      <c r="BD163" s="48" t="s">
        <v>488</v>
      </c>
      <c r="BE163" s="48" t="s">
        <v>488</v>
      </c>
      <c r="BF163" s="48" t="s">
        <v>385</v>
      </c>
      <c r="BG163" s="48" t="s">
        <v>385</v>
      </c>
      <c r="BH163" s="119" t="s">
        <v>3155</v>
      </c>
      <c r="BI163" s="119" t="s">
        <v>3155</v>
      </c>
      <c r="BJ163" s="119" t="s">
        <v>3224</v>
      </c>
      <c r="BK163" s="119" t="s">
        <v>3224</v>
      </c>
      <c r="BL163" s="119">
        <v>1</v>
      </c>
      <c r="BM163" s="123">
        <v>3.3333333333333335</v>
      </c>
      <c r="BN163" s="119">
        <v>0</v>
      </c>
      <c r="BO163" s="123">
        <v>0</v>
      </c>
      <c r="BP163" s="119">
        <v>0</v>
      </c>
      <c r="BQ163" s="123">
        <v>0</v>
      </c>
      <c r="BR163" s="119">
        <v>29</v>
      </c>
      <c r="BS163" s="123">
        <v>96.66666666666667</v>
      </c>
      <c r="BT163" s="119">
        <v>30</v>
      </c>
      <c r="BU163" s="2"/>
      <c r="BV163" s="3"/>
      <c r="BW163" s="3"/>
      <c r="BX163" s="3"/>
      <c r="BY163" s="3"/>
    </row>
    <row r="164" spans="1:77" ht="41.45" customHeight="1">
      <c r="A164" s="64" t="s">
        <v>359</v>
      </c>
      <c r="C164" s="65"/>
      <c r="D164" s="65" t="s">
        <v>64</v>
      </c>
      <c r="E164" s="66">
        <v>190.94807220860264</v>
      </c>
      <c r="F164" s="68">
        <v>99.77698911323198</v>
      </c>
      <c r="G164" s="102" t="s">
        <v>625</v>
      </c>
      <c r="H164" s="65"/>
      <c r="I164" s="69" t="s">
        <v>359</v>
      </c>
      <c r="J164" s="70"/>
      <c r="K164" s="70"/>
      <c r="L164" s="69" t="s">
        <v>2618</v>
      </c>
      <c r="M164" s="73">
        <v>75.3220948635557</v>
      </c>
      <c r="N164" s="74">
        <v>6977.85986328125</v>
      </c>
      <c r="O164" s="74">
        <v>4491.134765625</v>
      </c>
      <c r="P164" s="75"/>
      <c r="Q164" s="76"/>
      <c r="R164" s="76"/>
      <c r="S164" s="88"/>
      <c r="T164" s="48">
        <v>0</v>
      </c>
      <c r="U164" s="48">
        <v>7</v>
      </c>
      <c r="V164" s="49">
        <v>1000.444444</v>
      </c>
      <c r="W164" s="49">
        <v>0.006579</v>
      </c>
      <c r="X164" s="49">
        <v>0.02504</v>
      </c>
      <c r="Y164" s="49">
        <v>1.486314</v>
      </c>
      <c r="Z164" s="49">
        <v>0.21428571428571427</v>
      </c>
      <c r="AA164" s="49">
        <v>0</v>
      </c>
      <c r="AB164" s="71">
        <v>164</v>
      </c>
      <c r="AC164" s="71"/>
      <c r="AD164" s="72"/>
      <c r="AE164" s="78" t="s">
        <v>1544</v>
      </c>
      <c r="AF164" s="78">
        <v>1294</v>
      </c>
      <c r="AG164" s="78">
        <v>156</v>
      </c>
      <c r="AH164" s="78">
        <v>48506</v>
      </c>
      <c r="AI164" s="78">
        <v>61094</v>
      </c>
      <c r="AJ164" s="78"/>
      <c r="AK164" s="78" t="s">
        <v>1726</v>
      </c>
      <c r="AL164" s="78" t="s">
        <v>1859</v>
      </c>
      <c r="AM164" s="78"/>
      <c r="AN164" s="78"/>
      <c r="AO164" s="80">
        <v>41117.72782407407</v>
      </c>
      <c r="AP164" s="78"/>
      <c r="AQ164" s="78" t="b">
        <v>1</v>
      </c>
      <c r="AR164" s="78" t="b">
        <v>0</v>
      </c>
      <c r="AS164" s="78" t="b">
        <v>0</v>
      </c>
      <c r="AT164" s="78"/>
      <c r="AU164" s="78">
        <v>7</v>
      </c>
      <c r="AV164" s="82" t="s">
        <v>2158</v>
      </c>
      <c r="AW164" s="78" t="b">
        <v>0</v>
      </c>
      <c r="AX164" s="78" t="s">
        <v>2269</v>
      </c>
      <c r="AY164" s="82" t="s">
        <v>2431</v>
      </c>
      <c r="AZ164" s="78" t="s">
        <v>66</v>
      </c>
      <c r="BA164" s="78" t="str">
        <f>REPLACE(INDEX(GroupVertices[Group],MATCH(Vertices[[#This Row],[Vertex]],GroupVertices[Vertex],0)),1,1,"")</f>
        <v>6</v>
      </c>
      <c r="BB164" s="48" t="s">
        <v>2749</v>
      </c>
      <c r="BC164" s="48" t="s">
        <v>2749</v>
      </c>
      <c r="BD164" s="48" t="s">
        <v>488</v>
      </c>
      <c r="BE164" s="48" t="s">
        <v>488</v>
      </c>
      <c r="BF164" s="48" t="s">
        <v>512</v>
      </c>
      <c r="BG164" s="48" t="s">
        <v>502</v>
      </c>
      <c r="BH164" s="119" t="s">
        <v>3157</v>
      </c>
      <c r="BI164" s="119" t="s">
        <v>3187</v>
      </c>
      <c r="BJ164" s="119" t="s">
        <v>3226</v>
      </c>
      <c r="BK164" s="119" t="s">
        <v>3226</v>
      </c>
      <c r="BL164" s="119">
        <v>3</v>
      </c>
      <c r="BM164" s="123">
        <v>3.061224489795918</v>
      </c>
      <c r="BN164" s="119">
        <v>0</v>
      </c>
      <c r="BO164" s="123">
        <v>0</v>
      </c>
      <c r="BP164" s="119">
        <v>0</v>
      </c>
      <c r="BQ164" s="123">
        <v>0</v>
      </c>
      <c r="BR164" s="119">
        <v>95</v>
      </c>
      <c r="BS164" s="123">
        <v>96.93877551020408</v>
      </c>
      <c r="BT164" s="119">
        <v>98</v>
      </c>
      <c r="BU164" s="2"/>
      <c r="BV164" s="3"/>
      <c r="BW164" s="3"/>
      <c r="BX164" s="3"/>
      <c r="BY164" s="3"/>
    </row>
    <row r="165" spans="1:77" ht="41.45" customHeight="1">
      <c r="A165" s="64" t="s">
        <v>361</v>
      </c>
      <c r="C165" s="65"/>
      <c r="D165" s="65" t="s">
        <v>64</v>
      </c>
      <c r="E165" s="66">
        <v>232.40918208156899</v>
      </c>
      <c r="F165" s="68">
        <v>99.4575799721836</v>
      </c>
      <c r="G165" s="102" t="s">
        <v>626</v>
      </c>
      <c r="H165" s="65"/>
      <c r="I165" s="69" t="s">
        <v>361</v>
      </c>
      <c r="J165" s="70"/>
      <c r="K165" s="70"/>
      <c r="L165" s="69" t="s">
        <v>2619</v>
      </c>
      <c r="M165" s="73">
        <v>181.77051460361614</v>
      </c>
      <c r="N165" s="74">
        <v>5648.17822265625</v>
      </c>
      <c r="O165" s="74">
        <v>4331.623046875</v>
      </c>
      <c r="P165" s="75"/>
      <c r="Q165" s="76"/>
      <c r="R165" s="76"/>
      <c r="S165" s="88"/>
      <c r="T165" s="48">
        <v>0</v>
      </c>
      <c r="U165" s="48">
        <v>1</v>
      </c>
      <c r="V165" s="49">
        <v>0</v>
      </c>
      <c r="W165" s="49">
        <v>0.004808</v>
      </c>
      <c r="X165" s="49">
        <v>0.006942</v>
      </c>
      <c r="Y165" s="49">
        <v>0.333729</v>
      </c>
      <c r="Z165" s="49">
        <v>0</v>
      </c>
      <c r="AA165" s="49">
        <v>0</v>
      </c>
      <c r="AB165" s="71">
        <v>165</v>
      </c>
      <c r="AC165" s="71"/>
      <c r="AD165" s="72"/>
      <c r="AE165" s="78" t="s">
        <v>1545</v>
      </c>
      <c r="AF165" s="78">
        <v>60</v>
      </c>
      <c r="AG165" s="78">
        <v>378</v>
      </c>
      <c r="AH165" s="78">
        <v>541</v>
      </c>
      <c r="AI165" s="78">
        <v>954</v>
      </c>
      <c r="AJ165" s="78"/>
      <c r="AK165" s="78" t="s">
        <v>1727</v>
      </c>
      <c r="AL165" s="78"/>
      <c r="AM165" s="78"/>
      <c r="AN165" s="78"/>
      <c r="AO165" s="80">
        <v>43438.79775462963</v>
      </c>
      <c r="AP165" s="82" t="s">
        <v>2138</v>
      </c>
      <c r="AQ165" s="78" t="b">
        <v>0</v>
      </c>
      <c r="AR165" s="78" t="b">
        <v>0</v>
      </c>
      <c r="AS165" s="78" t="b">
        <v>0</v>
      </c>
      <c r="AT165" s="78"/>
      <c r="AU165" s="78">
        <v>1</v>
      </c>
      <c r="AV165" s="82" t="s">
        <v>2158</v>
      </c>
      <c r="AW165" s="78" t="b">
        <v>0</v>
      </c>
      <c r="AX165" s="78" t="s">
        <v>2269</v>
      </c>
      <c r="AY165" s="82" t="s">
        <v>2432</v>
      </c>
      <c r="AZ165" s="78" t="s">
        <v>66</v>
      </c>
      <c r="BA165" s="78" t="str">
        <f>REPLACE(INDEX(GroupVertices[Group],MATCH(Vertices[[#This Row],[Vertex]],GroupVertices[Vertex],0)),1,1,"")</f>
        <v>2</v>
      </c>
      <c r="BB165" s="48" t="s">
        <v>475</v>
      </c>
      <c r="BC165" s="48" t="s">
        <v>475</v>
      </c>
      <c r="BD165" s="48" t="s">
        <v>488</v>
      </c>
      <c r="BE165" s="48" t="s">
        <v>488</v>
      </c>
      <c r="BF165" s="48" t="s">
        <v>385</v>
      </c>
      <c r="BG165" s="48" t="s">
        <v>385</v>
      </c>
      <c r="BH165" s="119" t="s">
        <v>3155</v>
      </c>
      <c r="BI165" s="119" t="s">
        <v>3155</v>
      </c>
      <c r="BJ165" s="119" t="s">
        <v>3224</v>
      </c>
      <c r="BK165" s="119" t="s">
        <v>3224</v>
      </c>
      <c r="BL165" s="119">
        <v>1</v>
      </c>
      <c r="BM165" s="123">
        <v>3.3333333333333335</v>
      </c>
      <c r="BN165" s="119">
        <v>0</v>
      </c>
      <c r="BO165" s="123">
        <v>0</v>
      </c>
      <c r="BP165" s="119">
        <v>0</v>
      </c>
      <c r="BQ165" s="123">
        <v>0</v>
      </c>
      <c r="BR165" s="119">
        <v>29</v>
      </c>
      <c r="BS165" s="123">
        <v>96.66666666666667</v>
      </c>
      <c r="BT165" s="119">
        <v>30</v>
      </c>
      <c r="BU165" s="2"/>
      <c r="BV165" s="3"/>
      <c r="BW165" s="3"/>
      <c r="BX165" s="3"/>
      <c r="BY165" s="3"/>
    </row>
    <row r="166" spans="1:77" ht="41.45" customHeight="1">
      <c r="A166" s="64" t="s">
        <v>362</v>
      </c>
      <c r="C166" s="65"/>
      <c r="D166" s="65" t="s">
        <v>64</v>
      </c>
      <c r="E166" s="66">
        <v>256.3146868731892</v>
      </c>
      <c r="F166" s="68">
        <v>99.27341614311064</v>
      </c>
      <c r="G166" s="102" t="s">
        <v>2263</v>
      </c>
      <c r="H166" s="65"/>
      <c r="I166" s="69" t="s">
        <v>362</v>
      </c>
      <c r="J166" s="70"/>
      <c r="K166" s="70"/>
      <c r="L166" s="69" t="s">
        <v>2620</v>
      </c>
      <c r="M166" s="73">
        <v>243.14618003932665</v>
      </c>
      <c r="N166" s="74">
        <v>9804.087890625</v>
      </c>
      <c r="O166" s="74">
        <v>4823.046875</v>
      </c>
      <c r="P166" s="75"/>
      <c r="Q166" s="76"/>
      <c r="R166" s="76"/>
      <c r="S166" s="88"/>
      <c r="T166" s="48">
        <v>1</v>
      </c>
      <c r="U166" s="48">
        <v>2</v>
      </c>
      <c r="V166" s="49">
        <v>0</v>
      </c>
      <c r="W166" s="49">
        <v>0.166667</v>
      </c>
      <c r="X166" s="49">
        <v>0</v>
      </c>
      <c r="Y166" s="49">
        <v>0.900493</v>
      </c>
      <c r="Z166" s="49">
        <v>0.5</v>
      </c>
      <c r="AA166" s="49">
        <v>0.5</v>
      </c>
      <c r="AB166" s="71">
        <v>166</v>
      </c>
      <c r="AC166" s="71"/>
      <c r="AD166" s="72"/>
      <c r="AE166" s="78" t="s">
        <v>1546</v>
      </c>
      <c r="AF166" s="78">
        <v>500</v>
      </c>
      <c r="AG166" s="78">
        <v>506</v>
      </c>
      <c r="AH166" s="78">
        <v>2321</v>
      </c>
      <c r="AI166" s="78">
        <v>2240</v>
      </c>
      <c r="AJ166" s="78"/>
      <c r="AK166" s="78" t="s">
        <v>1728</v>
      </c>
      <c r="AL166" s="78" t="s">
        <v>1860</v>
      </c>
      <c r="AM166" s="82" t="s">
        <v>1967</v>
      </c>
      <c r="AN166" s="78"/>
      <c r="AO166" s="80">
        <v>40240.52453703704</v>
      </c>
      <c r="AP166" s="82" t="s">
        <v>2139</v>
      </c>
      <c r="AQ166" s="78" t="b">
        <v>0</v>
      </c>
      <c r="AR166" s="78" t="b">
        <v>0</v>
      </c>
      <c r="AS166" s="78" t="b">
        <v>1</v>
      </c>
      <c r="AT166" s="78"/>
      <c r="AU166" s="78">
        <v>148</v>
      </c>
      <c r="AV166" s="82" t="s">
        <v>2158</v>
      </c>
      <c r="AW166" s="78" t="b">
        <v>0</v>
      </c>
      <c r="AX166" s="78" t="s">
        <v>2269</v>
      </c>
      <c r="AY166" s="82" t="s">
        <v>2433</v>
      </c>
      <c r="AZ166" s="78" t="s">
        <v>66</v>
      </c>
      <c r="BA166" s="78" t="str">
        <f>REPLACE(INDEX(GroupVertices[Group],MATCH(Vertices[[#This Row],[Vertex]],GroupVertices[Vertex],0)),1,1,"")</f>
        <v>8</v>
      </c>
      <c r="BB166" s="48" t="s">
        <v>477</v>
      </c>
      <c r="BC166" s="48" t="s">
        <v>477</v>
      </c>
      <c r="BD166" s="48" t="s">
        <v>497</v>
      </c>
      <c r="BE166" s="48" t="s">
        <v>497</v>
      </c>
      <c r="BF166" s="48" t="s">
        <v>513</v>
      </c>
      <c r="BG166" s="48" t="s">
        <v>513</v>
      </c>
      <c r="BH166" s="119" t="s">
        <v>3158</v>
      </c>
      <c r="BI166" s="119" t="s">
        <v>3158</v>
      </c>
      <c r="BJ166" s="119" t="s">
        <v>3227</v>
      </c>
      <c r="BK166" s="119" t="s">
        <v>3227</v>
      </c>
      <c r="BL166" s="119">
        <v>0</v>
      </c>
      <c r="BM166" s="123">
        <v>0</v>
      </c>
      <c r="BN166" s="119">
        <v>0</v>
      </c>
      <c r="BO166" s="123">
        <v>0</v>
      </c>
      <c r="BP166" s="119">
        <v>0</v>
      </c>
      <c r="BQ166" s="123">
        <v>0</v>
      </c>
      <c r="BR166" s="119">
        <v>31</v>
      </c>
      <c r="BS166" s="123">
        <v>100</v>
      </c>
      <c r="BT166" s="119">
        <v>31</v>
      </c>
      <c r="BU166" s="2"/>
      <c r="BV166" s="3"/>
      <c r="BW166" s="3"/>
      <c r="BX166" s="3"/>
      <c r="BY166" s="3"/>
    </row>
    <row r="167" spans="1:77" ht="41.45" customHeight="1">
      <c r="A167" s="64" t="s">
        <v>363</v>
      </c>
      <c r="C167" s="65"/>
      <c r="D167" s="65" t="s">
        <v>64</v>
      </c>
      <c r="E167" s="66">
        <v>185.53198127925117</v>
      </c>
      <c r="F167" s="68">
        <v>99.81871373075631</v>
      </c>
      <c r="G167" s="102" t="s">
        <v>627</v>
      </c>
      <c r="H167" s="65"/>
      <c r="I167" s="69" t="s">
        <v>363</v>
      </c>
      <c r="J167" s="70"/>
      <c r="K167" s="70"/>
      <c r="L167" s="69" t="s">
        <v>2621</v>
      </c>
      <c r="M167" s="73">
        <v>61.41667066327754</v>
      </c>
      <c r="N167" s="74">
        <v>8589.134765625</v>
      </c>
      <c r="O167" s="74">
        <v>4915.94384765625</v>
      </c>
      <c r="P167" s="75"/>
      <c r="Q167" s="76"/>
      <c r="R167" s="76"/>
      <c r="S167" s="88"/>
      <c r="T167" s="48">
        <v>1</v>
      </c>
      <c r="U167" s="48">
        <v>2</v>
      </c>
      <c r="V167" s="49">
        <v>0</v>
      </c>
      <c r="W167" s="49">
        <v>0.166667</v>
      </c>
      <c r="X167" s="49">
        <v>0</v>
      </c>
      <c r="Y167" s="49">
        <v>0.900493</v>
      </c>
      <c r="Z167" s="49">
        <v>0.5</v>
      </c>
      <c r="AA167" s="49">
        <v>0.5</v>
      </c>
      <c r="AB167" s="71">
        <v>167</v>
      </c>
      <c r="AC167" s="71"/>
      <c r="AD167" s="72"/>
      <c r="AE167" s="78" t="s">
        <v>1547</v>
      </c>
      <c r="AF167" s="78">
        <v>177</v>
      </c>
      <c r="AG167" s="78">
        <v>127</v>
      </c>
      <c r="AH167" s="78">
        <v>372</v>
      </c>
      <c r="AI167" s="78">
        <v>954</v>
      </c>
      <c r="AJ167" s="78"/>
      <c r="AK167" s="78" t="s">
        <v>1729</v>
      </c>
      <c r="AL167" s="78" t="s">
        <v>1861</v>
      </c>
      <c r="AM167" s="82" t="s">
        <v>1968</v>
      </c>
      <c r="AN167" s="78"/>
      <c r="AO167" s="80">
        <v>43276.182754629626</v>
      </c>
      <c r="AP167" s="82" t="s">
        <v>2140</v>
      </c>
      <c r="AQ167" s="78" t="b">
        <v>0</v>
      </c>
      <c r="AR167" s="78" t="b">
        <v>0</v>
      </c>
      <c r="AS167" s="78" t="b">
        <v>1</v>
      </c>
      <c r="AT167" s="78"/>
      <c r="AU167" s="78">
        <v>4</v>
      </c>
      <c r="AV167" s="82" t="s">
        <v>2158</v>
      </c>
      <c r="AW167" s="78" t="b">
        <v>0</v>
      </c>
      <c r="AX167" s="78" t="s">
        <v>2269</v>
      </c>
      <c r="AY167" s="82" t="s">
        <v>2434</v>
      </c>
      <c r="AZ167" s="78" t="s">
        <v>66</v>
      </c>
      <c r="BA167" s="78" t="str">
        <f>REPLACE(INDEX(GroupVertices[Group],MATCH(Vertices[[#This Row],[Vertex]],GroupVertices[Vertex],0)),1,1,"")</f>
        <v>8</v>
      </c>
      <c r="BB167" s="48"/>
      <c r="BC167" s="48"/>
      <c r="BD167" s="48"/>
      <c r="BE167" s="48"/>
      <c r="BF167" s="48" t="s">
        <v>514</v>
      </c>
      <c r="BG167" s="48" t="s">
        <v>514</v>
      </c>
      <c r="BH167" s="119" t="s">
        <v>3159</v>
      </c>
      <c r="BI167" s="119" t="s">
        <v>3159</v>
      </c>
      <c r="BJ167" s="119" t="s">
        <v>3228</v>
      </c>
      <c r="BK167" s="119" t="s">
        <v>3228</v>
      </c>
      <c r="BL167" s="119">
        <v>0</v>
      </c>
      <c r="BM167" s="123">
        <v>0</v>
      </c>
      <c r="BN167" s="119">
        <v>0</v>
      </c>
      <c r="BO167" s="123">
        <v>0</v>
      </c>
      <c r="BP167" s="119">
        <v>0</v>
      </c>
      <c r="BQ167" s="123">
        <v>0</v>
      </c>
      <c r="BR167" s="119">
        <v>23</v>
      </c>
      <c r="BS167" s="123">
        <v>100</v>
      </c>
      <c r="BT167" s="119">
        <v>23</v>
      </c>
      <c r="BU167" s="2"/>
      <c r="BV167" s="3"/>
      <c r="BW167" s="3"/>
      <c r="BX167" s="3"/>
      <c r="BY167" s="3"/>
    </row>
    <row r="168" spans="1:77" ht="41.45" customHeight="1">
      <c r="A168" s="64" t="s">
        <v>364</v>
      </c>
      <c r="C168" s="65"/>
      <c r="D168" s="65" t="s">
        <v>64</v>
      </c>
      <c r="E168" s="66">
        <v>1000</v>
      </c>
      <c r="F168" s="68">
        <v>77.03419500263776</v>
      </c>
      <c r="G168" s="102" t="s">
        <v>628</v>
      </c>
      <c r="H168" s="65"/>
      <c r="I168" s="69" t="s">
        <v>364</v>
      </c>
      <c r="J168" s="70"/>
      <c r="K168" s="70"/>
      <c r="L168" s="69" t="s">
        <v>2622</v>
      </c>
      <c r="M168" s="73">
        <v>7654.737278787588</v>
      </c>
      <c r="N168" s="74">
        <v>4733.3427734375</v>
      </c>
      <c r="O168" s="74">
        <v>3477.542236328125</v>
      </c>
      <c r="P168" s="75"/>
      <c r="Q168" s="76"/>
      <c r="R168" s="76"/>
      <c r="S168" s="88"/>
      <c r="T168" s="48">
        <v>0</v>
      </c>
      <c r="U168" s="48">
        <v>1</v>
      </c>
      <c r="V168" s="49">
        <v>0</v>
      </c>
      <c r="W168" s="49">
        <v>0.004808</v>
      </c>
      <c r="X168" s="49">
        <v>0.006942</v>
      </c>
      <c r="Y168" s="49">
        <v>0.333729</v>
      </c>
      <c r="Z168" s="49">
        <v>0</v>
      </c>
      <c r="AA168" s="49">
        <v>0</v>
      </c>
      <c r="AB168" s="71">
        <v>168</v>
      </c>
      <c r="AC168" s="71"/>
      <c r="AD168" s="72"/>
      <c r="AE168" s="78" t="s">
        <v>1548</v>
      </c>
      <c r="AF168" s="78">
        <v>320</v>
      </c>
      <c r="AG168" s="78">
        <v>15963</v>
      </c>
      <c r="AH168" s="78">
        <v>3776</v>
      </c>
      <c r="AI168" s="78">
        <v>2788</v>
      </c>
      <c r="AJ168" s="78"/>
      <c r="AK168" s="78" t="s">
        <v>1730</v>
      </c>
      <c r="AL168" s="78"/>
      <c r="AM168" s="82" t="s">
        <v>1969</v>
      </c>
      <c r="AN168" s="78"/>
      <c r="AO168" s="80">
        <v>41247.135104166664</v>
      </c>
      <c r="AP168" s="82" t="s">
        <v>2141</v>
      </c>
      <c r="AQ168" s="78" t="b">
        <v>0</v>
      </c>
      <c r="AR168" s="78" t="b">
        <v>0</v>
      </c>
      <c r="AS168" s="78" t="b">
        <v>0</v>
      </c>
      <c r="AT168" s="78"/>
      <c r="AU168" s="78">
        <v>96</v>
      </c>
      <c r="AV168" s="82" t="s">
        <v>2158</v>
      </c>
      <c r="AW168" s="78" t="b">
        <v>0</v>
      </c>
      <c r="AX168" s="78" t="s">
        <v>2269</v>
      </c>
      <c r="AY168" s="82" t="s">
        <v>2435</v>
      </c>
      <c r="AZ168" s="78" t="s">
        <v>66</v>
      </c>
      <c r="BA168" s="78" t="str">
        <f>REPLACE(INDEX(GroupVertices[Group],MATCH(Vertices[[#This Row],[Vertex]],GroupVertices[Vertex],0)),1,1,"")</f>
        <v>2</v>
      </c>
      <c r="BB168" s="48" t="s">
        <v>475</v>
      </c>
      <c r="BC168" s="48" t="s">
        <v>475</v>
      </c>
      <c r="BD168" s="48" t="s">
        <v>488</v>
      </c>
      <c r="BE168" s="48" t="s">
        <v>488</v>
      </c>
      <c r="BF168" s="48" t="s">
        <v>385</v>
      </c>
      <c r="BG168" s="48" t="s">
        <v>385</v>
      </c>
      <c r="BH168" s="119" t="s">
        <v>3155</v>
      </c>
      <c r="BI168" s="119" t="s">
        <v>3155</v>
      </c>
      <c r="BJ168" s="119" t="s">
        <v>3224</v>
      </c>
      <c r="BK168" s="119" t="s">
        <v>3224</v>
      </c>
      <c r="BL168" s="119">
        <v>1</v>
      </c>
      <c r="BM168" s="123">
        <v>3.3333333333333335</v>
      </c>
      <c r="BN168" s="119">
        <v>0</v>
      </c>
      <c r="BO168" s="123">
        <v>0</v>
      </c>
      <c r="BP168" s="119">
        <v>0</v>
      </c>
      <c r="BQ168" s="123">
        <v>0</v>
      </c>
      <c r="BR168" s="119">
        <v>29</v>
      </c>
      <c r="BS168" s="123">
        <v>96.66666666666667</v>
      </c>
      <c r="BT168" s="119">
        <v>30</v>
      </c>
      <c r="BU168" s="2"/>
      <c r="BV168" s="3"/>
      <c r="BW168" s="3"/>
      <c r="BX168" s="3"/>
      <c r="BY168" s="3"/>
    </row>
    <row r="169" spans="1:77" ht="41.45" customHeight="1">
      <c r="A169" s="64" t="s">
        <v>365</v>
      </c>
      <c r="C169" s="65"/>
      <c r="D169" s="65" t="s">
        <v>64</v>
      </c>
      <c r="E169" s="66">
        <v>459.8850011143303</v>
      </c>
      <c r="F169" s="68">
        <v>97.70514603616134</v>
      </c>
      <c r="G169" s="102" t="s">
        <v>629</v>
      </c>
      <c r="H169" s="65"/>
      <c r="I169" s="69" t="s">
        <v>365</v>
      </c>
      <c r="J169" s="70"/>
      <c r="K169" s="70"/>
      <c r="L169" s="69" t="s">
        <v>2623</v>
      </c>
      <c r="M169" s="73">
        <v>765.798331015299</v>
      </c>
      <c r="N169" s="74">
        <v>8158.2734375</v>
      </c>
      <c r="O169" s="74">
        <v>7284.32861328125</v>
      </c>
      <c r="P169" s="75"/>
      <c r="Q169" s="76"/>
      <c r="R169" s="76"/>
      <c r="S169" s="88"/>
      <c r="T169" s="48">
        <v>0</v>
      </c>
      <c r="U169" s="48">
        <v>2</v>
      </c>
      <c r="V169" s="49">
        <v>0</v>
      </c>
      <c r="W169" s="49">
        <v>0.005464</v>
      </c>
      <c r="X169" s="49">
        <v>0.009889</v>
      </c>
      <c r="Y169" s="49">
        <v>0.520521</v>
      </c>
      <c r="Z169" s="49">
        <v>1</v>
      </c>
      <c r="AA169" s="49">
        <v>0</v>
      </c>
      <c r="AB169" s="71">
        <v>169</v>
      </c>
      <c r="AC169" s="71"/>
      <c r="AD169" s="72"/>
      <c r="AE169" s="78" t="s">
        <v>1549</v>
      </c>
      <c r="AF169" s="78">
        <v>167</v>
      </c>
      <c r="AG169" s="78">
        <v>1596</v>
      </c>
      <c r="AH169" s="78">
        <v>47889</v>
      </c>
      <c r="AI169" s="78">
        <v>4731</v>
      </c>
      <c r="AJ169" s="78"/>
      <c r="AK169" s="78" t="s">
        <v>1731</v>
      </c>
      <c r="AL169" s="78" t="s">
        <v>1862</v>
      </c>
      <c r="AM169" s="82" t="s">
        <v>1970</v>
      </c>
      <c r="AN169" s="78"/>
      <c r="AO169" s="80">
        <v>39469.23737268519</v>
      </c>
      <c r="AP169" s="82" t="s">
        <v>2142</v>
      </c>
      <c r="AQ169" s="78" t="b">
        <v>0</v>
      </c>
      <c r="AR169" s="78" t="b">
        <v>0</v>
      </c>
      <c r="AS169" s="78" t="b">
        <v>0</v>
      </c>
      <c r="AT169" s="78"/>
      <c r="AU169" s="78">
        <v>28</v>
      </c>
      <c r="AV169" s="82" t="s">
        <v>2158</v>
      </c>
      <c r="AW169" s="78" t="b">
        <v>0</v>
      </c>
      <c r="AX169" s="78" t="s">
        <v>2269</v>
      </c>
      <c r="AY169" s="82" t="s">
        <v>2436</v>
      </c>
      <c r="AZ169" s="78" t="s">
        <v>66</v>
      </c>
      <c r="BA169" s="78" t="str">
        <f>REPLACE(INDEX(GroupVertices[Group],MATCH(Vertices[[#This Row],[Vertex]],GroupVertices[Vertex],0)),1,1,"")</f>
        <v>5</v>
      </c>
      <c r="BB169" s="48" t="s">
        <v>478</v>
      </c>
      <c r="BC169" s="48" t="s">
        <v>478</v>
      </c>
      <c r="BD169" s="48" t="s">
        <v>489</v>
      </c>
      <c r="BE169" s="48" t="s">
        <v>489</v>
      </c>
      <c r="BF169" s="48" t="s">
        <v>515</v>
      </c>
      <c r="BG169" s="48" t="s">
        <v>515</v>
      </c>
      <c r="BH169" s="119" t="s">
        <v>3160</v>
      </c>
      <c r="BI169" s="119" t="s">
        <v>3160</v>
      </c>
      <c r="BJ169" s="119" t="s">
        <v>3007</v>
      </c>
      <c r="BK169" s="119" t="s">
        <v>3007</v>
      </c>
      <c r="BL169" s="119">
        <v>1</v>
      </c>
      <c r="BM169" s="123">
        <v>6.25</v>
      </c>
      <c r="BN169" s="119">
        <v>0</v>
      </c>
      <c r="BO169" s="123">
        <v>0</v>
      </c>
      <c r="BP169" s="119">
        <v>0</v>
      </c>
      <c r="BQ169" s="123">
        <v>0</v>
      </c>
      <c r="BR169" s="119">
        <v>15</v>
      </c>
      <c r="BS169" s="123">
        <v>93.75</v>
      </c>
      <c r="BT169" s="119">
        <v>16</v>
      </c>
      <c r="BU169" s="2"/>
      <c r="BV169" s="3"/>
      <c r="BW169" s="3"/>
      <c r="BX169" s="3"/>
      <c r="BY169" s="3"/>
    </row>
    <row r="170" spans="1:77" ht="41.45" customHeight="1">
      <c r="A170" s="64" t="s">
        <v>366</v>
      </c>
      <c r="C170" s="65"/>
      <c r="D170" s="65" t="s">
        <v>64</v>
      </c>
      <c r="E170" s="66">
        <v>378.0833519055048</v>
      </c>
      <c r="F170" s="68">
        <v>98.33533163877033</v>
      </c>
      <c r="G170" s="102" t="s">
        <v>630</v>
      </c>
      <c r="H170" s="65"/>
      <c r="I170" s="69" t="s">
        <v>366</v>
      </c>
      <c r="J170" s="70"/>
      <c r="K170" s="70"/>
      <c r="L170" s="69" t="s">
        <v>2624</v>
      </c>
      <c r="M170" s="73">
        <v>555.7784758524771</v>
      </c>
      <c r="N170" s="74">
        <v>8146.72509765625</v>
      </c>
      <c r="O170" s="74">
        <v>8717.7001953125</v>
      </c>
      <c r="P170" s="75"/>
      <c r="Q170" s="76"/>
      <c r="R170" s="76"/>
      <c r="S170" s="88"/>
      <c r="T170" s="48">
        <v>0</v>
      </c>
      <c r="U170" s="48">
        <v>2</v>
      </c>
      <c r="V170" s="49">
        <v>0</v>
      </c>
      <c r="W170" s="49">
        <v>0.005464</v>
      </c>
      <c r="X170" s="49">
        <v>0.009889</v>
      </c>
      <c r="Y170" s="49">
        <v>0.520521</v>
      </c>
      <c r="Z170" s="49">
        <v>1</v>
      </c>
      <c r="AA170" s="49">
        <v>0</v>
      </c>
      <c r="AB170" s="71">
        <v>170</v>
      </c>
      <c r="AC170" s="71"/>
      <c r="AD170" s="72"/>
      <c r="AE170" s="78" t="s">
        <v>1550</v>
      </c>
      <c r="AF170" s="78">
        <v>958</v>
      </c>
      <c r="AG170" s="78">
        <v>1158</v>
      </c>
      <c r="AH170" s="78">
        <v>15531</v>
      </c>
      <c r="AI170" s="78">
        <v>50492</v>
      </c>
      <c r="AJ170" s="78"/>
      <c r="AK170" s="78" t="s">
        <v>1732</v>
      </c>
      <c r="AL170" s="78" t="s">
        <v>1863</v>
      </c>
      <c r="AM170" s="82" t="s">
        <v>1971</v>
      </c>
      <c r="AN170" s="78"/>
      <c r="AO170" s="80">
        <v>42850.58219907407</v>
      </c>
      <c r="AP170" s="82" t="s">
        <v>2143</v>
      </c>
      <c r="AQ170" s="78" t="b">
        <v>1</v>
      </c>
      <c r="AR170" s="78" t="b">
        <v>0</v>
      </c>
      <c r="AS170" s="78" t="b">
        <v>1</v>
      </c>
      <c r="AT170" s="78"/>
      <c r="AU170" s="78">
        <v>4</v>
      </c>
      <c r="AV170" s="78"/>
      <c r="AW170" s="78" t="b">
        <v>0</v>
      </c>
      <c r="AX170" s="78" t="s">
        <v>2269</v>
      </c>
      <c r="AY170" s="82" t="s">
        <v>2437</v>
      </c>
      <c r="AZ170" s="78" t="s">
        <v>66</v>
      </c>
      <c r="BA170" s="78" t="str">
        <f>REPLACE(INDEX(GroupVertices[Group],MATCH(Vertices[[#This Row],[Vertex]],GroupVertices[Vertex],0)),1,1,"")</f>
        <v>5</v>
      </c>
      <c r="BB170" s="48" t="s">
        <v>478</v>
      </c>
      <c r="BC170" s="48" t="s">
        <v>478</v>
      </c>
      <c r="BD170" s="48" t="s">
        <v>489</v>
      </c>
      <c r="BE170" s="48" t="s">
        <v>489</v>
      </c>
      <c r="BF170" s="48" t="s">
        <v>515</v>
      </c>
      <c r="BG170" s="48" t="s">
        <v>515</v>
      </c>
      <c r="BH170" s="119" t="s">
        <v>3160</v>
      </c>
      <c r="BI170" s="119" t="s">
        <v>3160</v>
      </c>
      <c r="BJ170" s="119" t="s">
        <v>3007</v>
      </c>
      <c r="BK170" s="119" t="s">
        <v>3007</v>
      </c>
      <c r="BL170" s="119">
        <v>1</v>
      </c>
      <c r="BM170" s="123">
        <v>6.25</v>
      </c>
      <c r="BN170" s="119">
        <v>0</v>
      </c>
      <c r="BO170" s="123">
        <v>0</v>
      </c>
      <c r="BP170" s="119">
        <v>0</v>
      </c>
      <c r="BQ170" s="123">
        <v>0</v>
      </c>
      <c r="BR170" s="119">
        <v>15</v>
      </c>
      <c r="BS170" s="123">
        <v>93.75</v>
      </c>
      <c r="BT170" s="119">
        <v>16</v>
      </c>
      <c r="BU170" s="2"/>
      <c r="BV170" s="3"/>
      <c r="BW170" s="3"/>
      <c r="BX170" s="3"/>
      <c r="BY170" s="3"/>
    </row>
    <row r="171" spans="1:77" ht="41.45" customHeight="1">
      <c r="A171" s="64" t="s">
        <v>399</v>
      </c>
      <c r="C171" s="65"/>
      <c r="D171" s="65" t="s">
        <v>64</v>
      </c>
      <c r="E171" s="66">
        <v>1000</v>
      </c>
      <c r="F171" s="68">
        <v>92.0133326938756</v>
      </c>
      <c r="G171" s="102" t="s">
        <v>2264</v>
      </c>
      <c r="H171" s="65"/>
      <c r="I171" s="69" t="s">
        <v>399</v>
      </c>
      <c r="J171" s="70"/>
      <c r="K171" s="70"/>
      <c r="L171" s="69" t="s">
        <v>2625</v>
      </c>
      <c r="M171" s="73">
        <v>2662.689990887727</v>
      </c>
      <c r="N171" s="74">
        <v>9762.9619140625</v>
      </c>
      <c r="O171" s="74">
        <v>7567.87744140625</v>
      </c>
      <c r="P171" s="75"/>
      <c r="Q171" s="76"/>
      <c r="R171" s="76"/>
      <c r="S171" s="88"/>
      <c r="T171" s="48">
        <v>1</v>
      </c>
      <c r="U171" s="48">
        <v>0</v>
      </c>
      <c r="V171" s="49">
        <v>0</v>
      </c>
      <c r="W171" s="49">
        <v>0.004202</v>
      </c>
      <c r="X171" s="49">
        <v>0.002384</v>
      </c>
      <c r="Y171" s="49">
        <v>0.357169</v>
      </c>
      <c r="Z171" s="49">
        <v>0</v>
      </c>
      <c r="AA171" s="49">
        <v>0</v>
      </c>
      <c r="AB171" s="71">
        <v>171</v>
      </c>
      <c r="AC171" s="71"/>
      <c r="AD171" s="72"/>
      <c r="AE171" s="78" t="s">
        <v>1551</v>
      </c>
      <c r="AF171" s="78">
        <v>2121</v>
      </c>
      <c r="AG171" s="78">
        <v>5552</v>
      </c>
      <c r="AH171" s="78">
        <v>45837</v>
      </c>
      <c r="AI171" s="78">
        <v>51524</v>
      </c>
      <c r="AJ171" s="78"/>
      <c r="AK171" s="78" t="s">
        <v>1733</v>
      </c>
      <c r="AL171" s="78" t="s">
        <v>1864</v>
      </c>
      <c r="AM171" s="82" t="s">
        <v>1972</v>
      </c>
      <c r="AN171" s="78"/>
      <c r="AO171" s="80">
        <v>40402.54659722222</v>
      </c>
      <c r="AP171" s="82" t="s">
        <v>2144</v>
      </c>
      <c r="AQ171" s="78" t="b">
        <v>0</v>
      </c>
      <c r="AR171" s="78" t="b">
        <v>0</v>
      </c>
      <c r="AS171" s="78" t="b">
        <v>1</v>
      </c>
      <c r="AT171" s="78"/>
      <c r="AU171" s="78">
        <v>35</v>
      </c>
      <c r="AV171" s="82" t="s">
        <v>2158</v>
      </c>
      <c r="AW171" s="78" t="b">
        <v>0</v>
      </c>
      <c r="AX171" s="78" t="s">
        <v>2269</v>
      </c>
      <c r="AY171" s="82" t="s">
        <v>2438</v>
      </c>
      <c r="AZ171" s="78" t="s">
        <v>65</v>
      </c>
      <c r="BA171" s="78" t="str">
        <f>REPLACE(INDEX(GroupVertices[Group],MATCH(Vertices[[#This Row],[Vertex]],GroupVertices[Vertex],0)),1,1,"")</f>
        <v>5</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368</v>
      </c>
      <c r="C172" s="65"/>
      <c r="D172" s="65" t="s">
        <v>64</v>
      </c>
      <c r="E172" s="66">
        <v>483.603744149766</v>
      </c>
      <c r="F172" s="68">
        <v>97.52242098700302</v>
      </c>
      <c r="G172" s="102" t="s">
        <v>632</v>
      </c>
      <c r="H172" s="65"/>
      <c r="I172" s="69" t="s">
        <v>368</v>
      </c>
      <c r="J172" s="70"/>
      <c r="K172" s="70"/>
      <c r="L172" s="69" t="s">
        <v>2626</v>
      </c>
      <c r="M172" s="73">
        <v>826.694499064793</v>
      </c>
      <c r="N172" s="74">
        <v>4522.265625</v>
      </c>
      <c r="O172" s="74">
        <v>3754.97021484375</v>
      </c>
      <c r="P172" s="75"/>
      <c r="Q172" s="76"/>
      <c r="R172" s="76"/>
      <c r="S172" s="88"/>
      <c r="T172" s="48">
        <v>0</v>
      </c>
      <c r="U172" s="48">
        <v>1</v>
      </c>
      <c r="V172" s="49">
        <v>0</v>
      </c>
      <c r="W172" s="49">
        <v>0.004808</v>
      </c>
      <c r="X172" s="49">
        <v>0.006942</v>
      </c>
      <c r="Y172" s="49">
        <v>0.333729</v>
      </c>
      <c r="Z172" s="49">
        <v>0</v>
      </c>
      <c r="AA172" s="49">
        <v>0</v>
      </c>
      <c r="AB172" s="71">
        <v>172</v>
      </c>
      <c r="AC172" s="71"/>
      <c r="AD172" s="72"/>
      <c r="AE172" s="78" t="s">
        <v>1552</v>
      </c>
      <c r="AF172" s="78">
        <v>4964</v>
      </c>
      <c r="AG172" s="78">
        <v>1723</v>
      </c>
      <c r="AH172" s="78">
        <v>93529</v>
      </c>
      <c r="AI172" s="78">
        <v>194520</v>
      </c>
      <c r="AJ172" s="78"/>
      <c r="AK172" s="78" t="s">
        <v>1734</v>
      </c>
      <c r="AL172" s="78" t="s">
        <v>1865</v>
      </c>
      <c r="AM172" s="78"/>
      <c r="AN172" s="78"/>
      <c r="AO172" s="80">
        <v>42860.77111111111</v>
      </c>
      <c r="AP172" s="82" t="s">
        <v>2145</v>
      </c>
      <c r="AQ172" s="78" t="b">
        <v>1</v>
      </c>
      <c r="AR172" s="78" t="b">
        <v>0</v>
      </c>
      <c r="AS172" s="78" t="b">
        <v>0</v>
      </c>
      <c r="AT172" s="78"/>
      <c r="AU172" s="78">
        <v>12</v>
      </c>
      <c r="AV172" s="78"/>
      <c r="AW172" s="78" t="b">
        <v>0</v>
      </c>
      <c r="AX172" s="78" t="s">
        <v>2269</v>
      </c>
      <c r="AY172" s="82" t="s">
        <v>2439</v>
      </c>
      <c r="AZ172" s="78" t="s">
        <v>66</v>
      </c>
      <c r="BA172" s="78" t="str">
        <f>REPLACE(INDEX(GroupVertices[Group],MATCH(Vertices[[#This Row],[Vertex]],GroupVertices[Vertex],0)),1,1,"")</f>
        <v>2</v>
      </c>
      <c r="BB172" s="48" t="s">
        <v>475</v>
      </c>
      <c r="BC172" s="48" t="s">
        <v>475</v>
      </c>
      <c r="BD172" s="48" t="s">
        <v>488</v>
      </c>
      <c r="BE172" s="48" t="s">
        <v>488</v>
      </c>
      <c r="BF172" s="48" t="s">
        <v>385</v>
      </c>
      <c r="BG172" s="48" t="s">
        <v>385</v>
      </c>
      <c r="BH172" s="119" t="s">
        <v>3161</v>
      </c>
      <c r="BI172" s="119" t="s">
        <v>3161</v>
      </c>
      <c r="BJ172" s="119" t="s">
        <v>3229</v>
      </c>
      <c r="BK172" s="119" t="s">
        <v>3229</v>
      </c>
      <c r="BL172" s="119">
        <v>1</v>
      </c>
      <c r="BM172" s="123">
        <v>3.3333333333333335</v>
      </c>
      <c r="BN172" s="119">
        <v>0</v>
      </c>
      <c r="BO172" s="123">
        <v>0</v>
      </c>
      <c r="BP172" s="119">
        <v>0</v>
      </c>
      <c r="BQ172" s="123">
        <v>0</v>
      </c>
      <c r="BR172" s="119">
        <v>29</v>
      </c>
      <c r="BS172" s="123">
        <v>96.66666666666667</v>
      </c>
      <c r="BT172" s="119">
        <v>30</v>
      </c>
      <c r="BU172" s="2"/>
      <c r="BV172" s="3"/>
      <c r="BW172" s="3"/>
      <c r="BX172" s="3"/>
      <c r="BY172" s="3"/>
    </row>
    <row r="173" spans="1:77" ht="41.45" customHeight="1">
      <c r="A173" s="64" t="s">
        <v>369</v>
      </c>
      <c r="C173" s="65"/>
      <c r="D173" s="65" t="s">
        <v>64</v>
      </c>
      <c r="E173" s="66">
        <v>445.50434588812124</v>
      </c>
      <c r="F173" s="68">
        <v>97.81593208958803</v>
      </c>
      <c r="G173" s="102" t="s">
        <v>633</v>
      </c>
      <c r="H173" s="65"/>
      <c r="I173" s="69" t="s">
        <v>369</v>
      </c>
      <c r="J173" s="70"/>
      <c r="K173" s="70"/>
      <c r="L173" s="69" t="s">
        <v>2627</v>
      </c>
      <c r="M173" s="73">
        <v>728.8770322766294</v>
      </c>
      <c r="N173" s="74">
        <v>5361.04638671875</v>
      </c>
      <c r="O173" s="74">
        <v>5034.71337890625</v>
      </c>
      <c r="P173" s="75"/>
      <c r="Q173" s="76"/>
      <c r="R173" s="76"/>
      <c r="S173" s="88"/>
      <c r="T173" s="48">
        <v>0</v>
      </c>
      <c r="U173" s="48">
        <v>4</v>
      </c>
      <c r="V173" s="49">
        <v>12.8</v>
      </c>
      <c r="W173" s="49">
        <v>0.00578</v>
      </c>
      <c r="X173" s="49">
        <v>0.022374</v>
      </c>
      <c r="Y173" s="49">
        <v>0.869069</v>
      </c>
      <c r="Z173" s="49">
        <v>0.5</v>
      </c>
      <c r="AA173" s="49">
        <v>0</v>
      </c>
      <c r="AB173" s="71">
        <v>173</v>
      </c>
      <c r="AC173" s="71"/>
      <c r="AD173" s="72"/>
      <c r="AE173" s="78" t="s">
        <v>1553</v>
      </c>
      <c r="AF173" s="78">
        <v>3424</v>
      </c>
      <c r="AG173" s="78">
        <v>1519</v>
      </c>
      <c r="AH173" s="78">
        <v>46748</v>
      </c>
      <c r="AI173" s="78">
        <v>186878</v>
      </c>
      <c r="AJ173" s="78"/>
      <c r="AK173" s="78" t="s">
        <v>1735</v>
      </c>
      <c r="AL173" s="78" t="s">
        <v>1866</v>
      </c>
      <c r="AM173" s="82" t="s">
        <v>1973</v>
      </c>
      <c r="AN173" s="78"/>
      <c r="AO173" s="80">
        <v>43084.304247685184</v>
      </c>
      <c r="AP173" s="82" t="s">
        <v>2146</v>
      </c>
      <c r="AQ173" s="78" t="b">
        <v>1</v>
      </c>
      <c r="AR173" s="78" t="b">
        <v>0</v>
      </c>
      <c r="AS173" s="78" t="b">
        <v>1</v>
      </c>
      <c r="AT173" s="78"/>
      <c r="AU173" s="78">
        <v>9</v>
      </c>
      <c r="AV173" s="78"/>
      <c r="AW173" s="78" t="b">
        <v>0</v>
      </c>
      <c r="AX173" s="78" t="s">
        <v>2269</v>
      </c>
      <c r="AY173" s="82" t="s">
        <v>2440</v>
      </c>
      <c r="AZ173" s="78" t="s">
        <v>66</v>
      </c>
      <c r="BA173" s="78" t="str">
        <f>REPLACE(INDEX(GroupVertices[Group],MATCH(Vertices[[#This Row],[Vertex]],GroupVertices[Vertex],0)),1,1,"")</f>
        <v>2</v>
      </c>
      <c r="BB173" s="48" t="s">
        <v>3088</v>
      </c>
      <c r="BC173" s="48" t="s">
        <v>3088</v>
      </c>
      <c r="BD173" s="48" t="s">
        <v>2771</v>
      </c>
      <c r="BE173" s="48" t="s">
        <v>2771</v>
      </c>
      <c r="BF173" s="48" t="s">
        <v>515</v>
      </c>
      <c r="BG173" s="48" t="s">
        <v>515</v>
      </c>
      <c r="BH173" s="119" t="s">
        <v>3162</v>
      </c>
      <c r="BI173" s="119" t="s">
        <v>3188</v>
      </c>
      <c r="BJ173" s="119" t="s">
        <v>3007</v>
      </c>
      <c r="BK173" s="119" t="s">
        <v>3007</v>
      </c>
      <c r="BL173" s="119">
        <v>2</v>
      </c>
      <c r="BM173" s="123">
        <v>3.278688524590164</v>
      </c>
      <c r="BN173" s="119">
        <v>0</v>
      </c>
      <c r="BO173" s="123">
        <v>0</v>
      </c>
      <c r="BP173" s="119">
        <v>0</v>
      </c>
      <c r="BQ173" s="123">
        <v>0</v>
      </c>
      <c r="BR173" s="119">
        <v>59</v>
      </c>
      <c r="BS173" s="123">
        <v>96.72131147540983</v>
      </c>
      <c r="BT173" s="119">
        <v>61</v>
      </c>
      <c r="BU173" s="2"/>
      <c r="BV173" s="3"/>
      <c r="BW173" s="3"/>
      <c r="BX173" s="3"/>
      <c r="BY173" s="3"/>
    </row>
    <row r="174" spans="1:77" ht="41.45" customHeight="1">
      <c r="A174" s="64" t="s">
        <v>370</v>
      </c>
      <c r="C174" s="65"/>
      <c r="D174" s="65" t="s">
        <v>64</v>
      </c>
      <c r="E174" s="66">
        <v>180.48941386226878</v>
      </c>
      <c r="F174" s="68">
        <v>99.8575607884514</v>
      </c>
      <c r="G174" s="102" t="s">
        <v>2265</v>
      </c>
      <c r="H174" s="65"/>
      <c r="I174" s="69" t="s">
        <v>370</v>
      </c>
      <c r="J174" s="70"/>
      <c r="K174" s="70"/>
      <c r="L174" s="69" t="s">
        <v>2628</v>
      </c>
      <c r="M174" s="73">
        <v>48.470241235432354</v>
      </c>
      <c r="N174" s="74">
        <v>7150.03271484375</v>
      </c>
      <c r="O174" s="74">
        <v>9266.7197265625</v>
      </c>
      <c r="P174" s="75"/>
      <c r="Q174" s="76"/>
      <c r="R174" s="76"/>
      <c r="S174" s="88"/>
      <c r="T174" s="48">
        <v>1</v>
      </c>
      <c r="U174" s="48">
        <v>1</v>
      </c>
      <c r="V174" s="49">
        <v>0</v>
      </c>
      <c r="W174" s="49">
        <v>0</v>
      </c>
      <c r="X174" s="49">
        <v>0</v>
      </c>
      <c r="Y174" s="49">
        <v>0.999997</v>
      </c>
      <c r="Z174" s="49">
        <v>0</v>
      </c>
      <c r="AA174" s="49" t="s">
        <v>2717</v>
      </c>
      <c r="AB174" s="71">
        <v>174</v>
      </c>
      <c r="AC174" s="71"/>
      <c r="AD174" s="72"/>
      <c r="AE174" s="78" t="s">
        <v>1554</v>
      </c>
      <c r="AF174" s="78">
        <v>127</v>
      </c>
      <c r="AG174" s="78">
        <v>100</v>
      </c>
      <c r="AH174" s="78">
        <v>308</v>
      </c>
      <c r="AI174" s="78">
        <v>63</v>
      </c>
      <c r="AJ174" s="78"/>
      <c r="AK174" s="78" t="s">
        <v>1736</v>
      </c>
      <c r="AL174" s="78" t="s">
        <v>1867</v>
      </c>
      <c r="AM174" s="78"/>
      <c r="AN174" s="78"/>
      <c r="AO174" s="80">
        <v>40839.40494212963</v>
      </c>
      <c r="AP174" s="78"/>
      <c r="AQ174" s="78" t="b">
        <v>0</v>
      </c>
      <c r="AR174" s="78" t="b">
        <v>0</v>
      </c>
      <c r="AS174" s="78" t="b">
        <v>1</v>
      </c>
      <c r="AT174" s="78"/>
      <c r="AU174" s="78">
        <v>1</v>
      </c>
      <c r="AV174" s="82" t="s">
        <v>2160</v>
      </c>
      <c r="AW174" s="78" t="b">
        <v>0</v>
      </c>
      <c r="AX174" s="78" t="s">
        <v>2269</v>
      </c>
      <c r="AY174" s="82" t="s">
        <v>2441</v>
      </c>
      <c r="AZ174" s="78" t="s">
        <v>66</v>
      </c>
      <c r="BA174" s="78" t="str">
        <f>REPLACE(INDEX(GroupVertices[Group],MATCH(Vertices[[#This Row],[Vertex]],GroupVertices[Vertex],0)),1,1,"")</f>
        <v>4</v>
      </c>
      <c r="BB174" s="48"/>
      <c r="BC174" s="48"/>
      <c r="BD174" s="48"/>
      <c r="BE174" s="48"/>
      <c r="BF174" s="48" t="s">
        <v>385</v>
      </c>
      <c r="BG174" s="48" t="s">
        <v>385</v>
      </c>
      <c r="BH174" s="119" t="s">
        <v>3163</v>
      </c>
      <c r="BI174" s="119" t="s">
        <v>3163</v>
      </c>
      <c r="BJ174" s="119" t="s">
        <v>3230</v>
      </c>
      <c r="BK174" s="119" t="s">
        <v>3230</v>
      </c>
      <c r="BL174" s="119">
        <v>0</v>
      </c>
      <c r="BM174" s="123">
        <v>0</v>
      </c>
      <c r="BN174" s="119">
        <v>0</v>
      </c>
      <c r="BO174" s="123">
        <v>0</v>
      </c>
      <c r="BP174" s="119">
        <v>0</v>
      </c>
      <c r="BQ174" s="123">
        <v>0</v>
      </c>
      <c r="BR174" s="119">
        <v>4</v>
      </c>
      <c r="BS174" s="123">
        <v>100</v>
      </c>
      <c r="BT174" s="119">
        <v>4</v>
      </c>
      <c r="BU174" s="2"/>
      <c r="BV174" s="3"/>
      <c r="BW174" s="3"/>
      <c r="BX174" s="3"/>
      <c r="BY174" s="3"/>
    </row>
    <row r="175" spans="1:77" ht="41.45" customHeight="1">
      <c r="A175" s="64" t="s">
        <v>371</v>
      </c>
      <c r="C175" s="65"/>
      <c r="D175" s="65" t="s">
        <v>64</v>
      </c>
      <c r="E175" s="66">
        <v>1000</v>
      </c>
      <c r="F175" s="68">
        <v>89.50122296292744</v>
      </c>
      <c r="G175" s="102" t="s">
        <v>634</v>
      </c>
      <c r="H175" s="65"/>
      <c r="I175" s="69" t="s">
        <v>371</v>
      </c>
      <c r="J175" s="70"/>
      <c r="K175" s="70"/>
      <c r="L175" s="69" t="s">
        <v>2629</v>
      </c>
      <c r="M175" s="73">
        <v>3499.892427221716</v>
      </c>
      <c r="N175" s="74">
        <v>6675.7451171875</v>
      </c>
      <c r="O175" s="74">
        <v>6990.4775390625</v>
      </c>
      <c r="P175" s="75"/>
      <c r="Q175" s="76"/>
      <c r="R175" s="76"/>
      <c r="S175" s="88"/>
      <c r="T175" s="48">
        <v>1</v>
      </c>
      <c r="U175" s="48">
        <v>1</v>
      </c>
      <c r="V175" s="49">
        <v>0</v>
      </c>
      <c r="W175" s="49">
        <v>0</v>
      </c>
      <c r="X175" s="49">
        <v>0</v>
      </c>
      <c r="Y175" s="49">
        <v>0.999997</v>
      </c>
      <c r="Z175" s="49">
        <v>0</v>
      </c>
      <c r="AA175" s="49" t="s">
        <v>2717</v>
      </c>
      <c r="AB175" s="71">
        <v>175</v>
      </c>
      <c r="AC175" s="71"/>
      <c r="AD175" s="72"/>
      <c r="AE175" s="78" t="s">
        <v>1555</v>
      </c>
      <c r="AF175" s="78">
        <v>295</v>
      </c>
      <c r="AG175" s="78">
        <v>7298</v>
      </c>
      <c r="AH175" s="78">
        <v>3412</v>
      </c>
      <c r="AI175" s="78">
        <v>801</v>
      </c>
      <c r="AJ175" s="78"/>
      <c r="AK175" s="78" t="s">
        <v>1737</v>
      </c>
      <c r="AL175" s="78" t="s">
        <v>1868</v>
      </c>
      <c r="AM175" s="82" t="s">
        <v>1974</v>
      </c>
      <c r="AN175" s="78"/>
      <c r="AO175" s="80">
        <v>39787.97452546296</v>
      </c>
      <c r="AP175" s="78"/>
      <c r="AQ175" s="78" t="b">
        <v>0</v>
      </c>
      <c r="AR175" s="78" t="b">
        <v>0</v>
      </c>
      <c r="AS175" s="78" t="b">
        <v>1</v>
      </c>
      <c r="AT175" s="78"/>
      <c r="AU175" s="78">
        <v>379</v>
      </c>
      <c r="AV175" s="82" t="s">
        <v>2158</v>
      </c>
      <c r="AW175" s="78" t="b">
        <v>0</v>
      </c>
      <c r="AX175" s="78" t="s">
        <v>2269</v>
      </c>
      <c r="AY175" s="82" t="s">
        <v>2442</v>
      </c>
      <c r="AZ175" s="78" t="s">
        <v>66</v>
      </c>
      <c r="BA175" s="78" t="str">
        <f>REPLACE(INDEX(GroupVertices[Group],MATCH(Vertices[[#This Row],[Vertex]],GroupVertices[Vertex],0)),1,1,"")</f>
        <v>4</v>
      </c>
      <c r="BB175" s="48" t="s">
        <v>479</v>
      </c>
      <c r="BC175" s="48" t="s">
        <v>479</v>
      </c>
      <c r="BD175" s="48" t="s">
        <v>495</v>
      </c>
      <c r="BE175" s="48" t="s">
        <v>495</v>
      </c>
      <c r="BF175" s="48" t="s">
        <v>516</v>
      </c>
      <c r="BG175" s="48" t="s">
        <v>516</v>
      </c>
      <c r="BH175" s="119" t="s">
        <v>3164</v>
      </c>
      <c r="BI175" s="119" t="s">
        <v>3164</v>
      </c>
      <c r="BJ175" s="119" t="s">
        <v>3231</v>
      </c>
      <c r="BK175" s="119" t="s">
        <v>3231</v>
      </c>
      <c r="BL175" s="119">
        <v>1</v>
      </c>
      <c r="BM175" s="123">
        <v>16.666666666666668</v>
      </c>
      <c r="BN175" s="119">
        <v>0</v>
      </c>
      <c r="BO175" s="123">
        <v>0</v>
      </c>
      <c r="BP175" s="119">
        <v>0</v>
      </c>
      <c r="BQ175" s="123">
        <v>0</v>
      </c>
      <c r="BR175" s="119">
        <v>5</v>
      </c>
      <c r="BS175" s="123">
        <v>83.33333333333333</v>
      </c>
      <c r="BT175" s="119">
        <v>6</v>
      </c>
      <c r="BU175" s="2"/>
      <c r="BV175" s="3"/>
      <c r="BW175" s="3"/>
      <c r="BX175" s="3"/>
      <c r="BY175" s="3"/>
    </row>
    <row r="176" spans="1:77" ht="41.45" customHeight="1">
      <c r="A176" s="64" t="s">
        <v>372</v>
      </c>
      <c r="C176" s="65"/>
      <c r="D176" s="65" t="s">
        <v>64</v>
      </c>
      <c r="E176" s="66">
        <v>221.203476710497</v>
      </c>
      <c r="F176" s="68">
        <v>99.54390676706153</v>
      </c>
      <c r="G176" s="102" t="s">
        <v>635</v>
      </c>
      <c r="H176" s="65"/>
      <c r="I176" s="69" t="s">
        <v>372</v>
      </c>
      <c r="J176" s="70"/>
      <c r="K176" s="70"/>
      <c r="L176" s="69" t="s">
        <v>2630</v>
      </c>
      <c r="M176" s="73">
        <v>153.00067143062682</v>
      </c>
      <c r="N176" s="74">
        <v>7150.03271484375</v>
      </c>
      <c r="O176" s="74">
        <v>8507.97265625</v>
      </c>
      <c r="P176" s="75"/>
      <c r="Q176" s="76"/>
      <c r="R176" s="76"/>
      <c r="S176" s="88"/>
      <c r="T176" s="48">
        <v>1</v>
      </c>
      <c r="U176" s="48">
        <v>1</v>
      </c>
      <c r="V176" s="49">
        <v>0</v>
      </c>
      <c r="W176" s="49">
        <v>0</v>
      </c>
      <c r="X176" s="49">
        <v>0</v>
      </c>
      <c r="Y176" s="49">
        <v>0.999997</v>
      </c>
      <c r="Z176" s="49">
        <v>0</v>
      </c>
      <c r="AA176" s="49" t="s">
        <v>2717</v>
      </c>
      <c r="AB176" s="71">
        <v>176</v>
      </c>
      <c r="AC176" s="71"/>
      <c r="AD176" s="72"/>
      <c r="AE176" s="78" t="s">
        <v>1556</v>
      </c>
      <c r="AF176" s="78">
        <v>327</v>
      </c>
      <c r="AG176" s="78">
        <v>318</v>
      </c>
      <c r="AH176" s="78">
        <v>2894</v>
      </c>
      <c r="AI176" s="78">
        <v>335</v>
      </c>
      <c r="AJ176" s="78"/>
      <c r="AK176" s="78" t="s">
        <v>1738</v>
      </c>
      <c r="AL176" s="78" t="s">
        <v>1353</v>
      </c>
      <c r="AM176" s="82" t="s">
        <v>1975</v>
      </c>
      <c r="AN176" s="78"/>
      <c r="AO176" s="80">
        <v>39771.45515046296</v>
      </c>
      <c r="AP176" s="82" t="s">
        <v>2147</v>
      </c>
      <c r="AQ176" s="78" t="b">
        <v>0</v>
      </c>
      <c r="AR176" s="78" t="b">
        <v>0</v>
      </c>
      <c r="AS176" s="78" t="b">
        <v>0</v>
      </c>
      <c r="AT176" s="78"/>
      <c r="AU176" s="78">
        <v>120</v>
      </c>
      <c r="AV176" s="82" t="s">
        <v>2161</v>
      </c>
      <c r="AW176" s="78" t="b">
        <v>0</v>
      </c>
      <c r="AX176" s="78" t="s">
        <v>2269</v>
      </c>
      <c r="AY176" s="82" t="s">
        <v>2443</v>
      </c>
      <c r="AZ176" s="78" t="s">
        <v>66</v>
      </c>
      <c r="BA176" s="78" t="str">
        <f>REPLACE(INDEX(GroupVertices[Group],MATCH(Vertices[[#This Row],[Vertex]],GroupVertices[Vertex],0)),1,1,"")</f>
        <v>4</v>
      </c>
      <c r="BB176" s="48"/>
      <c r="BC176" s="48"/>
      <c r="BD176" s="48"/>
      <c r="BE176" s="48"/>
      <c r="BF176" s="48" t="s">
        <v>3103</v>
      </c>
      <c r="BG176" s="48" t="s">
        <v>517</v>
      </c>
      <c r="BH176" s="119" t="s">
        <v>3165</v>
      </c>
      <c r="BI176" s="119" t="s">
        <v>3189</v>
      </c>
      <c r="BJ176" s="119" t="s">
        <v>3232</v>
      </c>
      <c r="BK176" s="119" t="s">
        <v>3232</v>
      </c>
      <c r="BL176" s="119">
        <v>1</v>
      </c>
      <c r="BM176" s="123">
        <v>2.7777777777777777</v>
      </c>
      <c r="BN176" s="119">
        <v>2</v>
      </c>
      <c r="BO176" s="123">
        <v>5.555555555555555</v>
      </c>
      <c r="BP176" s="119">
        <v>0</v>
      </c>
      <c r="BQ176" s="123">
        <v>0</v>
      </c>
      <c r="BR176" s="119">
        <v>33</v>
      </c>
      <c r="BS176" s="123">
        <v>91.66666666666667</v>
      </c>
      <c r="BT176" s="119">
        <v>36</v>
      </c>
      <c r="BU176" s="2"/>
      <c r="BV176" s="3"/>
      <c r="BW176" s="3"/>
      <c r="BX176" s="3"/>
      <c r="BY176" s="3"/>
    </row>
    <row r="177" spans="1:77" ht="41.45" customHeight="1">
      <c r="A177" s="64" t="s">
        <v>374</v>
      </c>
      <c r="C177" s="65"/>
      <c r="D177" s="65" t="s">
        <v>64</v>
      </c>
      <c r="E177" s="66">
        <v>1000</v>
      </c>
      <c r="F177" s="68">
        <v>91.88672006138795</v>
      </c>
      <c r="G177" s="102" t="s">
        <v>637</v>
      </c>
      <c r="H177" s="65"/>
      <c r="I177" s="69" t="s">
        <v>374</v>
      </c>
      <c r="J177" s="70"/>
      <c r="K177" s="70"/>
      <c r="L177" s="69" t="s">
        <v>2631</v>
      </c>
      <c r="M177" s="73">
        <v>2704.885760874778</v>
      </c>
      <c r="N177" s="74">
        <v>8274.23828125</v>
      </c>
      <c r="O177" s="74">
        <v>6258.19775390625</v>
      </c>
      <c r="P177" s="75"/>
      <c r="Q177" s="76"/>
      <c r="R177" s="76"/>
      <c r="S177" s="88"/>
      <c r="T177" s="48">
        <v>1</v>
      </c>
      <c r="U177" s="48">
        <v>1</v>
      </c>
      <c r="V177" s="49">
        <v>0</v>
      </c>
      <c r="W177" s="49">
        <v>0.166667</v>
      </c>
      <c r="X177" s="49">
        <v>0</v>
      </c>
      <c r="Y177" s="49">
        <v>0.796811</v>
      </c>
      <c r="Z177" s="49">
        <v>0.5</v>
      </c>
      <c r="AA177" s="49">
        <v>0</v>
      </c>
      <c r="AB177" s="71">
        <v>177</v>
      </c>
      <c r="AC177" s="71"/>
      <c r="AD177" s="72"/>
      <c r="AE177" s="78" t="s">
        <v>1557</v>
      </c>
      <c r="AF177" s="78">
        <v>36</v>
      </c>
      <c r="AG177" s="78">
        <v>5640</v>
      </c>
      <c r="AH177" s="78">
        <v>10772</v>
      </c>
      <c r="AI177" s="78">
        <v>999</v>
      </c>
      <c r="AJ177" s="78"/>
      <c r="AK177" s="78" t="s">
        <v>1739</v>
      </c>
      <c r="AL177" s="78" t="s">
        <v>1773</v>
      </c>
      <c r="AM177" s="82" t="s">
        <v>1976</v>
      </c>
      <c r="AN177" s="78"/>
      <c r="AO177" s="80">
        <v>40030.64491898148</v>
      </c>
      <c r="AP177" s="82" t="s">
        <v>2148</v>
      </c>
      <c r="AQ177" s="78" t="b">
        <v>0</v>
      </c>
      <c r="AR177" s="78" t="b">
        <v>0</v>
      </c>
      <c r="AS177" s="78" t="b">
        <v>1</v>
      </c>
      <c r="AT177" s="78"/>
      <c r="AU177" s="78">
        <v>919</v>
      </c>
      <c r="AV177" s="82" t="s">
        <v>2158</v>
      </c>
      <c r="AW177" s="78" t="b">
        <v>0</v>
      </c>
      <c r="AX177" s="78" t="s">
        <v>2269</v>
      </c>
      <c r="AY177" s="82" t="s">
        <v>2444</v>
      </c>
      <c r="AZ177" s="78" t="s">
        <v>66</v>
      </c>
      <c r="BA177" s="78" t="str">
        <f>REPLACE(INDEX(GroupVertices[Group],MATCH(Vertices[[#This Row],[Vertex]],GroupVertices[Vertex],0)),1,1,"")</f>
        <v>9</v>
      </c>
      <c r="BB177" s="48"/>
      <c r="BC177" s="48"/>
      <c r="BD177" s="48"/>
      <c r="BE177" s="48"/>
      <c r="BF177" s="48" t="s">
        <v>3104</v>
      </c>
      <c r="BG177" s="48" t="s">
        <v>3110</v>
      </c>
      <c r="BH177" s="119" t="s">
        <v>3166</v>
      </c>
      <c r="BI177" s="119" t="s">
        <v>3190</v>
      </c>
      <c r="BJ177" s="119" t="s">
        <v>3233</v>
      </c>
      <c r="BK177" s="119" t="s">
        <v>3245</v>
      </c>
      <c r="BL177" s="119">
        <v>0</v>
      </c>
      <c r="BM177" s="123">
        <v>0</v>
      </c>
      <c r="BN177" s="119">
        <v>0</v>
      </c>
      <c r="BO177" s="123">
        <v>0</v>
      </c>
      <c r="BP177" s="119">
        <v>0</v>
      </c>
      <c r="BQ177" s="123">
        <v>0</v>
      </c>
      <c r="BR177" s="119">
        <v>37</v>
      </c>
      <c r="BS177" s="123">
        <v>100</v>
      </c>
      <c r="BT177" s="119">
        <v>37</v>
      </c>
      <c r="BU177" s="2"/>
      <c r="BV177" s="3"/>
      <c r="BW177" s="3"/>
      <c r="BX177" s="3"/>
      <c r="BY177" s="3"/>
    </row>
    <row r="178" spans="1:77" ht="41.45" customHeight="1">
      <c r="A178" s="64" t="s">
        <v>375</v>
      </c>
      <c r="C178" s="65"/>
      <c r="D178" s="65" t="s">
        <v>64</v>
      </c>
      <c r="E178" s="66">
        <v>234.2767996434143</v>
      </c>
      <c r="F178" s="68">
        <v>99.44319217303726</v>
      </c>
      <c r="G178" s="102" t="s">
        <v>638</v>
      </c>
      <c r="H178" s="65"/>
      <c r="I178" s="69" t="s">
        <v>375</v>
      </c>
      <c r="J178" s="70"/>
      <c r="K178" s="70"/>
      <c r="L178" s="69" t="s">
        <v>2632</v>
      </c>
      <c r="M178" s="73">
        <v>186.56548846578102</v>
      </c>
      <c r="N178" s="74">
        <v>7172.77197265625</v>
      </c>
      <c r="O178" s="74">
        <v>5215.39306640625</v>
      </c>
      <c r="P178" s="75"/>
      <c r="Q178" s="76"/>
      <c r="R178" s="76"/>
      <c r="S178" s="88"/>
      <c r="T178" s="48">
        <v>0</v>
      </c>
      <c r="U178" s="48">
        <v>2</v>
      </c>
      <c r="V178" s="49">
        <v>0</v>
      </c>
      <c r="W178" s="49">
        <v>0.166667</v>
      </c>
      <c r="X178" s="49">
        <v>0</v>
      </c>
      <c r="Y178" s="49">
        <v>0.796811</v>
      </c>
      <c r="Z178" s="49">
        <v>0.5</v>
      </c>
      <c r="AA178" s="49">
        <v>0</v>
      </c>
      <c r="AB178" s="71">
        <v>178</v>
      </c>
      <c r="AC178" s="71"/>
      <c r="AD178" s="72"/>
      <c r="AE178" s="78" t="s">
        <v>1558</v>
      </c>
      <c r="AF178" s="78">
        <v>498</v>
      </c>
      <c r="AG178" s="78">
        <v>388</v>
      </c>
      <c r="AH178" s="78">
        <v>10951</v>
      </c>
      <c r="AI178" s="78">
        <v>12849</v>
      </c>
      <c r="AJ178" s="78"/>
      <c r="AK178" s="78" t="s">
        <v>1740</v>
      </c>
      <c r="AL178" s="78" t="s">
        <v>1869</v>
      </c>
      <c r="AM178" s="82" t="s">
        <v>1977</v>
      </c>
      <c r="AN178" s="78"/>
      <c r="AO178" s="80">
        <v>39734.91900462963</v>
      </c>
      <c r="AP178" s="82" t="s">
        <v>2149</v>
      </c>
      <c r="AQ178" s="78" t="b">
        <v>0</v>
      </c>
      <c r="AR178" s="78" t="b">
        <v>0</v>
      </c>
      <c r="AS178" s="78" t="b">
        <v>0</v>
      </c>
      <c r="AT178" s="78"/>
      <c r="AU178" s="78">
        <v>12</v>
      </c>
      <c r="AV178" s="82" t="s">
        <v>2158</v>
      </c>
      <c r="AW178" s="78" t="b">
        <v>0</v>
      </c>
      <c r="AX178" s="78" t="s">
        <v>2269</v>
      </c>
      <c r="AY178" s="82" t="s">
        <v>2445</v>
      </c>
      <c r="AZ178" s="78" t="s">
        <v>66</v>
      </c>
      <c r="BA178" s="78" t="str">
        <f>REPLACE(INDEX(GroupVertices[Group],MATCH(Vertices[[#This Row],[Vertex]],GroupVertices[Vertex],0)),1,1,"")</f>
        <v>9</v>
      </c>
      <c r="BB178" s="48"/>
      <c r="BC178" s="48"/>
      <c r="BD178" s="48"/>
      <c r="BE178" s="48"/>
      <c r="BF178" s="48" t="s">
        <v>518</v>
      </c>
      <c r="BG178" s="48" t="s">
        <v>518</v>
      </c>
      <c r="BH178" s="119" t="s">
        <v>3167</v>
      </c>
      <c r="BI178" s="119" t="s">
        <v>3167</v>
      </c>
      <c r="BJ178" s="119" t="s">
        <v>3234</v>
      </c>
      <c r="BK178" s="119" t="s">
        <v>3234</v>
      </c>
      <c r="BL178" s="119">
        <v>0</v>
      </c>
      <c r="BM178" s="123">
        <v>0</v>
      </c>
      <c r="BN178" s="119">
        <v>0</v>
      </c>
      <c r="BO178" s="123">
        <v>0</v>
      </c>
      <c r="BP178" s="119">
        <v>0</v>
      </c>
      <c r="BQ178" s="123">
        <v>0</v>
      </c>
      <c r="BR178" s="119">
        <v>17</v>
      </c>
      <c r="BS178" s="123">
        <v>100</v>
      </c>
      <c r="BT178" s="119">
        <v>17</v>
      </c>
      <c r="BU178" s="2"/>
      <c r="BV178" s="3"/>
      <c r="BW178" s="3"/>
      <c r="BX178" s="3"/>
      <c r="BY178" s="3"/>
    </row>
    <row r="179" spans="1:77" ht="41.45" customHeight="1">
      <c r="A179" s="64" t="s">
        <v>376</v>
      </c>
      <c r="C179" s="65"/>
      <c r="D179" s="65" t="s">
        <v>64</v>
      </c>
      <c r="E179" s="66">
        <v>1000</v>
      </c>
      <c r="F179" s="68">
        <v>89.28108963598868</v>
      </c>
      <c r="G179" s="102" t="s">
        <v>639</v>
      </c>
      <c r="H179" s="65"/>
      <c r="I179" s="69" t="s">
        <v>376</v>
      </c>
      <c r="J179" s="70"/>
      <c r="K179" s="70"/>
      <c r="L179" s="69" t="s">
        <v>2633</v>
      </c>
      <c r="M179" s="73">
        <v>3573.2555273128387</v>
      </c>
      <c r="N179" s="74">
        <v>8425.6044921875</v>
      </c>
      <c r="O179" s="74">
        <v>6794.57958984375</v>
      </c>
      <c r="P179" s="75"/>
      <c r="Q179" s="76"/>
      <c r="R179" s="76"/>
      <c r="S179" s="88"/>
      <c r="T179" s="48">
        <v>0</v>
      </c>
      <c r="U179" s="48">
        <v>2</v>
      </c>
      <c r="V179" s="49">
        <v>0</v>
      </c>
      <c r="W179" s="49">
        <v>0.005464</v>
      </c>
      <c r="X179" s="49">
        <v>0.009889</v>
      </c>
      <c r="Y179" s="49">
        <v>0.520521</v>
      </c>
      <c r="Z179" s="49">
        <v>1</v>
      </c>
      <c r="AA179" s="49">
        <v>0</v>
      </c>
      <c r="AB179" s="71">
        <v>179</v>
      </c>
      <c r="AC179" s="71"/>
      <c r="AD179" s="72"/>
      <c r="AE179" s="78" t="s">
        <v>1559</v>
      </c>
      <c r="AF179" s="78">
        <v>248</v>
      </c>
      <c r="AG179" s="78">
        <v>7451</v>
      </c>
      <c r="AH179" s="78">
        <v>134313</v>
      </c>
      <c r="AI179" s="78">
        <v>129459</v>
      </c>
      <c r="AJ179" s="78"/>
      <c r="AK179" s="78" t="s">
        <v>1741</v>
      </c>
      <c r="AL179" s="78" t="s">
        <v>1870</v>
      </c>
      <c r="AM179" s="82" t="s">
        <v>1978</v>
      </c>
      <c r="AN179" s="78"/>
      <c r="AO179" s="80">
        <v>40443.0162037037</v>
      </c>
      <c r="AP179" s="82" t="s">
        <v>2150</v>
      </c>
      <c r="AQ179" s="78" t="b">
        <v>0</v>
      </c>
      <c r="AR179" s="78" t="b">
        <v>0</v>
      </c>
      <c r="AS179" s="78" t="b">
        <v>1</v>
      </c>
      <c r="AT179" s="78"/>
      <c r="AU179" s="78">
        <v>64</v>
      </c>
      <c r="AV179" s="82" t="s">
        <v>2158</v>
      </c>
      <c r="AW179" s="78" t="b">
        <v>0</v>
      </c>
      <c r="AX179" s="78" t="s">
        <v>2269</v>
      </c>
      <c r="AY179" s="82" t="s">
        <v>2446</v>
      </c>
      <c r="AZ179" s="78" t="s">
        <v>66</v>
      </c>
      <c r="BA179" s="78" t="str">
        <f>REPLACE(INDEX(GroupVertices[Group],MATCH(Vertices[[#This Row],[Vertex]],GroupVertices[Vertex],0)),1,1,"")</f>
        <v>5</v>
      </c>
      <c r="BB179" s="48" t="s">
        <v>478</v>
      </c>
      <c r="BC179" s="48" t="s">
        <v>478</v>
      </c>
      <c r="BD179" s="48" t="s">
        <v>489</v>
      </c>
      <c r="BE179" s="48" t="s">
        <v>489</v>
      </c>
      <c r="BF179" s="48" t="s">
        <v>515</v>
      </c>
      <c r="BG179" s="48" t="s">
        <v>515</v>
      </c>
      <c r="BH179" s="119" t="s">
        <v>3160</v>
      </c>
      <c r="BI179" s="119" t="s">
        <v>3160</v>
      </c>
      <c r="BJ179" s="119" t="s">
        <v>3007</v>
      </c>
      <c r="BK179" s="119" t="s">
        <v>3007</v>
      </c>
      <c r="BL179" s="119">
        <v>1</v>
      </c>
      <c r="BM179" s="123">
        <v>6.25</v>
      </c>
      <c r="BN179" s="119">
        <v>0</v>
      </c>
      <c r="BO179" s="123">
        <v>0</v>
      </c>
      <c r="BP179" s="119">
        <v>0</v>
      </c>
      <c r="BQ179" s="123">
        <v>0</v>
      </c>
      <c r="BR179" s="119">
        <v>15</v>
      </c>
      <c r="BS179" s="123">
        <v>93.75</v>
      </c>
      <c r="BT179" s="119">
        <v>16</v>
      </c>
      <c r="BU179" s="2"/>
      <c r="BV179" s="3"/>
      <c r="BW179" s="3"/>
      <c r="BX179" s="3"/>
      <c r="BY179" s="3"/>
    </row>
    <row r="180" spans="1:77" ht="41.45" customHeight="1">
      <c r="A180" s="64" t="s">
        <v>377</v>
      </c>
      <c r="C180" s="65"/>
      <c r="D180" s="65" t="s">
        <v>64</v>
      </c>
      <c r="E180" s="66">
        <v>1000</v>
      </c>
      <c r="F180" s="68">
        <v>70</v>
      </c>
      <c r="G180" s="102" t="s">
        <v>2266</v>
      </c>
      <c r="H180" s="65"/>
      <c r="I180" s="69" t="s">
        <v>377</v>
      </c>
      <c r="J180" s="70"/>
      <c r="K180" s="70"/>
      <c r="L180" s="69" t="s">
        <v>2634</v>
      </c>
      <c r="M180" s="73">
        <v>9999</v>
      </c>
      <c r="N180" s="74">
        <v>9563.6962890625</v>
      </c>
      <c r="O180" s="74">
        <v>2132.1396484375</v>
      </c>
      <c r="P180" s="75"/>
      <c r="Q180" s="76"/>
      <c r="R180" s="76"/>
      <c r="S180" s="88"/>
      <c r="T180" s="48">
        <v>0</v>
      </c>
      <c r="U180" s="48">
        <v>1</v>
      </c>
      <c r="V180" s="49">
        <v>0</v>
      </c>
      <c r="W180" s="49">
        <v>1</v>
      </c>
      <c r="X180" s="49">
        <v>0</v>
      </c>
      <c r="Y180" s="49">
        <v>0.999997</v>
      </c>
      <c r="Z180" s="49">
        <v>0</v>
      </c>
      <c r="AA180" s="49">
        <v>0</v>
      </c>
      <c r="AB180" s="71">
        <v>180</v>
      </c>
      <c r="AC180" s="71"/>
      <c r="AD180" s="72"/>
      <c r="AE180" s="78" t="s">
        <v>1560</v>
      </c>
      <c r="AF180" s="78">
        <v>139</v>
      </c>
      <c r="AG180" s="78">
        <v>20852</v>
      </c>
      <c r="AH180" s="78">
        <v>17216</v>
      </c>
      <c r="AI180" s="78">
        <v>4159</v>
      </c>
      <c r="AJ180" s="78"/>
      <c r="AK180" s="78" t="s">
        <v>1742</v>
      </c>
      <c r="AL180" s="78" t="s">
        <v>1871</v>
      </c>
      <c r="AM180" s="82" t="s">
        <v>1979</v>
      </c>
      <c r="AN180" s="78"/>
      <c r="AO180" s="80">
        <v>39180.677835648145</v>
      </c>
      <c r="AP180" s="82" t="s">
        <v>2151</v>
      </c>
      <c r="AQ180" s="78" t="b">
        <v>0</v>
      </c>
      <c r="AR180" s="78" t="b">
        <v>0</v>
      </c>
      <c r="AS180" s="78" t="b">
        <v>1</v>
      </c>
      <c r="AT180" s="78"/>
      <c r="AU180" s="78">
        <v>1904</v>
      </c>
      <c r="AV180" s="82" t="s">
        <v>2158</v>
      </c>
      <c r="AW180" s="78" t="b">
        <v>1</v>
      </c>
      <c r="AX180" s="78" t="s">
        <v>2269</v>
      </c>
      <c r="AY180" s="82" t="s">
        <v>2447</v>
      </c>
      <c r="AZ180" s="78" t="s">
        <v>66</v>
      </c>
      <c r="BA180" s="78" t="str">
        <f>REPLACE(INDEX(GroupVertices[Group],MATCH(Vertices[[#This Row],[Vertex]],GroupVertices[Vertex],0)),1,1,"")</f>
        <v>14</v>
      </c>
      <c r="BB180" s="48"/>
      <c r="BC180" s="48"/>
      <c r="BD180" s="48"/>
      <c r="BE180" s="48"/>
      <c r="BF180" s="48" t="s">
        <v>385</v>
      </c>
      <c r="BG180" s="48" t="s">
        <v>385</v>
      </c>
      <c r="BH180" s="119" t="s">
        <v>3168</v>
      </c>
      <c r="BI180" s="119" t="s">
        <v>3168</v>
      </c>
      <c r="BJ180" s="119" t="s">
        <v>3235</v>
      </c>
      <c r="BK180" s="119" t="s">
        <v>3235</v>
      </c>
      <c r="BL180" s="119">
        <v>1</v>
      </c>
      <c r="BM180" s="123">
        <v>3.225806451612903</v>
      </c>
      <c r="BN180" s="119">
        <v>0</v>
      </c>
      <c r="BO180" s="123">
        <v>0</v>
      </c>
      <c r="BP180" s="119">
        <v>0</v>
      </c>
      <c r="BQ180" s="123">
        <v>0</v>
      </c>
      <c r="BR180" s="119">
        <v>30</v>
      </c>
      <c r="BS180" s="123">
        <v>96.7741935483871</v>
      </c>
      <c r="BT180" s="119">
        <v>31</v>
      </c>
      <c r="BU180" s="2"/>
      <c r="BV180" s="3"/>
      <c r="BW180" s="3"/>
      <c r="BX180" s="3"/>
      <c r="BY180" s="3"/>
    </row>
    <row r="181" spans="1:77" ht="41.45" customHeight="1">
      <c r="A181" s="64" t="s">
        <v>400</v>
      </c>
      <c r="C181" s="65"/>
      <c r="D181" s="65" t="s">
        <v>64</v>
      </c>
      <c r="E181" s="66">
        <v>1000</v>
      </c>
      <c r="F181" s="68">
        <v>90.89683948012086</v>
      </c>
      <c r="G181" s="102" t="s">
        <v>2267</v>
      </c>
      <c r="H181" s="65"/>
      <c r="I181" s="69" t="s">
        <v>400</v>
      </c>
      <c r="J181" s="70"/>
      <c r="K181" s="70"/>
      <c r="L181" s="69" t="s">
        <v>2635</v>
      </c>
      <c r="M181" s="73">
        <v>3034.7799625917223</v>
      </c>
      <c r="N181" s="74">
        <v>9563.6962890625</v>
      </c>
      <c r="O181" s="74">
        <v>2702.6708984375</v>
      </c>
      <c r="P181" s="75"/>
      <c r="Q181" s="76"/>
      <c r="R181" s="76"/>
      <c r="S181" s="88"/>
      <c r="T181" s="48">
        <v>1</v>
      </c>
      <c r="U181" s="48">
        <v>0</v>
      </c>
      <c r="V181" s="49">
        <v>0</v>
      </c>
      <c r="W181" s="49">
        <v>1</v>
      </c>
      <c r="X181" s="49">
        <v>0</v>
      </c>
      <c r="Y181" s="49">
        <v>0.999997</v>
      </c>
      <c r="Z181" s="49">
        <v>0</v>
      </c>
      <c r="AA181" s="49">
        <v>0</v>
      </c>
      <c r="AB181" s="71">
        <v>181</v>
      </c>
      <c r="AC181" s="71"/>
      <c r="AD181" s="72"/>
      <c r="AE181" s="78" t="s">
        <v>1561</v>
      </c>
      <c r="AF181" s="78">
        <v>421</v>
      </c>
      <c r="AG181" s="78">
        <v>6328</v>
      </c>
      <c r="AH181" s="78">
        <v>4942</v>
      </c>
      <c r="AI181" s="78">
        <v>524</v>
      </c>
      <c r="AJ181" s="78"/>
      <c r="AK181" s="78" t="s">
        <v>1743</v>
      </c>
      <c r="AL181" s="78" t="s">
        <v>1872</v>
      </c>
      <c r="AM181" s="82" t="s">
        <v>1980</v>
      </c>
      <c r="AN181" s="78"/>
      <c r="AO181" s="80">
        <v>39835.96077546296</v>
      </c>
      <c r="AP181" s="78"/>
      <c r="AQ181" s="78" t="b">
        <v>1</v>
      </c>
      <c r="AR181" s="78" t="b">
        <v>0</v>
      </c>
      <c r="AS181" s="78" t="b">
        <v>0</v>
      </c>
      <c r="AT181" s="78"/>
      <c r="AU181" s="78">
        <v>690</v>
      </c>
      <c r="AV181" s="82" t="s">
        <v>2158</v>
      </c>
      <c r="AW181" s="78" t="b">
        <v>0</v>
      </c>
      <c r="AX181" s="78" t="s">
        <v>2269</v>
      </c>
      <c r="AY181" s="82" t="s">
        <v>2448</v>
      </c>
      <c r="AZ181" s="78" t="s">
        <v>65</v>
      </c>
      <c r="BA181" s="78" t="str">
        <f>REPLACE(INDEX(GroupVertices[Group],MATCH(Vertices[[#This Row],[Vertex]],GroupVertices[Vertex],0)),1,1,"")</f>
        <v>14</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379</v>
      </c>
      <c r="C182" s="65"/>
      <c r="D182" s="65" t="s">
        <v>64</v>
      </c>
      <c r="E182" s="66">
        <v>1000</v>
      </c>
      <c r="F182" s="68">
        <v>83.87271593688553</v>
      </c>
      <c r="G182" s="102" t="s">
        <v>640</v>
      </c>
      <c r="H182" s="65"/>
      <c r="I182" s="69" t="s">
        <v>379</v>
      </c>
      <c r="J182" s="70"/>
      <c r="K182" s="70"/>
      <c r="L182" s="69" t="s">
        <v>2636</v>
      </c>
      <c r="M182" s="73">
        <v>5375.686202100619</v>
      </c>
      <c r="N182" s="74">
        <v>8960.4072265625</v>
      </c>
      <c r="O182" s="74">
        <v>7236.8525390625</v>
      </c>
      <c r="P182" s="75"/>
      <c r="Q182" s="76"/>
      <c r="R182" s="76"/>
      <c r="S182" s="88"/>
      <c r="T182" s="48">
        <v>0</v>
      </c>
      <c r="U182" s="48">
        <v>2</v>
      </c>
      <c r="V182" s="49">
        <v>0</v>
      </c>
      <c r="W182" s="49">
        <v>0.005464</v>
      </c>
      <c r="X182" s="49">
        <v>0.009889</v>
      </c>
      <c r="Y182" s="49">
        <v>0.520521</v>
      </c>
      <c r="Z182" s="49">
        <v>1</v>
      </c>
      <c r="AA182" s="49">
        <v>0</v>
      </c>
      <c r="AB182" s="71">
        <v>182</v>
      </c>
      <c r="AC182" s="71"/>
      <c r="AD182" s="72"/>
      <c r="AE182" s="78" t="s">
        <v>1562</v>
      </c>
      <c r="AF182" s="78">
        <v>1988</v>
      </c>
      <c r="AG182" s="78">
        <v>11210</v>
      </c>
      <c r="AH182" s="78">
        <v>157129</v>
      </c>
      <c r="AI182" s="78">
        <v>235363</v>
      </c>
      <c r="AJ182" s="78"/>
      <c r="AK182" s="78" t="s">
        <v>1744</v>
      </c>
      <c r="AL182" s="78" t="s">
        <v>1873</v>
      </c>
      <c r="AM182" s="82" t="s">
        <v>1981</v>
      </c>
      <c r="AN182" s="78"/>
      <c r="AO182" s="80">
        <v>40926.60859953704</v>
      </c>
      <c r="AP182" s="82" t="s">
        <v>2152</v>
      </c>
      <c r="AQ182" s="78" t="b">
        <v>0</v>
      </c>
      <c r="AR182" s="78" t="b">
        <v>0</v>
      </c>
      <c r="AS182" s="78" t="b">
        <v>1</v>
      </c>
      <c r="AT182" s="78"/>
      <c r="AU182" s="78">
        <v>89</v>
      </c>
      <c r="AV182" s="82" t="s">
        <v>2161</v>
      </c>
      <c r="AW182" s="78" t="b">
        <v>0</v>
      </c>
      <c r="AX182" s="78" t="s">
        <v>2269</v>
      </c>
      <c r="AY182" s="82" t="s">
        <v>2449</v>
      </c>
      <c r="AZ182" s="78" t="s">
        <v>66</v>
      </c>
      <c r="BA182" s="78" t="str">
        <f>REPLACE(INDEX(GroupVertices[Group],MATCH(Vertices[[#This Row],[Vertex]],GroupVertices[Vertex],0)),1,1,"")</f>
        <v>5</v>
      </c>
      <c r="BB182" s="48" t="s">
        <v>478</v>
      </c>
      <c r="BC182" s="48" t="s">
        <v>478</v>
      </c>
      <c r="BD182" s="48" t="s">
        <v>489</v>
      </c>
      <c r="BE182" s="48" t="s">
        <v>489</v>
      </c>
      <c r="BF182" s="48" t="s">
        <v>515</v>
      </c>
      <c r="BG182" s="48" t="s">
        <v>515</v>
      </c>
      <c r="BH182" s="119" t="s">
        <v>3160</v>
      </c>
      <c r="BI182" s="119" t="s">
        <v>3160</v>
      </c>
      <c r="BJ182" s="119" t="s">
        <v>3007</v>
      </c>
      <c r="BK182" s="119" t="s">
        <v>3007</v>
      </c>
      <c r="BL182" s="119">
        <v>1</v>
      </c>
      <c r="BM182" s="123">
        <v>6.25</v>
      </c>
      <c r="BN182" s="119">
        <v>0</v>
      </c>
      <c r="BO182" s="123">
        <v>0</v>
      </c>
      <c r="BP182" s="119">
        <v>0</v>
      </c>
      <c r="BQ182" s="123">
        <v>0</v>
      </c>
      <c r="BR182" s="119">
        <v>15</v>
      </c>
      <c r="BS182" s="123">
        <v>93.75</v>
      </c>
      <c r="BT182" s="119">
        <v>16</v>
      </c>
      <c r="BU182" s="2"/>
      <c r="BV182" s="3"/>
      <c r="BW182" s="3"/>
      <c r="BX182" s="3"/>
      <c r="BY182" s="3"/>
    </row>
    <row r="183" spans="1:77" ht="41.45" customHeight="1">
      <c r="A183" s="64" t="s">
        <v>380</v>
      </c>
      <c r="C183" s="65"/>
      <c r="D183" s="65" t="s">
        <v>64</v>
      </c>
      <c r="E183" s="66">
        <v>193.37597503900156</v>
      </c>
      <c r="F183" s="68">
        <v>99.75828497434176</v>
      </c>
      <c r="G183" s="102" t="s">
        <v>641</v>
      </c>
      <c r="H183" s="65"/>
      <c r="I183" s="69" t="s">
        <v>380</v>
      </c>
      <c r="J183" s="70"/>
      <c r="K183" s="70"/>
      <c r="L183" s="69" t="s">
        <v>2637</v>
      </c>
      <c r="M183" s="73">
        <v>81.55556088437005</v>
      </c>
      <c r="N183" s="74">
        <v>9597.8056640625</v>
      </c>
      <c r="O183" s="74">
        <v>4187.81640625</v>
      </c>
      <c r="P183" s="75"/>
      <c r="Q183" s="76"/>
      <c r="R183" s="76"/>
      <c r="S183" s="88"/>
      <c r="T183" s="48">
        <v>0</v>
      </c>
      <c r="U183" s="48">
        <v>1</v>
      </c>
      <c r="V183" s="49">
        <v>0</v>
      </c>
      <c r="W183" s="49">
        <v>0.333333</v>
      </c>
      <c r="X183" s="49">
        <v>0</v>
      </c>
      <c r="Y183" s="49">
        <v>0.638296</v>
      </c>
      <c r="Z183" s="49">
        <v>0</v>
      </c>
      <c r="AA183" s="49">
        <v>0</v>
      </c>
      <c r="AB183" s="71">
        <v>183</v>
      </c>
      <c r="AC183" s="71"/>
      <c r="AD183" s="72"/>
      <c r="AE183" s="78" t="s">
        <v>1563</v>
      </c>
      <c r="AF183" s="78">
        <v>87</v>
      </c>
      <c r="AG183" s="78">
        <v>169</v>
      </c>
      <c r="AH183" s="78">
        <v>90</v>
      </c>
      <c r="AI183" s="78">
        <v>254</v>
      </c>
      <c r="AJ183" s="78"/>
      <c r="AK183" s="78" t="s">
        <v>1745</v>
      </c>
      <c r="AL183" s="78" t="s">
        <v>1874</v>
      </c>
      <c r="AM183" s="82" t="s">
        <v>1982</v>
      </c>
      <c r="AN183" s="78"/>
      <c r="AO183" s="80">
        <v>43098.482835648145</v>
      </c>
      <c r="AP183" s="82" t="s">
        <v>2153</v>
      </c>
      <c r="AQ183" s="78" t="b">
        <v>1</v>
      </c>
      <c r="AR183" s="78" t="b">
        <v>0</v>
      </c>
      <c r="AS183" s="78" t="b">
        <v>0</v>
      </c>
      <c r="AT183" s="78"/>
      <c r="AU183" s="78">
        <v>4</v>
      </c>
      <c r="AV183" s="78"/>
      <c r="AW183" s="78" t="b">
        <v>0</v>
      </c>
      <c r="AX183" s="78" t="s">
        <v>2269</v>
      </c>
      <c r="AY183" s="82" t="s">
        <v>2450</v>
      </c>
      <c r="AZ183" s="78" t="s">
        <v>66</v>
      </c>
      <c r="BA183" s="78" t="str">
        <f>REPLACE(INDEX(GroupVertices[Group],MATCH(Vertices[[#This Row],[Vertex]],GroupVertices[Vertex],0)),1,1,"")</f>
        <v>11</v>
      </c>
      <c r="BB183" s="48"/>
      <c r="BC183" s="48"/>
      <c r="BD183" s="48"/>
      <c r="BE183" s="48"/>
      <c r="BF183" s="48" t="s">
        <v>520</v>
      </c>
      <c r="BG183" s="48" t="s">
        <v>520</v>
      </c>
      <c r="BH183" s="119" t="s">
        <v>2905</v>
      </c>
      <c r="BI183" s="119" t="s">
        <v>2905</v>
      </c>
      <c r="BJ183" s="119" t="s">
        <v>3013</v>
      </c>
      <c r="BK183" s="119" t="s">
        <v>3013</v>
      </c>
      <c r="BL183" s="119">
        <v>1</v>
      </c>
      <c r="BM183" s="123">
        <v>2.4390243902439024</v>
      </c>
      <c r="BN183" s="119">
        <v>0</v>
      </c>
      <c r="BO183" s="123">
        <v>0</v>
      </c>
      <c r="BP183" s="119">
        <v>0</v>
      </c>
      <c r="BQ183" s="123">
        <v>0</v>
      </c>
      <c r="BR183" s="119">
        <v>40</v>
      </c>
      <c r="BS183" s="123">
        <v>97.5609756097561</v>
      </c>
      <c r="BT183" s="119">
        <v>41</v>
      </c>
      <c r="BU183" s="2"/>
      <c r="BV183" s="3"/>
      <c r="BW183" s="3"/>
      <c r="BX183" s="3"/>
      <c r="BY183" s="3"/>
    </row>
    <row r="184" spans="1:77" ht="41.45" customHeight="1">
      <c r="A184" s="64" t="s">
        <v>381</v>
      </c>
      <c r="C184" s="65"/>
      <c r="D184" s="65" t="s">
        <v>64</v>
      </c>
      <c r="E184" s="66">
        <v>179.18208156897705</v>
      </c>
      <c r="F184" s="68">
        <v>99.86763224785382</v>
      </c>
      <c r="G184" s="102" t="s">
        <v>642</v>
      </c>
      <c r="H184" s="65"/>
      <c r="I184" s="69" t="s">
        <v>381</v>
      </c>
      <c r="J184" s="70"/>
      <c r="K184" s="70"/>
      <c r="L184" s="69" t="s">
        <v>2638</v>
      </c>
      <c r="M184" s="73">
        <v>45.113759531916934</v>
      </c>
      <c r="N184" s="74">
        <v>9185.2412109375</v>
      </c>
      <c r="O184" s="74">
        <v>4187.81640625</v>
      </c>
      <c r="P184" s="75"/>
      <c r="Q184" s="76"/>
      <c r="R184" s="76"/>
      <c r="S184" s="88"/>
      <c r="T184" s="48">
        <v>3</v>
      </c>
      <c r="U184" s="48">
        <v>1</v>
      </c>
      <c r="V184" s="49">
        <v>2</v>
      </c>
      <c r="W184" s="49">
        <v>0.5</v>
      </c>
      <c r="X184" s="49">
        <v>0</v>
      </c>
      <c r="Y184" s="49">
        <v>1.7234</v>
      </c>
      <c r="Z184" s="49">
        <v>0</v>
      </c>
      <c r="AA184" s="49">
        <v>0</v>
      </c>
      <c r="AB184" s="71">
        <v>184</v>
      </c>
      <c r="AC184" s="71"/>
      <c r="AD184" s="72"/>
      <c r="AE184" s="78" t="s">
        <v>1564</v>
      </c>
      <c r="AF184" s="78">
        <v>156</v>
      </c>
      <c r="AG184" s="78">
        <v>93</v>
      </c>
      <c r="AH184" s="78">
        <v>174</v>
      </c>
      <c r="AI184" s="78">
        <v>486</v>
      </c>
      <c r="AJ184" s="78"/>
      <c r="AK184" s="78" t="s">
        <v>1746</v>
      </c>
      <c r="AL184" s="78" t="s">
        <v>1874</v>
      </c>
      <c r="AM184" s="82" t="s">
        <v>1983</v>
      </c>
      <c r="AN184" s="78"/>
      <c r="AO184" s="80">
        <v>40281.56628472222</v>
      </c>
      <c r="AP184" s="78"/>
      <c r="AQ184" s="78" t="b">
        <v>1</v>
      </c>
      <c r="AR184" s="78" t="b">
        <v>0</v>
      </c>
      <c r="AS184" s="78" t="b">
        <v>0</v>
      </c>
      <c r="AT184" s="78"/>
      <c r="AU184" s="78">
        <v>13</v>
      </c>
      <c r="AV184" s="82" t="s">
        <v>2158</v>
      </c>
      <c r="AW184" s="78" t="b">
        <v>0</v>
      </c>
      <c r="AX184" s="78" t="s">
        <v>2269</v>
      </c>
      <c r="AY184" s="82" t="s">
        <v>2451</v>
      </c>
      <c r="AZ184" s="78" t="s">
        <v>66</v>
      </c>
      <c r="BA184" s="78" t="str">
        <f>REPLACE(INDEX(GroupVertices[Group],MATCH(Vertices[[#This Row],[Vertex]],GroupVertices[Vertex],0)),1,1,"")</f>
        <v>11</v>
      </c>
      <c r="BB184" s="48" t="s">
        <v>484</v>
      </c>
      <c r="BC184" s="48" t="s">
        <v>484</v>
      </c>
      <c r="BD184" s="48" t="s">
        <v>500</v>
      </c>
      <c r="BE184" s="48" t="s">
        <v>500</v>
      </c>
      <c r="BF184" s="48" t="s">
        <v>2805</v>
      </c>
      <c r="BG184" s="48" t="s">
        <v>2805</v>
      </c>
      <c r="BH184" s="119" t="s">
        <v>2905</v>
      </c>
      <c r="BI184" s="119" t="s">
        <v>2905</v>
      </c>
      <c r="BJ184" s="119" t="s">
        <v>3013</v>
      </c>
      <c r="BK184" s="119" t="s">
        <v>3013</v>
      </c>
      <c r="BL184" s="119">
        <v>1</v>
      </c>
      <c r="BM184" s="123">
        <v>2.4390243902439024</v>
      </c>
      <c r="BN184" s="119">
        <v>0</v>
      </c>
      <c r="BO184" s="123">
        <v>0</v>
      </c>
      <c r="BP184" s="119">
        <v>0</v>
      </c>
      <c r="BQ184" s="123">
        <v>0</v>
      </c>
      <c r="BR184" s="119">
        <v>40</v>
      </c>
      <c r="BS184" s="123">
        <v>97.5609756097561</v>
      </c>
      <c r="BT184" s="119">
        <v>41</v>
      </c>
      <c r="BU184" s="2"/>
      <c r="BV184" s="3"/>
      <c r="BW184" s="3"/>
      <c r="BX184" s="3"/>
      <c r="BY184" s="3"/>
    </row>
    <row r="185" spans="1:77" ht="41.45" customHeight="1">
      <c r="A185" s="64" t="s">
        <v>382</v>
      </c>
      <c r="C185" s="65"/>
      <c r="D185" s="65" t="s">
        <v>64</v>
      </c>
      <c r="E185" s="66">
        <v>198.79206596835303</v>
      </c>
      <c r="F185" s="68">
        <v>99.71656035681742</v>
      </c>
      <c r="G185" s="102" t="s">
        <v>643</v>
      </c>
      <c r="H185" s="65"/>
      <c r="I185" s="69" t="s">
        <v>382</v>
      </c>
      <c r="J185" s="70"/>
      <c r="K185" s="70"/>
      <c r="L185" s="69" t="s">
        <v>2639</v>
      </c>
      <c r="M185" s="73">
        <v>95.46098508464821</v>
      </c>
      <c r="N185" s="74">
        <v>9185.2412109375</v>
      </c>
      <c r="O185" s="74">
        <v>3623.1669921875</v>
      </c>
      <c r="P185" s="75"/>
      <c r="Q185" s="76"/>
      <c r="R185" s="76"/>
      <c r="S185" s="88"/>
      <c r="T185" s="48">
        <v>0</v>
      </c>
      <c r="U185" s="48">
        <v>1</v>
      </c>
      <c r="V185" s="49">
        <v>0</v>
      </c>
      <c r="W185" s="49">
        <v>0.333333</v>
      </c>
      <c r="X185" s="49">
        <v>0</v>
      </c>
      <c r="Y185" s="49">
        <v>0.638296</v>
      </c>
      <c r="Z185" s="49">
        <v>0</v>
      </c>
      <c r="AA185" s="49">
        <v>0</v>
      </c>
      <c r="AB185" s="71">
        <v>185</v>
      </c>
      <c r="AC185" s="71"/>
      <c r="AD185" s="72"/>
      <c r="AE185" s="78" t="s">
        <v>1565</v>
      </c>
      <c r="AF185" s="78">
        <v>1001</v>
      </c>
      <c r="AG185" s="78">
        <v>198</v>
      </c>
      <c r="AH185" s="78">
        <v>3611</v>
      </c>
      <c r="AI185" s="78">
        <v>801</v>
      </c>
      <c r="AJ185" s="78"/>
      <c r="AK185" s="78"/>
      <c r="AL185" s="78"/>
      <c r="AM185" s="78"/>
      <c r="AN185" s="78"/>
      <c r="AO185" s="80">
        <v>39505.6409375</v>
      </c>
      <c r="AP185" s="78"/>
      <c r="AQ185" s="78" t="b">
        <v>1</v>
      </c>
      <c r="AR185" s="78" t="b">
        <v>0</v>
      </c>
      <c r="AS185" s="78" t="b">
        <v>0</v>
      </c>
      <c r="AT185" s="78"/>
      <c r="AU185" s="78">
        <v>16</v>
      </c>
      <c r="AV185" s="82" t="s">
        <v>2158</v>
      </c>
      <c r="AW185" s="78" t="b">
        <v>0</v>
      </c>
      <c r="AX185" s="78" t="s">
        <v>2269</v>
      </c>
      <c r="AY185" s="82" t="s">
        <v>2452</v>
      </c>
      <c r="AZ185" s="78" t="s">
        <v>66</v>
      </c>
      <c r="BA185" s="78" t="str">
        <f>REPLACE(INDEX(GroupVertices[Group],MATCH(Vertices[[#This Row],[Vertex]],GroupVertices[Vertex],0)),1,1,"")</f>
        <v>11</v>
      </c>
      <c r="BB185" s="48"/>
      <c r="BC185" s="48"/>
      <c r="BD185" s="48"/>
      <c r="BE185" s="48"/>
      <c r="BF185" s="48" t="s">
        <v>520</v>
      </c>
      <c r="BG185" s="48" t="s">
        <v>520</v>
      </c>
      <c r="BH185" s="119" t="s">
        <v>2905</v>
      </c>
      <c r="BI185" s="119" t="s">
        <v>2905</v>
      </c>
      <c r="BJ185" s="119" t="s">
        <v>3013</v>
      </c>
      <c r="BK185" s="119" t="s">
        <v>3013</v>
      </c>
      <c r="BL185" s="119">
        <v>1</v>
      </c>
      <c r="BM185" s="123">
        <v>2.4390243902439024</v>
      </c>
      <c r="BN185" s="119">
        <v>0</v>
      </c>
      <c r="BO185" s="123">
        <v>0</v>
      </c>
      <c r="BP185" s="119">
        <v>0</v>
      </c>
      <c r="BQ185" s="123">
        <v>0</v>
      </c>
      <c r="BR185" s="119">
        <v>40</v>
      </c>
      <c r="BS185" s="123">
        <v>97.5609756097561</v>
      </c>
      <c r="BT185" s="119">
        <v>41</v>
      </c>
      <c r="BU185" s="2"/>
      <c r="BV185" s="3"/>
      <c r="BW185" s="3"/>
      <c r="BX185" s="3"/>
      <c r="BY185" s="3"/>
    </row>
    <row r="186" spans="1:77" ht="41.45" customHeight="1">
      <c r="A186" s="64" t="s">
        <v>384</v>
      </c>
      <c r="C186" s="65"/>
      <c r="D186" s="65" t="s">
        <v>64</v>
      </c>
      <c r="E186" s="66">
        <v>374.5348785379987</v>
      </c>
      <c r="F186" s="68">
        <v>98.36266845714835</v>
      </c>
      <c r="G186" s="102" t="s">
        <v>645</v>
      </c>
      <c r="H186" s="65"/>
      <c r="I186" s="69" t="s">
        <v>384</v>
      </c>
      <c r="J186" s="70"/>
      <c r="K186" s="70"/>
      <c r="L186" s="69" t="s">
        <v>2640</v>
      </c>
      <c r="M186" s="73">
        <v>546.6680255143639</v>
      </c>
      <c r="N186" s="74">
        <v>8712.2880859375</v>
      </c>
      <c r="O186" s="74">
        <v>8997.7939453125</v>
      </c>
      <c r="P186" s="75"/>
      <c r="Q186" s="76"/>
      <c r="R186" s="76"/>
      <c r="S186" s="88"/>
      <c r="T186" s="48">
        <v>0</v>
      </c>
      <c r="U186" s="48">
        <v>2</v>
      </c>
      <c r="V186" s="49">
        <v>0</v>
      </c>
      <c r="W186" s="49">
        <v>0.005464</v>
      </c>
      <c r="X186" s="49">
        <v>0.009889</v>
      </c>
      <c r="Y186" s="49">
        <v>0.520521</v>
      </c>
      <c r="Z186" s="49">
        <v>1</v>
      </c>
      <c r="AA186" s="49">
        <v>0</v>
      </c>
      <c r="AB186" s="71">
        <v>186</v>
      </c>
      <c r="AC186" s="71"/>
      <c r="AD186" s="72"/>
      <c r="AE186" s="78" t="s">
        <v>1566</v>
      </c>
      <c r="AF186" s="78">
        <v>652</v>
      </c>
      <c r="AG186" s="78">
        <v>1139</v>
      </c>
      <c r="AH186" s="78">
        <v>2806</v>
      </c>
      <c r="AI186" s="78">
        <v>5110</v>
      </c>
      <c r="AJ186" s="78"/>
      <c r="AK186" s="78" t="s">
        <v>1747</v>
      </c>
      <c r="AL186" s="78" t="s">
        <v>1353</v>
      </c>
      <c r="AM186" s="78"/>
      <c r="AN186" s="78"/>
      <c r="AO186" s="80">
        <v>42813.88806712963</v>
      </c>
      <c r="AP186" s="82" t="s">
        <v>2154</v>
      </c>
      <c r="AQ186" s="78" t="b">
        <v>0</v>
      </c>
      <c r="AR186" s="78" t="b">
        <v>0</v>
      </c>
      <c r="AS186" s="78" t="b">
        <v>1</v>
      </c>
      <c r="AT186" s="78"/>
      <c r="AU186" s="78">
        <v>3</v>
      </c>
      <c r="AV186" s="82" t="s">
        <v>2158</v>
      </c>
      <c r="AW186" s="78" t="b">
        <v>0</v>
      </c>
      <c r="AX186" s="78" t="s">
        <v>2269</v>
      </c>
      <c r="AY186" s="82" t="s">
        <v>2453</v>
      </c>
      <c r="AZ186" s="78" t="s">
        <v>66</v>
      </c>
      <c r="BA186" s="78" t="str">
        <f>REPLACE(INDEX(GroupVertices[Group],MATCH(Vertices[[#This Row],[Vertex]],GroupVertices[Vertex],0)),1,1,"")</f>
        <v>5</v>
      </c>
      <c r="BB186" s="48" t="s">
        <v>478</v>
      </c>
      <c r="BC186" s="48" t="s">
        <v>478</v>
      </c>
      <c r="BD186" s="48" t="s">
        <v>489</v>
      </c>
      <c r="BE186" s="48" t="s">
        <v>489</v>
      </c>
      <c r="BF186" s="48" t="s">
        <v>515</v>
      </c>
      <c r="BG186" s="48" t="s">
        <v>515</v>
      </c>
      <c r="BH186" s="119" t="s">
        <v>3160</v>
      </c>
      <c r="BI186" s="119" t="s">
        <v>3160</v>
      </c>
      <c r="BJ186" s="119" t="s">
        <v>3007</v>
      </c>
      <c r="BK186" s="119" t="s">
        <v>3007</v>
      </c>
      <c r="BL186" s="119">
        <v>1</v>
      </c>
      <c r="BM186" s="123">
        <v>6.25</v>
      </c>
      <c r="BN186" s="119">
        <v>0</v>
      </c>
      <c r="BO186" s="123">
        <v>0</v>
      </c>
      <c r="BP186" s="119">
        <v>0</v>
      </c>
      <c r="BQ186" s="123">
        <v>0</v>
      </c>
      <c r="BR186" s="119">
        <v>15</v>
      </c>
      <c r="BS186" s="123">
        <v>93.75</v>
      </c>
      <c r="BT186" s="119">
        <v>16</v>
      </c>
      <c r="BU186" s="2"/>
      <c r="BV186" s="3"/>
      <c r="BW186" s="3"/>
      <c r="BX186" s="3"/>
      <c r="BY186" s="3"/>
    </row>
    <row r="187" spans="1:77" ht="41.45" customHeight="1">
      <c r="A187" s="64" t="s">
        <v>386</v>
      </c>
      <c r="C187" s="65"/>
      <c r="D187" s="65" t="s">
        <v>64</v>
      </c>
      <c r="E187" s="66">
        <v>900.829507466013</v>
      </c>
      <c r="F187" s="68">
        <v>94.30818665771426</v>
      </c>
      <c r="G187" s="102" t="s">
        <v>647</v>
      </c>
      <c r="H187" s="65"/>
      <c r="I187" s="69" t="s">
        <v>386</v>
      </c>
      <c r="J187" s="70"/>
      <c r="K187" s="70"/>
      <c r="L187" s="69" t="s">
        <v>2641</v>
      </c>
      <c r="M187" s="73">
        <v>1897.8916598724281</v>
      </c>
      <c r="N187" s="74">
        <v>9477.87109375</v>
      </c>
      <c r="O187" s="74">
        <v>5836.7939453125</v>
      </c>
      <c r="P187" s="75"/>
      <c r="Q187" s="76"/>
      <c r="R187" s="76"/>
      <c r="S187" s="88"/>
      <c r="T187" s="48">
        <v>0</v>
      </c>
      <c r="U187" s="48">
        <v>1</v>
      </c>
      <c r="V187" s="49">
        <v>0</v>
      </c>
      <c r="W187" s="49">
        <v>0.142857</v>
      </c>
      <c r="X187" s="49">
        <v>0</v>
      </c>
      <c r="Y187" s="49">
        <v>0.517784</v>
      </c>
      <c r="Z187" s="49">
        <v>0</v>
      </c>
      <c r="AA187" s="49">
        <v>0</v>
      </c>
      <c r="AB187" s="71">
        <v>187</v>
      </c>
      <c r="AC187" s="71"/>
      <c r="AD187" s="72"/>
      <c r="AE187" s="78" t="s">
        <v>1567</v>
      </c>
      <c r="AF187" s="78">
        <v>94</v>
      </c>
      <c r="AG187" s="78">
        <v>3957</v>
      </c>
      <c r="AH187" s="78">
        <v>1049</v>
      </c>
      <c r="AI187" s="78">
        <v>764</v>
      </c>
      <c r="AJ187" s="78"/>
      <c r="AK187" s="78" t="s">
        <v>1748</v>
      </c>
      <c r="AL187" s="78" t="s">
        <v>1875</v>
      </c>
      <c r="AM187" s="82" t="s">
        <v>1984</v>
      </c>
      <c r="AN187" s="78"/>
      <c r="AO187" s="80">
        <v>39938.88270833333</v>
      </c>
      <c r="AP187" s="82" t="s">
        <v>2155</v>
      </c>
      <c r="AQ187" s="78" t="b">
        <v>0</v>
      </c>
      <c r="AR187" s="78" t="b">
        <v>0</v>
      </c>
      <c r="AS187" s="78" t="b">
        <v>0</v>
      </c>
      <c r="AT187" s="78"/>
      <c r="AU187" s="78">
        <v>180</v>
      </c>
      <c r="AV187" s="82" t="s">
        <v>2158</v>
      </c>
      <c r="AW187" s="78" t="b">
        <v>0</v>
      </c>
      <c r="AX187" s="78" t="s">
        <v>2269</v>
      </c>
      <c r="AY187" s="82" t="s">
        <v>2454</v>
      </c>
      <c r="AZ187" s="78" t="s">
        <v>66</v>
      </c>
      <c r="BA187" s="78" t="str">
        <f>REPLACE(INDEX(GroupVertices[Group],MATCH(Vertices[[#This Row],[Vertex]],GroupVertices[Vertex],0)),1,1,"")</f>
        <v>8</v>
      </c>
      <c r="BB187" s="48"/>
      <c r="BC187" s="48"/>
      <c r="BD187" s="48"/>
      <c r="BE187" s="48"/>
      <c r="BF187" s="48"/>
      <c r="BG187" s="48"/>
      <c r="BH187" s="119" t="s">
        <v>3169</v>
      </c>
      <c r="BI187" s="119" t="s">
        <v>3191</v>
      </c>
      <c r="BJ187" s="119" t="s">
        <v>3211</v>
      </c>
      <c r="BK187" s="119" t="s">
        <v>3241</v>
      </c>
      <c r="BL187" s="119">
        <v>1</v>
      </c>
      <c r="BM187" s="123">
        <v>1.2195121951219512</v>
      </c>
      <c r="BN187" s="119">
        <v>1</v>
      </c>
      <c r="BO187" s="123">
        <v>1.2195121951219512</v>
      </c>
      <c r="BP187" s="119">
        <v>0</v>
      </c>
      <c r="BQ187" s="123">
        <v>0</v>
      </c>
      <c r="BR187" s="119">
        <v>80</v>
      </c>
      <c r="BS187" s="123">
        <v>97.5609756097561</v>
      </c>
      <c r="BT187" s="119">
        <v>82</v>
      </c>
      <c r="BU187" s="2"/>
      <c r="BV187" s="3"/>
      <c r="BW187" s="3"/>
      <c r="BX187" s="3"/>
      <c r="BY187" s="3"/>
    </row>
    <row r="188" spans="1:77" ht="41.45" customHeight="1">
      <c r="A188" s="64" t="s">
        <v>387</v>
      </c>
      <c r="C188" s="65"/>
      <c r="D188" s="65" t="s">
        <v>64</v>
      </c>
      <c r="E188" s="66">
        <v>162</v>
      </c>
      <c r="F188" s="68">
        <v>100</v>
      </c>
      <c r="G188" s="102" t="s">
        <v>2268</v>
      </c>
      <c r="H188" s="65"/>
      <c r="I188" s="69" t="s">
        <v>387</v>
      </c>
      <c r="J188" s="70"/>
      <c r="K188" s="70"/>
      <c r="L188" s="69" t="s">
        <v>2642</v>
      </c>
      <c r="M188" s="73">
        <v>1</v>
      </c>
      <c r="N188" s="74">
        <v>6201.45947265625</v>
      </c>
      <c r="O188" s="74">
        <v>9266.7197265625</v>
      </c>
      <c r="P188" s="75"/>
      <c r="Q188" s="76"/>
      <c r="R188" s="76"/>
      <c r="S188" s="88"/>
      <c r="T188" s="48">
        <v>1</v>
      </c>
      <c r="U188" s="48">
        <v>1</v>
      </c>
      <c r="V188" s="49">
        <v>0</v>
      </c>
      <c r="W188" s="49">
        <v>0</v>
      </c>
      <c r="X188" s="49">
        <v>0</v>
      </c>
      <c r="Y188" s="49">
        <v>0.999997</v>
      </c>
      <c r="Z188" s="49">
        <v>0</v>
      </c>
      <c r="AA188" s="49" t="s">
        <v>2717</v>
      </c>
      <c r="AB188" s="71">
        <v>188</v>
      </c>
      <c r="AC188" s="71"/>
      <c r="AD188" s="72"/>
      <c r="AE188" s="78" t="s">
        <v>1568</v>
      </c>
      <c r="AF188" s="78">
        <v>0</v>
      </c>
      <c r="AG188" s="78">
        <v>1</v>
      </c>
      <c r="AH188" s="78">
        <v>20</v>
      </c>
      <c r="AI188" s="78">
        <v>0</v>
      </c>
      <c r="AJ188" s="78"/>
      <c r="AK188" s="78" t="s">
        <v>1749</v>
      </c>
      <c r="AL188" s="78" t="s">
        <v>1876</v>
      </c>
      <c r="AM188" s="82" t="s">
        <v>1985</v>
      </c>
      <c r="AN188" s="78"/>
      <c r="AO188" s="80">
        <v>43786.62306712963</v>
      </c>
      <c r="AP188" s="82" t="s">
        <v>2156</v>
      </c>
      <c r="AQ188" s="78" t="b">
        <v>1</v>
      </c>
      <c r="AR188" s="78" t="b">
        <v>0</v>
      </c>
      <c r="AS188" s="78" t="b">
        <v>0</v>
      </c>
      <c r="AT188" s="78"/>
      <c r="AU188" s="78">
        <v>0</v>
      </c>
      <c r="AV188" s="78"/>
      <c r="AW188" s="78" t="b">
        <v>0</v>
      </c>
      <c r="AX188" s="78" t="s">
        <v>2269</v>
      </c>
      <c r="AY188" s="82" t="s">
        <v>2455</v>
      </c>
      <c r="AZ188" s="78" t="s">
        <v>66</v>
      </c>
      <c r="BA188" s="78" t="str">
        <f>REPLACE(INDEX(GroupVertices[Group],MATCH(Vertices[[#This Row],[Vertex]],GroupVertices[Vertex],0)),1,1,"")</f>
        <v>4</v>
      </c>
      <c r="BB188" s="48"/>
      <c r="BC188" s="48"/>
      <c r="BD188" s="48"/>
      <c r="BE188" s="48"/>
      <c r="BF188" s="48"/>
      <c r="BG188" s="48"/>
      <c r="BH188" s="119" t="s">
        <v>3170</v>
      </c>
      <c r="BI188" s="119" t="s">
        <v>3170</v>
      </c>
      <c r="BJ188" s="119" t="s">
        <v>3236</v>
      </c>
      <c r="BK188" s="119" t="s">
        <v>3236</v>
      </c>
      <c r="BL188" s="119">
        <v>0</v>
      </c>
      <c r="BM188" s="123">
        <v>0</v>
      </c>
      <c r="BN188" s="119">
        <v>1</v>
      </c>
      <c r="BO188" s="123">
        <v>7.142857142857143</v>
      </c>
      <c r="BP188" s="119">
        <v>0</v>
      </c>
      <c r="BQ188" s="123">
        <v>0</v>
      </c>
      <c r="BR188" s="119">
        <v>13</v>
      </c>
      <c r="BS188" s="123">
        <v>92.85714285714286</v>
      </c>
      <c r="BT188" s="119">
        <v>14</v>
      </c>
      <c r="BU188" s="2"/>
      <c r="BV188" s="3"/>
      <c r="BW188" s="3"/>
      <c r="BX188" s="3"/>
      <c r="BY188" s="3"/>
    </row>
    <row r="189" spans="1:77" ht="41.45" customHeight="1">
      <c r="A189" s="89" t="s">
        <v>388</v>
      </c>
      <c r="C189" s="90"/>
      <c r="D189" s="90" t="s">
        <v>64</v>
      </c>
      <c r="E189" s="91">
        <v>1000</v>
      </c>
      <c r="F189" s="92">
        <v>90.53570572154813</v>
      </c>
      <c r="G189" s="103" t="s">
        <v>648</v>
      </c>
      <c r="H189" s="90"/>
      <c r="I189" s="93" t="s">
        <v>388</v>
      </c>
      <c r="J189" s="94"/>
      <c r="K189" s="94"/>
      <c r="L189" s="93" t="s">
        <v>2643</v>
      </c>
      <c r="M189" s="95">
        <v>3155.1338065320606</v>
      </c>
      <c r="N189" s="96">
        <v>6201.45947265625</v>
      </c>
      <c r="O189" s="96">
        <v>6990.4775390625</v>
      </c>
      <c r="P189" s="97"/>
      <c r="Q189" s="98"/>
      <c r="R189" s="98"/>
      <c r="S189" s="99"/>
      <c r="T189" s="48">
        <v>1</v>
      </c>
      <c r="U189" s="48">
        <v>1</v>
      </c>
      <c r="V189" s="49">
        <v>0</v>
      </c>
      <c r="W189" s="49">
        <v>0</v>
      </c>
      <c r="X189" s="49">
        <v>0</v>
      </c>
      <c r="Y189" s="49">
        <v>0.999997</v>
      </c>
      <c r="Z189" s="49">
        <v>0</v>
      </c>
      <c r="AA189" s="49" t="s">
        <v>2717</v>
      </c>
      <c r="AB189" s="100">
        <v>189</v>
      </c>
      <c r="AC189" s="100"/>
      <c r="AD189" s="101"/>
      <c r="AE189" s="78" t="s">
        <v>1569</v>
      </c>
      <c r="AF189" s="78">
        <v>167</v>
      </c>
      <c r="AG189" s="78">
        <v>6579</v>
      </c>
      <c r="AH189" s="78">
        <v>416</v>
      </c>
      <c r="AI189" s="78">
        <v>1622</v>
      </c>
      <c r="AJ189" s="78"/>
      <c r="AK189" s="78" t="s">
        <v>1750</v>
      </c>
      <c r="AL189" s="78" t="s">
        <v>1877</v>
      </c>
      <c r="AM189" s="78"/>
      <c r="AN189" s="78"/>
      <c r="AO189" s="80">
        <v>43280.04436342593</v>
      </c>
      <c r="AP189" s="82" t="s">
        <v>2157</v>
      </c>
      <c r="AQ189" s="78" t="b">
        <v>0</v>
      </c>
      <c r="AR189" s="78" t="b">
        <v>0</v>
      </c>
      <c r="AS189" s="78" t="b">
        <v>0</v>
      </c>
      <c r="AT189" s="78"/>
      <c r="AU189" s="78">
        <v>20</v>
      </c>
      <c r="AV189" s="82" t="s">
        <v>2158</v>
      </c>
      <c r="AW189" s="78" t="b">
        <v>0</v>
      </c>
      <c r="AX189" s="78" t="s">
        <v>2269</v>
      </c>
      <c r="AY189" s="82" t="s">
        <v>2456</v>
      </c>
      <c r="AZ189" s="78" t="s">
        <v>66</v>
      </c>
      <c r="BA189" s="78" t="str">
        <f>REPLACE(INDEX(GroupVertices[Group],MATCH(Vertices[[#This Row],[Vertex]],GroupVertices[Vertex],0)),1,1,"")</f>
        <v>4</v>
      </c>
      <c r="BB189" s="48"/>
      <c r="BC189" s="48"/>
      <c r="BD189" s="48"/>
      <c r="BE189" s="48"/>
      <c r="BF189" s="48"/>
      <c r="BG189" s="48"/>
      <c r="BH189" s="119" t="s">
        <v>3171</v>
      </c>
      <c r="BI189" s="119" t="s">
        <v>3171</v>
      </c>
      <c r="BJ189" s="119" t="s">
        <v>3237</v>
      </c>
      <c r="BK189" s="119" t="s">
        <v>3237</v>
      </c>
      <c r="BL189" s="119">
        <v>0</v>
      </c>
      <c r="BM189" s="123">
        <v>0</v>
      </c>
      <c r="BN189" s="119">
        <v>2</v>
      </c>
      <c r="BO189" s="123">
        <v>6.896551724137931</v>
      </c>
      <c r="BP189" s="119">
        <v>0</v>
      </c>
      <c r="BQ189" s="123">
        <v>0</v>
      </c>
      <c r="BR189" s="119">
        <v>27</v>
      </c>
      <c r="BS189" s="123">
        <v>93.10344827586206</v>
      </c>
      <c r="BT189" s="119">
        <v>29</v>
      </c>
      <c r="BU189" s="2"/>
      <c r="BV189" s="3"/>
      <c r="BW189" s="3"/>
      <c r="BX189" s="3"/>
      <c r="BY1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9"/>
    <dataValidation allowBlank="1" showInputMessage="1" promptTitle="Vertex Tooltip" prompt="Enter optional text that will pop up when the mouse is hovered over the vertex." errorTitle="Invalid Vertex Image Key" sqref="L3:L18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9"/>
    <dataValidation allowBlank="1" showInputMessage="1" promptTitle="Vertex Label Fill Color" prompt="To select an optional fill color for the Label shape, right-click and select Select Color on the right-click menu." sqref="J3:J189"/>
    <dataValidation allowBlank="1" showInputMessage="1" promptTitle="Vertex Image File" prompt="Enter the path to an image file.  Hover over the column header for examples." errorTitle="Invalid Vertex Image Key" sqref="G3:G189"/>
    <dataValidation allowBlank="1" showInputMessage="1" promptTitle="Vertex Color" prompt="To select an optional vertex color, right-click and select Select Color on the right-click menu." sqref="C3:C189"/>
    <dataValidation allowBlank="1" showInputMessage="1" promptTitle="Vertex Opacity" prompt="Enter an optional vertex opacity between 0 (transparent) and 100 (opaque)." errorTitle="Invalid Vertex Opacity" error="The optional vertex opacity must be a whole number between 0 and 10." sqref="F3:F189"/>
    <dataValidation type="list" allowBlank="1" showInputMessage="1" showErrorMessage="1" promptTitle="Vertex Shape" prompt="Select an optional vertex shape." errorTitle="Invalid Vertex Shape" error="You have entered an invalid vertex shape.  Try selecting from the drop-down list instead." sqref="D3:D1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9">
      <formula1>ValidVertexLabelPositions</formula1>
    </dataValidation>
    <dataValidation allowBlank="1" showInputMessage="1" showErrorMessage="1" promptTitle="Vertex Name" prompt="Enter the name of the vertex." sqref="A3:A189"/>
  </dataValidations>
  <hyperlinks>
    <hyperlink ref="AM4" r:id="rId1" display="https://t.co/So3Y7MDg6C"/>
    <hyperlink ref="AM6" r:id="rId2" display="http://t.co/ixDmgafsPV"/>
    <hyperlink ref="AM7" r:id="rId3" display="https://t.co/pFqBBDIReL"/>
    <hyperlink ref="AM8" r:id="rId4" display="https://t.co/SISwtKH8tU"/>
    <hyperlink ref="AM9" r:id="rId5" display="https://t.co/6LaQFiRtQc"/>
    <hyperlink ref="AM10" r:id="rId6" display="https://t.co/zZqHYtXfeK"/>
    <hyperlink ref="AM12" r:id="rId7" display="https://t.co/omQNm3SQVQ"/>
    <hyperlink ref="AM18" r:id="rId8" display="https://t.co/lPJwBONOCs"/>
    <hyperlink ref="AM19" r:id="rId9" display="https://t.co/N9MmJSQwHK"/>
    <hyperlink ref="AM21" r:id="rId10" display="https://t.co/LHZy4OPNS5"/>
    <hyperlink ref="AM22" r:id="rId11" display="https://t.co/AY21HGxC8Z"/>
    <hyperlink ref="AM24" r:id="rId12" display="https://t.co/QZ3hW55oGh"/>
    <hyperlink ref="AM27" r:id="rId13" display="https://t.co/1zKjSDIaI9"/>
    <hyperlink ref="AM28" r:id="rId14" display="https://t.co/oCvWoQxSAS"/>
    <hyperlink ref="AM29" r:id="rId15" display="http://t.co/bgmCnqyT"/>
    <hyperlink ref="AM30" r:id="rId16" display="https://t.co/cawd2UPQVn"/>
    <hyperlink ref="AM32" r:id="rId17" display="https://t.co/I10tZ6iWPG"/>
    <hyperlink ref="AM33" r:id="rId18" display="http://t.co/MVqIlpCIKl"/>
    <hyperlink ref="AM34" r:id="rId19" display="http://t.co/d9hejLKiVO"/>
    <hyperlink ref="AM35" r:id="rId20" display="http://t.co/0soMyRRWbW"/>
    <hyperlink ref="AM36" r:id="rId21" display="https://t.co/oU2F1y73aD"/>
    <hyperlink ref="AM38" r:id="rId22" display="https://t.co/NMtNftmeX6"/>
    <hyperlink ref="AM41" r:id="rId23" display="https://t.co/bQpQ1279NB"/>
    <hyperlink ref="AM42" r:id="rId24" display="https://t.co/RxMzFA27cX"/>
    <hyperlink ref="AM44" r:id="rId25" display="https://t.co/tnbgMqynRa"/>
    <hyperlink ref="AM45" r:id="rId26" display="https://t.co/sOcpKRkUiO"/>
    <hyperlink ref="AM46" r:id="rId27" display="https://t.co/xeTqTMypEc"/>
    <hyperlink ref="AM48" r:id="rId28" display="https://t.co/3GeQpf092S"/>
    <hyperlink ref="AM53" r:id="rId29" display="https://t.co/dJ05PvmRbp"/>
    <hyperlink ref="AM54" r:id="rId30" display="https://t.co/BwArxE0uAz"/>
    <hyperlink ref="AM57" r:id="rId31" display="https://t.co/04tYXXtZIk"/>
    <hyperlink ref="AM58" r:id="rId32" display="https://t.co/rMYWv5Bglm"/>
    <hyperlink ref="AM59" r:id="rId33" display="https://t.co/xJh9hCCHEm"/>
    <hyperlink ref="AM60" r:id="rId34" display="https://t.co/jTPGAPuW30"/>
    <hyperlink ref="AM61" r:id="rId35" display="https://t.co/YJGjFD0ZH6"/>
    <hyperlink ref="AM64" r:id="rId36" display="https://t.co/G0ugtAr6xa"/>
    <hyperlink ref="AM66" r:id="rId37" display="https://t.co/SvUC2zResB"/>
    <hyperlink ref="AM67" r:id="rId38" display="https://t.co/3Vl1rnn2It"/>
    <hyperlink ref="AM68" r:id="rId39" display="https://t.co/yFaLpkmFZ3"/>
    <hyperlink ref="AM69" r:id="rId40" display="https://t.co/WqvSFPJ9oW"/>
    <hyperlink ref="AM70" r:id="rId41" display="https://t.co/ziq5KaGtQN"/>
    <hyperlink ref="AM72" r:id="rId42" display="https://t.co/f7aO6HRNS5"/>
    <hyperlink ref="AM73" r:id="rId43" display="https://t.co/CklNuIGgRA"/>
    <hyperlink ref="AM74" r:id="rId44" display="https://t.co/p3RipxJNDM"/>
    <hyperlink ref="AM79" r:id="rId45" display="http://t.co/xzqUCam6EC"/>
    <hyperlink ref="AM80" r:id="rId46" display="https://t.co/bOhespdCWI"/>
    <hyperlink ref="AM81" r:id="rId47" display="https://t.co/aGmz1EZ9Mh"/>
    <hyperlink ref="AM82" r:id="rId48" display="https://t.co/z3GslvMN6X"/>
    <hyperlink ref="AM88" r:id="rId49" display="https://t.co/yBTSBWpriO"/>
    <hyperlink ref="AM90" r:id="rId50" display="https://t.co/4wdUTK93IV"/>
    <hyperlink ref="AM91" r:id="rId51" display="https://t.co/plegxKEZFa"/>
    <hyperlink ref="AM93" r:id="rId52" display="https://t.co/x1h0rlDARt"/>
    <hyperlink ref="AM95" r:id="rId53" display="https://t.co/JnTgukGnR8"/>
    <hyperlink ref="AM96" r:id="rId54" display="https://t.co/m3liQnq6lM"/>
    <hyperlink ref="AM98" r:id="rId55" display="https://t.co/ZneBbFTyMk"/>
    <hyperlink ref="AM100" r:id="rId56" display="https://t.co/MkldSEJ2Gu"/>
    <hyperlink ref="AM105" r:id="rId57" display="https://t.co/suPA0u1LDp"/>
    <hyperlink ref="AM108" r:id="rId58" display="https://t.co/eUJLtrtePs"/>
    <hyperlink ref="AM109" r:id="rId59" display="https://t.co/CM4huFUqm1"/>
    <hyperlink ref="AM110" r:id="rId60" display="http://t.co/O0Gt9mqvGZ"/>
    <hyperlink ref="AM112" r:id="rId61" display="https://t.co/AzM3hr93Uq"/>
    <hyperlink ref="AM113" r:id="rId62" display="https://t.co/LhecLereaz"/>
    <hyperlink ref="AM115" r:id="rId63" display="https://t.co/FKKr76FLpx"/>
    <hyperlink ref="AM119" r:id="rId64" display="https://t.co/8BIFriaGFA"/>
    <hyperlink ref="AM120" r:id="rId65" display="https://t.co/IO2LSEgQM3"/>
    <hyperlink ref="AM122" r:id="rId66" display="https://t.co/DiQa4GIwou"/>
    <hyperlink ref="AM125" r:id="rId67" display="https://t.co/srFbat6H8R"/>
    <hyperlink ref="AM127" r:id="rId68" display="https://t.co/M681YnE8l0"/>
    <hyperlink ref="AM128" r:id="rId69" display="https://t.co/tSbV9PRL2n"/>
    <hyperlink ref="AM132" r:id="rId70" display="https://t.co/GbRGbdVo1M"/>
    <hyperlink ref="AM134" r:id="rId71" display="https://t.co/Np1WdF81WW"/>
    <hyperlink ref="AM136" r:id="rId72" display="https://t.co/C5GtUu3fZW"/>
    <hyperlink ref="AM137" r:id="rId73" display="https://t.co/9gglP3xcHL"/>
    <hyperlink ref="AM140" r:id="rId74" display="https://t.co/n4pLaRxUzG"/>
    <hyperlink ref="AM141" r:id="rId75" display="https://t.co/sv9ENpX12R"/>
    <hyperlink ref="AM143" r:id="rId76" display="https://t.co/nRqXDru0ah"/>
    <hyperlink ref="AM144" r:id="rId77" display="http://t.co/CfLy9IEw7e"/>
    <hyperlink ref="AM145" r:id="rId78" display="https://t.co/0s1kRd12xZ"/>
    <hyperlink ref="AM146" r:id="rId79" display="https://t.co/iOZPwWXTVx"/>
    <hyperlink ref="AM147" r:id="rId80" display="https://t.co/mInTMcRzve"/>
    <hyperlink ref="AM148" r:id="rId81" display="http://t.co/KjTwhMVByD"/>
    <hyperlink ref="AM149" r:id="rId82" display="https://t.co/b6ey2HY6iZ"/>
    <hyperlink ref="AM150" r:id="rId83" display="https://t.co/LFJOB9azSY"/>
    <hyperlink ref="AM151" r:id="rId84" display="https://t.co/qJfkOqBZT7"/>
    <hyperlink ref="AM153" r:id="rId85" display="https://t.co/grPjp8rVeF"/>
    <hyperlink ref="AM154" r:id="rId86" display="https://t.co/IlAtC3vUy7"/>
    <hyperlink ref="AM159" r:id="rId87" display="https://t.co/LNx81dIQvt"/>
    <hyperlink ref="AM162" r:id="rId88" display="https://t.co/2kWxYuqLBv"/>
    <hyperlink ref="AM163" r:id="rId89" display="https://t.co/kj5s103uPj"/>
    <hyperlink ref="AM166" r:id="rId90" display="https://t.co/U3ziqDVmPG"/>
    <hyperlink ref="AM167" r:id="rId91" display="https://t.co/dE3NSMt5qF"/>
    <hyperlink ref="AM168" r:id="rId92" display="https://t.co/X9IDNA5GCG"/>
    <hyperlink ref="AM169" r:id="rId93" display="https://t.co/GLD2kqWxyu"/>
    <hyperlink ref="AM170" r:id="rId94" display="https://t.co/1akQQt7k5K"/>
    <hyperlink ref="AM171" r:id="rId95" display="https://t.co/M7TP7WFEfg"/>
    <hyperlink ref="AM173" r:id="rId96" display="https://t.co/4blaNcJYY7"/>
    <hyperlink ref="AM175" r:id="rId97" display="https://t.co/3QnbWajbpC"/>
    <hyperlink ref="AM176" r:id="rId98" display="https://t.co/zk6TFToCAE"/>
    <hyperlink ref="AM177" r:id="rId99" display="https://t.co/FrwIr42w7q"/>
    <hyperlink ref="AM178" r:id="rId100" display="https://t.co/rP5l2ebkrP"/>
    <hyperlink ref="AM179" r:id="rId101" display="https://t.co/GzjTWDMBMD"/>
    <hyperlink ref="AM180" r:id="rId102" display="https://t.co/FCEElhbLFV"/>
    <hyperlink ref="AM181" r:id="rId103" display="http://t.co/oq6g88pwTP"/>
    <hyperlink ref="AM182" r:id="rId104" display="https://t.co/8mzQ7GJGNa"/>
    <hyperlink ref="AM183" r:id="rId105" display="https://t.co/iuskRpoFFA"/>
    <hyperlink ref="AM184" r:id="rId106" display="https://t.co/iuskRpGh4a"/>
    <hyperlink ref="AM187" r:id="rId107" display="http://t.co/Oj8LjMsH"/>
    <hyperlink ref="AM188" r:id="rId108" display="https://t.co/RcDnOFZvl2"/>
    <hyperlink ref="AP3" r:id="rId109" display="https://pbs.twimg.com/profile_banners/967957476678209537/1565813793"/>
    <hyperlink ref="AP4" r:id="rId110" display="https://pbs.twimg.com/profile_banners/2334773442/1519265884"/>
    <hyperlink ref="AP5" r:id="rId111" display="https://pbs.twimg.com/profile_banners/1127699401424510977/1562317665"/>
    <hyperlink ref="AP6" r:id="rId112" display="https://pbs.twimg.com/profile_banners/2573718409/1548711366"/>
    <hyperlink ref="AP7" r:id="rId113" display="https://pbs.twimg.com/profile_banners/545979386/1550098222"/>
    <hyperlink ref="AP8" r:id="rId114" display="https://pbs.twimg.com/profile_banners/1073239740164554752/1570107229"/>
    <hyperlink ref="AP9" r:id="rId115" display="https://pbs.twimg.com/profile_banners/538497729/1381316254"/>
    <hyperlink ref="AP10" r:id="rId116" display="https://pbs.twimg.com/profile_banners/34338015/1572249275"/>
    <hyperlink ref="AP11" r:id="rId117" display="https://pbs.twimg.com/profile_banners/821677812641894403/1484738450"/>
    <hyperlink ref="AP12" r:id="rId118" display="https://pbs.twimg.com/profile_banners/816114094663081985/1547585424"/>
    <hyperlink ref="AP13" r:id="rId119" display="https://pbs.twimg.com/profile_banners/1072802917/1526901330"/>
    <hyperlink ref="AP15" r:id="rId120" display="https://pbs.twimg.com/profile_banners/1580941922/1404935531"/>
    <hyperlink ref="AP16" r:id="rId121" display="https://pbs.twimg.com/profile_banners/986446338970669056/1560911296"/>
    <hyperlink ref="AP17" r:id="rId122" display="https://pbs.twimg.com/profile_banners/1175297281454530560/1571601836"/>
    <hyperlink ref="AP18" r:id="rId123" display="https://pbs.twimg.com/profile_banners/1454812694/1514768133"/>
    <hyperlink ref="AP19" r:id="rId124" display="https://pbs.twimg.com/profile_banners/1016565464/1572538662"/>
    <hyperlink ref="AP21" r:id="rId125" display="https://pbs.twimg.com/profile_banners/1267651392/1488242198"/>
    <hyperlink ref="AP22" r:id="rId126" display="https://pbs.twimg.com/profile_banners/157098251/1546110768"/>
    <hyperlink ref="AP24" r:id="rId127" display="https://pbs.twimg.com/profile_banners/1072262272452444161/1544482927"/>
    <hyperlink ref="AP25" r:id="rId128" display="https://pbs.twimg.com/profile_banners/1007419165873827841/1567305877"/>
    <hyperlink ref="AP26" r:id="rId129" display="https://pbs.twimg.com/profile_banners/1024916158548340736/1537836832"/>
    <hyperlink ref="AP27" r:id="rId130" display="https://pbs.twimg.com/profile_banners/455716558/1569985952"/>
    <hyperlink ref="AP28" r:id="rId131" display="https://pbs.twimg.com/profile_banners/17640137/1477691442"/>
    <hyperlink ref="AP29" r:id="rId132" display="https://pbs.twimg.com/profile_banners/142710127/1497626105"/>
    <hyperlink ref="AP30" r:id="rId133" display="https://pbs.twimg.com/profile_banners/826329507862687744/1506196561"/>
    <hyperlink ref="AP31" r:id="rId134" display="https://pbs.twimg.com/profile_banners/3641895313/1525829097"/>
    <hyperlink ref="AP32" r:id="rId135" display="https://pbs.twimg.com/profile_banners/1215859604/1492376256"/>
    <hyperlink ref="AP33" r:id="rId136" display="https://pbs.twimg.com/profile_banners/769456262/1546936784"/>
    <hyperlink ref="AP34" r:id="rId137" display="https://pbs.twimg.com/profile_banners/3005494348/1551736937"/>
    <hyperlink ref="AP35" r:id="rId138" display="https://pbs.twimg.com/profile_banners/25221532/1529426724"/>
    <hyperlink ref="AP36" r:id="rId139" display="https://pbs.twimg.com/profile_banners/15895713/1566543462"/>
    <hyperlink ref="AP37" r:id="rId140" display="https://pbs.twimg.com/profile_banners/56857540/1429331594"/>
    <hyperlink ref="AP38" r:id="rId141" display="https://pbs.twimg.com/profile_banners/2854920067/1560806777"/>
    <hyperlink ref="AP39" r:id="rId142" display="https://pbs.twimg.com/profile_banners/810358097042690048/1570161522"/>
    <hyperlink ref="AP40" r:id="rId143" display="https://pbs.twimg.com/profile_banners/911722855880122369/1506207175"/>
    <hyperlink ref="AP41" r:id="rId144" display="https://pbs.twimg.com/profile_banners/810126884/1387341428"/>
    <hyperlink ref="AP42" r:id="rId145" display="https://pbs.twimg.com/profile_banners/235963741/1572931461"/>
    <hyperlink ref="AP43" r:id="rId146" display="https://pbs.twimg.com/profile_banners/4803950448/1497588024"/>
    <hyperlink ref="AP44" r:id="rId147" display="https://pbs.twimg.com/profile_banners/144696837/1568995518"/>
    <hyperlink ref="AP45" r:id="rId148" display="https://pbs.twimg.com/profile_banners/719262519068651521/1488068903"/>
    <hyperlink ref="AP46" r:id="rId149" display="https://pbs.twimg.com/profile_banners/1362446112/1571823081"/>
    <hyperlink ref="AP47" r:id="rId150" display="https://pbs.twimg.com/profile_banners/3237840890/1570634584"/>
    <hyperlink ref="AP48" r:id="rId151" display="https://pbs.twimg.com/profile_banners/1063349876371554304/1573576935"/>
    <hyperlink ref="AP49" r:id="rId152" display="https://pbs.twimg.com/profile_banners/3238031588/1573933650"/>
    <hyperlink ref="AP50" r:id="rId153" display="https://pbs.twimg.com/profile_banners/762487286118264832/1551145139"/>
    <hyperlink ref="AP52" r:id="rId154" display="https://pbs.twimg.com/profile_banners/161714281/1549329206"/>
    <hyperlink ref="AP53" r:id="rId155" display="https://pbs.twimg.com/profile_banners/2936802984/1572516100"/>
    <hyperlink ref="AP54" r:id="rId156" display="https://pbs.twimg.com/profile_banners/767880256443129856/1572116968"/>
    <hyperlink ref="AP55" r:id="rId157" display="https://pbs.twimg.com/profile_banners/796550430679449600/1478748120"/>
    <hyperlink ref="AP56" r:id="rId158" display="https://pbs.twimg.com/profile_banners/955259903181930497/1573322518"/>
    <hyperlink ref="AP58" r:id="rId159" display="https://pbs.twimg.com/profile_banners/50010864/1571644701"/>
    <hyperlink ref="AP59" r:id="rId160" display="https://pbs.twimg.com/profile_banners/982841544808906752/1572637238"/>
    <hyperlink ref="AP60" r:id="rId161" display="https://pbs.twimg.com/profile_banners/592509201/1481067956"/>
    <hyperlink ref="AP61" r:id="rId162" display="https://pbs.twimg.com/profile_banners/81061313/1535242113"/>
    <hyperlink ref="AP62" r:id="rId163" display="https://pbs.twimg.com/profile_banners/4775852221/1518126894"/>
    <hyperlink ref="AP63" r:id="rId164" display="https://pbs.twimg.com/profile_banners/1933363808/1523897119"/>
    <hyperlink ref="AP64" r:id="rId165" display="https://pbs.twimg.com/profile_banners/769220514212556800/1573513841"/>
    <hyperlink ref="AP65" r:id="rId166" display="https://pbs.twimg.com/profile_banners/1187372631730937859/1571929764"/>
    <hyperlink ref="AP66" r:id="rId167" display="https://pbs.twimg.com/profile_banners/833900740435341312/1506403341"/>
    <hyperlink ref="AP67" r:id="rId168" display="https://pbs.twimg.com/profile_banners/4507859563/1566002207"/>
    <hyperlink ref="AP68" r:id="rId169" display="https://pbs.twimg.com/profile_banners/901342524580790272/1516683672"/>
    <hyperlink ref="AP69" r:id="rId170" display="https://pbs.twimg.com/profile_banners/268088871/1573005814"/>
    <hyperlink ref="AP70" r:id="rId171" display="https://pbs.twimg.com/profile_banners/313174709/1531629308"/>
    <hyperlink ref="AP71" r:id="rId172" display="https://pbs.twimg.com/profile_banners/1069823020875673600/1571731650"/>
    <hyperlink ref="AP72" r:id="rId173" display="https://pbs.twimg.com/profile_banners/1131015104319885319/1558490782"/>
    <hyperlink ref="AP73" r:id="rId174" display="https://pbs.twimg.com/profile_banners/716040285696856064/1537557724"/>
    <hyperlink ref="AP74" r:id="rId175" display="https://pbs.twimg.com/profile_banners/1069886308003299328/1569680795"/>
    <hyperlink ref="AP75" r:id="rId176" display="https://pbs.twimg.com/profile_banners/1343894568/1570986696"/>
    <hyperlink ref="AP76" r:id="rId177" display="https://pbs.twimg.com/profile_banners/1156349787077271552/1573396642"/>
    <hyperlink ref="AP77" r:id="rId178" display="https://pbs.twimg.com/profile_banners/790527132/1394274228"/>
    <hyperlink ref="AP78" r:id="rId179" display="https://pbs.twimg.com/profile_banners/1069654971782717442/1573339269"/>
    <hyperlink ref="AP79" r:id="rId180" display="https://pbs.twimg.com/profile_banners/21538113/1394495293"/>
    <hyperlink ref="AP80" r:id="rId181" display="https://pbs.twimg.com/profile_banners/219587676/1532926609"/>
    <hyperlink ref="AP81" r:id="rId182" display="https://pbs.twimg.com/profile_banners/15421229/1568495033"/>
    <hyperlink ref="AP82" r:id="rId183" display="https://pbs.twimg.com/profile_banners/716062067464101889/1565384122"/>
    <hyperlink ref="AP83" r:id="rId184" display="https://pbs.twimg.com/profile_banners/2417722177/1400386429"/>
    <hyperlink ref="AP84" r:id="rId185" display="https://pbs.twimg.com/profile_banners/833610842830729216/1571716157"/>
    <hyperlink ref="AP85" r:id="rId186" display="https://pbs.twimg.com/profile_banners/928712823844122625/1563073237"/>
    <hyperlink ref="AP86" r:id="rId187" display="https://pbs.twimg.com/profile_banners/1078504707407167488/1573497388"/>
    <hyperlink ref="AP87" r:id="rId188" display="https://pbs.twimg.com/profile_banners/4835558237/1479519411"/>
    <hyperlink ref="AP88" r:id="rId189" display="https://pbs.twimg.com/profile_banners/41001565/1555629067"/>
    <hyperlink ref="AP89" r:id="rId190" display="https://pbs.twimg.com/profile_banners/2870114051/1572995459"/>
    <hyperlink ref="AP90" r:id="rId191" display="https://pbs.twimg.com/profile_banners/780318653241696256/1503978317"/>
    <hyperlink ref="AP91" r:id="rId192" display="https://pbs.twimg.com/profile_banners/90545920/1573962461"/>
    <hyperlink ref="AP93" r:id="rId193" display="https://pbs.twimg.com/profile_banners/788833411335069696/1559678407"/>
    <hyperlink ref="AP94" r:id="rId194" display="https://pbs.twimg.com/profile_banners/976251385804148737/1539619013"/>
    <hyperlink ref="AP95" r:id="rId195" display="https://pbs.twimg.com/profile_banners/1070926165274226688/1568174298"/>
    <hyperlink ref="AP96" r:id="rId196" display="https://pbs.twimg.com/profile_banners/847909459347226624/1558726788"/>
    <hyperlink ref="AP98" r:id="rId197" display="https://pbs.twimg.com/profile_banners/15865399/1361306164"/>
    <hyperlink ref="AP99" r:id="rId198" display="https://pbs.twimg.com/profile_banners/170414684/1472018074"/>
    <hyperlink ref="AP100" r:id="rId199" display="https://pbs.twimg.com/profile_banners/766346549467181060/1572921808"/>
    <hyperlink ref="AP101" r:id="rId200" display="https://pbs.twimg.com/profile_banners/871793544264011776/1555556816"/>
    <hyperlink ref="AP102" r:id="rId201" display="https://pbs.twimg.com/profile_banners/1913712325/1549362418"/>
    <hyperlink ref="AP103" r:id="rId202" display="https://pbs.twimg.com/profile_banners/2900185893/1569999378"/>
    <hyperlink ref="AP104" r:id="rId203" display="https://pbs.twimg.com/profile_banners/849620174932131841/1550994476"/>
    <hyperlink ref="AP105" r:id="rId204" display="https://pbs.twimg.com/profile_banners/1897385054/1561549182"/>
    <hyperlink ref="AP106" r:id="rId205" display="https://pbs.twimg.com/profile_banners/1132073806401552384/1562996071"/>
    <hyperlink ref="AP107" r:id="rId206" display="https://pbs.twimg.com/profile_banners/1107130172510224386/1553895607"/>
    <hyperlink ref="AP108" r:id="rId207" display="https://pbs.twimg.com/profile_banners/87606674/1405285356"/>
    <hyperlink ref="AP109" r:id="rId208" display="https://pbs.twimg.com/profile_banners/2893445801/1562244670"/>
    <hyperlink ref="AP110" r:id="rId209" display="https://pbs.twimg.com/profile_banners/334107188/1562937919"/>
    <hyperlink ref="AP111" r:id="rId210" display="https://pbs.twimg.com/profile_banners/2994261783/1422091520"/>
    <hyperlink ref="AP112" r:id="rId211" display="https://pbs.twimg.com/profile_banners/716979587821993984/1571172045"/>
    <hyperlink ref="AP113" r:id="rId212" display="https://pbs.twimg.com/profile_banners/98097823/1538797822"/>
    <hyperlink ref="AP114" r:id="rId213" display="https://pbs.twimg.com/profile_banners/812249509027684353/1572178961"/>
    <hyperlink ref="AP115" r:id="rId214" display="https://pbs.twimg.com/profile_banners/151934168/1391403981"/>
    <hyperlink ref="AP116" r:id="rId215" display="https://pbs.twimg.com/profile_banners/1526224746/1556661002"/>
    <hyperlink ref="AP117" r:id="rId216" display="https://pbs.twimg.com/profile_banners/3464647392/1555639279"/>
    <hyperlink ref="AP118" r:id="rId217" display="https://pbs.twimg.com/profile_banners/848789088077578241/1492016844"/>
    <hyperlink ref="AP119" r:id="rId218" display="https://pbs.twimg.com/profile_banners/579349517/1521398570"/>
    <hyperlink ref="AP120" r:id="rId219" display="https://pbs.twimg.com/profile_banners/2916305114/1566246616"/>
    <hyperlink ref="AP121" r:id="rId220" display="https://pbs.twimg.com/profile_banners/893129123354206208/1561141654"/>
    <hyperlink ref="AP122" r:id="rId221" display="https://pbs.twimg.com/profile_banners/2462461548/1572036828"/>
    <hyperlink ref="AP123" r:id="rId222" display="https://pbs.twimg.com/profile_banners/1556726450/1545029253"/>
    <hyperlink ref="AP124" r:id="rId223" display="https://pbs.twimg.com/profile_banners/2943760994/1571188792"/>
    <hyperlink ref="AP125" r:id="rId224" display="https://pbs.twimg.com/profile_banners/1297429136/1573205860"/>
    <hyperlink ref="AP126" r:id="rId225" display="https://pbs.twimg.com/profile_banners/466094937/1558807048"/>
    <hyperlink ref="AP127" r:id="rId226" display="https://pbs.twimg.com/profile_banners/466122881/1562362615"/>
    <hyperlink ref="AP128" r:id="rId227" display="https://pbs.twimg.com/profile_banners/94211711/1561168098"/>
    <hyperlink ref="AP129" r:id="rId228" display="https://pbs.twimg.com/profile_banners/876877933238943745/1546311443"/>
    <hyperlink ref="AP130" r:id="rId229" display="https://pbs.twimg.com/profile_banners/195879749/1514671302"/>
    <hyperlink ref="AP131" r:id="rId230" display="https://pbs.twimg.com/profile_banners/833907447098114050/1566001222"/>
    <hyperlink ref="AP132" r:id="rId231" display="https://pbs.twimg.com/profile_banners/115235458/1489531813"/>
    <hyperlink ref="AP133" r:id="rId232" display="https://pbs.twimg.com/profile_banners/1069681754410225674/1543867908"/>
    <hyperlink ref="AP134" r:id="rId233" display="https://pbs.twimg.com/profile_banners/168818286/1461392663"/>
    <hyperlink ref="AP135" r:id="rId234" display="https://pbs.twimg.com/profile_banners/3233631820/1555599291"/>
    <hyperlink ref="AP136" r:id="rId235" display="https://pbs.twimg.com/profile_banners/26128894/1520656468"/>
    <hyperlink ref="AP137" r:id="rId236" display="https://pbs.twimg.com/profile_banners/1129063868548886529/1558058632"/>
    <hyperlink ref="AP138" r:id="rId237" display="https://pbs.twimg.com/profile_banners/1166781769/1556893407"/>
    <hyperlink ref="AP140" r:id="rId238" display="https://pbs.twimg.com/profile_banners/245938486/1562181171"/>
    <hyperlink ref="AP141" r:id="rId239" display="https://pbs.twimg.com/profile_banners/1355348623/1454149664"/>
    <hyperlink ref="AP142" r:id="rId240" display="https://pbs.twimg.com/profile_banners/1041060472781336576/1564294113"/>
    <hyperlink ref="AP143" r:id="rId241" display="https://pbs.twimg.com/profile_banners/4746606852/1564293835"/>
    <hyperlink ref="AP144" r:id="rId242" display="https://pbs.twimg.com/profile_banners/819792374/1554552309"/>
    <hyperlink ref="AP145" r:id="rId243" display="https://pbs.twimg.com/profile_banners/33441305/1525147867"/>
    <hyperlink ref="AP146" r:id="rId244" display="https://pbs.twimg.com/profile_banners/994039304/1568443798"/>
    <hyperlink ref="AP147" r:id="rId245" display="https://pbs.twimg.com/profile_banners/2615083115/1522100111"/>
    <hyperlink ref="AP148" r:id="rId246" display="https://pbs.twimg.com/profile_banners/50016468/1549964818"/>
    <hyperlink ref="AP149" r:id="rId247" display="https://pbs.twimg.com/profile_banners/76935934/1571052477"/>
    <hyperlink ref="AP150" r:id="rId248" display="https://pbs.twimg.com/profile_banners/1711375489/1451983555"/>
    <hyperlink ref="AP151" r:id="rId249" display="https://pbs.twimg.com/profile_banners/129640700/1559704854"/>
    <hyperlink ref="AP152" r:id="rId250" display="https://pbs.twimg.com/profile_banners/2543065556/1457706915"/>
    <hyperlink ref="AP153" r:id="rId251" display="https://pbs.twimg.com/profile_banners/1191563478986706944/1572927603"/>
    <hyperlink ref="AP154" r:id="rId252" display="https://pbs.twimg.com/profile_banners/103881015/1572765257"/>
    <hyperlink ref="AP155" r:id="rId253" display="https://pbs.twimg.com/profile_banners/906681287515152384/1515048929"/>
    <hyperlink ref="AP156" r:id="rId254" display="https://pbs.twimg.com/profile_banners/769343742847221761/1571701561"/>
    <hyperlink ref="AP157" r:id="rId255" display="https://pbs.twimg.com/profile_banners/804131179465216000/1480555305"/>
    <hyperlink ref="AP158" r:id="rId256" display="https://pbs.twimg.com/profile_banners/725989968875642881/1476103341"/>
    <hyperlink ref="AP159" r:id="rId257" display="https://pbs.twimg.com/profile_banners/1161200359/1573895691"/>
    <hyperlink ref="AP161" r:id="rId258" display="https://pbs.twimg.com/profile_banners/1043343176197595143/1573562835"/>
    <hyperlink ref="AP162" r:id="rId259" display="https://pbs.twimg.com/profile_banners/4878449158/1459878613"/>
    <hyperlink ref="AP163" r:id="rId260" display="https://pbs.twimg.com/profile_banners/224780501/1562180121"/>
    <hyperlink ref="AP165" r:id="rId261" display="https://pbs.twimg.com/profile_banners/1070032181068673024/1549493740"/>
    <hyperlink ref="AP166" r:id="rId262" display="https://pbs.twimg.com/profile_banners/119366477/1571928954"/>
    <hyperlink ref="AP167" r:id="rId263" display="https://pbs.twimg.com/profile_banners/1011102476894982144/1565068041"/>
    <hyperlink ref="AP168" r:id="rId264" display="https://pbs.twimg.com/profile_banners/987914394/1523543632"/>
    <hyperlink ref="AP169" r:id="rId265" display="https://pbs.twimg.com/profile_banners/12524602/1557774229"/>
    <hyperlink ref="AP170" r:id="rId266" display="https://pbs.twimg.com/profile_banners/856869998383452160/1546336669"/>
    <hyperlink ref="AP171" r:id="rId267" display="https://pbs.twimg.com/profile_banners/177556815/1572443516"/>
    <hyperlink ref="AP172" r:id="rId268" display="https://pbs.twimg.com/profile_banners/860562339229302784/1552261478"/>
    <hyperlink ref="AP173" r:id="rId269" display="https://pbs.twimg.com/profile_banners/941568032052207616/1551711398"/>
    <hyperlink ref="AP176" r:id="rId270" display="https://pbs.twimg.com/profile_banners/17483843/1413734255"/>
    <hyperlink ref="AP177" r:id="rId271" display="https://pbs.twimg.com/profile_banners/63162487/1520001967"/>
    <hyperlink ref="AP178" r:id="rId272" display="https://pbs.twimg.com/profile_banners/16728586/1448234996"/>
    <hyperlink ref="AP179" r:id="rId273" display="https://pbs.twimg.com/profile_banners/193508679/1564517740"/>
    <hyperlink ref="AP180" r:id="rId274" display="https://pbs.twimg.com/profile_banners/3801151/1534434651"/>
    <hyperlink ref="AP182" r:id="rId275" display="https://pbs.twimg.com/profile_banners/467487178/1536853812"/>
    <hyperlink ref="AP183" r:id="rId276" display="https://pbs.twimg.com/profile_banners/946706181913022466/1515140009"/>
    <hyperlink ref="AP186" r:id="rId277" display="https://pbs.twimg.com/profile_banners/843572489531899904/1558257141"/>
    <hyperlink ref="AP187" r:id="rId278" display="https://pbs.twimg.com/profile_banners/38021307/1573518943"/>
    <hyperlink ref="AP188" r:id="rId279" display="https://pbs.twimg.com/profile_banners/1196079829726183425/1574098100"/>
    <hyperlink ref="AP189" r:id="rId280" display="https://pbs.twimg.com/profile_banners/1012501877546602496/1572973602"/>
    <hyperlink ref="AV4" r:id="rId281" display="http://abs.twimg.com/images/themes/theme1/bg.png"/>
    <hyperlink ref="AV6" r:id="rId282" display="http://abs.twimg.com/images/themes/theme1/bg.png"/>
    <hyperlink ref="AV7" r:id="rId283" display="http://abs.twimg.com/images/themes/theme1/bg.png"/>
    <hyperlink ref="AV8" r:id="rId284" display="http://abs.twimg.com/images/themes/theme1/bg.png"/>
    <hyperlink ref="AV9" r:id="rId285" display="http://abs.twimg.com/images/themes/theme1/bg.png"/>
    <hyperlink ref="AV10" r:id="rId286" display="http://abs.twimg.com/images/themes/theme1/bg.png"/>
    <hyperlink ref="AV11" r:id="rId287" display="http://abs.twimg.com/images/themes/theme1/bg.png"/>
    <hyperlink ref="AV13" r:id="rId288" display="http://abs.twimg.com/images/themes/theme14/bg.gif"/>
    <hyperlink ref="AV15" r:id="rId289" display="http://abs.twimg.com/images/themes/theme6/bg.gif"/>
    <hyperlink ref="AV16" r:id="rId290" display="http://abs.twimg.com/images/themes/theme1/bg.png"/>
    <hyperlink ref="AV18" r:id="rId291" display="http://abs.twimg.com/images/themes/theme14/bg.gif"/>
    <hyperlink ref="AV19" r:id="rId292" display="http://abs.twimg.com/images/themes/theme1/bg.png"/>
    <hyperlink ref="AV21" r:id="rId293" display="http://abs.twimg.com/images/themes/theme1/bg.png"/>
    <hyperlink ref="AV22" r:id="rId294" display="http://abs.twimg.com/images/themes/theme1/bg.png"/>
    <hyperlink ref="AV24" r:id="rId295" display="http://abs.twimg.com/images/themes/theme1/bg.png"/>
    <hyperlink ref="AV25" r:id="rId296" display="http://abs.twimg.com/images/themes/theme1/bg.png"/>
    <hyperlink ref="AV26" r:id="rId297" display="http://abs.twimg.com/images/themes/theme1/bg.png"/>
    <hyperlink ref="AV27" r:id="rId298" display="http://abs.twimg.com/images/themes/theme9/bg.gif"/>
    <hyperlink ref="AV28" r:id="rId299" display="http://abs.twimg.com/images/themes/theme1/bg.png"/>
    <hyperlink ref="AV29" r:id="rId300" display="http://abs.twimg.com/images/themes/theme1/bg.png"/>
    <hyperlink ref="AV31" r:id="rId301" display="http://abs.twimg.com/images/themes/theme10/bg.gif"/>
    <hyperlink ref="AV32" r:id="rId302" display="http://abs.twimg.com/images/themes/theme14/bg.gif"/>
    <hyperlink ref="AV33" r:id="rId303" display="http://abs.twimg.com/images/themes/theme1/bg.png"/>
    <hyperlink ref="AV34" r:id="rId304" display="http://abs.twimg.com/images/themes/theme1/bg.png"/>
    <hyperlink ref="AV35" r:id="rId305" display="http://abs.twimg.com/images/themes/theme1/bg.png"/>
    <hyperlink ref="AV36" r:id="rId306" display="http://abs.twimg.com/images/themes/theme1/bg.png"/>
    <hyperlink ref="AV37" r:id="rId307" display="http://abs.twimg.com/images/themes/theme1/bg.png"/>
    <hyperlink ref="AV38" r:id="rId308" display="http://abs.twimg.com/images/themes/theme1/bg.png"/>
    <hyperlink ref="AV39" r:id="rId309" display="http://abs.twimg.com/images/themes/theme1/bg.png"/>
    <hyperlink ref="AV41" r:id="rId310" display="http://abs.twimg.com/images/themes/theme9/bg.gif"/>
    <hyperlink ref="AV42" r:id="rId311" display="http://abs.twimg.com/images/themes/theme1/bg.png"/>
    <hyperlink ref="AV44" r:id="rId312" display="http://abs.twimg.com/images/themes/theme11/bg.gif"/>
    <hyperlink ref="AV45" r:id="rId313" display="http://abs.twimg.com/images/themes/theme1/bg.png"/>
    <hyperlink ref="AV46" r:id="rId314" display="http://abs.twimg.com/images/themes/theme1/bg.png"/>
    <hyperlink ref="AV47" r:id="rId315" display="http://abs.twimg.com/images/themes/theme1/bg.png"/>
    <hyperlink ref="AV48" r:id="rId316" display="http://abs.twimg.com/images/themes/theme1/bg.png"/>
    <hyperlink ref="AV49" r:id="rId317" display="http://abs.twimg.com/images/themes/theme1/bg.png"/>
    <hyperlink ref="AV50" r:id="rId318" display="http://abs.twimg.com/images/themes/theme1/bg.png"/>
    <hyperlink ref="AV51" r:id="rId319" display="http://abs.twimg.com/images/themes/theme1/bg.png"/>
    <hyperlink ref="AV52" r:id="rId320" display="http://abs.twimg.com/images/themes/theme13/bg.gif"/>
    <hyperlink ref="AV53" r:id="rId321" display="http://abs.twimg.com/images/themes/theme1/bg.png"/>
    <hyperlink ref="AV57" r:id="rId322" display="http://abs.twimg.com/images/themes/theme1/bg.png"/>
    <hyperlink ref="AV58" r:id="rId323" display="http://abs.twimg.com/images/themes/theme1/bg.png"/>
    <hyperlink ref="AV60" r:id="rId324" display="http://abs.twimg.com/images/themes/theme14/bg.gif"/>
    <hyperlink ref="AV61" r:id="rId325" display="http://abs.twimg.com/images/themes/theme16/bg.gif"/>
    <hyperlink ref="AV63" r:id="rId326" display="http://abs.twimg.com/images/themes/theme1/bg.png"/>
    <hyperlink ref="AV64" r:id="rId327" display="http://abs.twimg.com/images/themes/theme1/bg.png"/>
    <hyperlink ref="AV66" r:id="rId328" display="http://abs.twimg.com/images/themes/theme1/bg.png"/>
    <hyperlink ref="AV67" r:id="rId329" display="http://abs.twimg.com/images/themes/theme1/bg.png"/>
    <hyperlink ref="AV68" r:id="rId330" display="http://abs.twimg.com/images/themes/theme1/bg.png"/>
    <hyperlink ref="AV69" r:id="rId331" display="http://abs.twimg.com/images/themes/theme2/bg.gif"/>
    <hyperlink ref="AV70" r:id="rId332" display="http://abs.twimg.com/images/themes/theme10/bg.gif"/>
    <hyperlink ref="AV71" r:id="rId333" display="http://abs.twimg.com/images/themes/theme1/bg.png"/>
    <hyperlink ref="AV72" r:id="rId334" display="http://abs.twimg.com/images/themes/theme1/bg.png"/>
    <hyperlink ref="AV73" r:id="rId335" display="http://abs.twimg.com/images/themes/theme1/bg.png"/>
    <hyperlink ref="AV75" r:id="rId336" display="http://abs.twimg.com/images/themes/theme1/bg.png"/>
    <hyperlink ref="AV77" r:id="rId337" display="http://abs.twimg.com/images/themes/theme9/bg.gif"/>
    <hyperlink ref="AV79" r:id="rId338" display="http://abs.twimg.com/images/themes/theme14/bg.gif"/>
    <hyperlink ref="AV80" r:id="rId339" display="http://abs.twimg.com/images/themes/theme14/bg.gif"/>
    <hyperlink ref="AV81" r:id="rId340" display="http://abs.twimg.com/images/themes/theme6/bg.gif"/>
    <hyperlink ref="AV82" r:id="rId341" display="http://abs.twimg.com/images/themes/theme1/bg.png"/>
    <hyperlink ref="AV83" r:id="rId342" display="http://abs.twimg.com/images/themes/theme14/bg.gif"/>
    <hyperlink ref="AV84" r:id="rId343" display="http://abs.twimg.com/images/themes/theme1/bg.png"/>
    <hyperlink ref="AV86" r:id="rId344" display="http://abs.twimg.com/images/themes/theme1/bg.png"/>
    <hyperlink ref="AV87" r:id="rId345" display="http://abs.twimg.com/images/themes/theme1/bg.png"/>
    <hyperlink ref="AV88" r:id="rId346" display="http://abs.twimg.com/images/themes/theme11/bg.gif"/>
    <hyperlink ref="AV89" r:id="rId347" display="http://abs.twimg.com/images/themes/theme1/bg.png"/>
    <hyperlink ref="AV90" r:id="rId348" display="http://abs.twimg.com/images/themes/theme1/bg.png"/>
    <hyperlink ref="AV91" r:id="rId349" display="http://abs.twimg.com/images/themes/theme1/bg.png"/>
    <hyperlink ref="AV96" r:id="rId350" display="http://abs.twimg.com/images/themes/theme1/bg.png"/>
    <hyperlink ref="AV97" r:id="rId351" display="http://abs.twimg.com/images/themes/theme1/bg.png"/>
    <hyperlink ref="AV98" r:id="rId352" display="http://abs.twimg.com/images/themes/theme9/bg.gif"/>
    <hyperlink ref="AV99" r:id="rId353" display="http://abs.twimg.com/images/themes/theme14/bg.gif"/>
    <hyperlink ref="AV102" r:id="rId354" display="http://abs.twimg.com/images/themes/theme1/bg.png"/>
    <hyperlink ref="AV103" r:id="rId355" display="http://abs.twimg.com/images/themes/theme10/bg.gif"/>
    <hyperlink ref="AV105" r:id="rId356" display="http://abs.twimg.com/images/themes/theme1/bg.png"/>
    <hyperlink ref="AV108" r:id="rId357" display="http://abs.twimg.com/images/themes/theme19/bg.gif"/>
    <hyperlink ref="AV109" r:id="rId358" display="http://abs.twimg.com/images/themes/theme1/bg.png"/>
    <hyperlink ref="AV110" r:id="rId359" display="http://abs.twimg.com/images/themes/theme4/bg.gif"/>
    <hyperlink ref="AV111" r:id="rId360" display="http://abs.twimg.com/images/themes/theme1/bg.png"/>
    <hyperlink ref="AV112" r:id="rId361" display="http://abs.twimg.com/images/themes/theme1/bg.png"/>
    <hyperlink ref="AV113" r:id="rId362" display="http://abs.twimg.com/images/themes/theme1/bg.png"/>
    <hyperlink ref="AV114" r:id="rId363" display="http://abs.twimg.com/images/themes/theme1/bg.png"/>
    <hyperlink ref="AV115" r:id="rId364" display="http://abs.twimg.com/images/themes/theme1/bg.png"/>
    <hyperlink ref="AV116" r:id="rId365" display="http://abs.twimg.com/images/themes/theme1/bg.png"/>
    <hyperlink ref="AV117" r:id="rId366" display="http://abs.twimg.com/images/themes/theme1/bg.png"/>
    <hyperlink ref="AV118" r:id="rId367" display="http://abs.twimg.com/images/themes/theme1/bg.png"/>
    <hyperlink ref="AV119" r:id="rId368" display="http://abs.twimg.com/images/themes/theme1/bg.png"/>
    <hyperlink ref="AV120" r:id="rId369" display="http://abs.twimg.com/images/themes/theme1/bg.png"/>
    <hyperlink ref="AV122" r:id="rId370" display="http://abs.twimg.com/images/themes/theme1/bg.png"/>
    <hyperlink ref="AV123" r:id="rId371" display="http://abs.twimg.com/images/themes/theme1/bg.png"/>
    <hyperlink ref="AV124" r:id="rId372" display="http://abs.twimg.com/images/themes/theme1/bg.png"/>
    <hyperlink ref="AV125" r:id="rId373" display="http://abs.twimg.com/images/themes/theme9/bg.gif"/>
    <hyperlink ref="AV126" r:id="rId374" display="http://abs.twimg.com/images/themes/theme14/bg.gif"/>
    <hyperlink ref="AV127" r:id="rId375" display="http://abs.twimg.com/images/themes/theme1/bg.png"/>
    <hyperlink ref="AV128" r:id="rId376" display="http://abs.twimg.com/images/themes/theme1/bg.png"/>
    <hyperlink ref="AV130" r:id="rId377" display="http://abs.twimg.com/images/themes/theme1/bg.png"/>
    <hyperlink ref="AV132" r:id="rId378" display="http://abs.twimg.com/images/themes/theme7/bg.gif"/>
    <hyperlink ref="AV134" r:id="rId379" display="http://abs.twimg.com/images/themes/theme15/bg.png"/>
    <hyperlink ref="AV135" r:id="rId380" display="http://abs.twimg.com/images/themes/theme1/bg.png"/>
    <hyperlink ref="AV136" r:id="rId381" display="http://abs.twimg.com/images/themes/theme5/bg.gif"/>
    <hyperlink ref="AV138" r:id="rId382" display="http://abs.twimg.com/images/themes/theme14/bg.gif"/>
    <hyperlink ref="AV139" r:id="rId383" display="http://abs.twimg.com/images/themes/theme1/bg.png"/>
    <hyperlink ref="AV140" r:id="rId384" display="http://abs.twimg.com/images/themes/theme5/bg.gif"/>
    <hyperlink ref="AV141" r:id="rId385" display="http://abs.twimg.com/images/themes/theme14/bg.gif"/>
    <hyperlink ref="AV143" r:id="rId386" display="http://abs.twimg.com/images/themes/theme1/bg.png"/>
    <hyperlink ref="AV144" r:id="rId387" display="http://abs.twimg.com/images/themes/theme1/bg.png"/>
    <hyperlink ref="AV145" r:id="rId388" display="http://abs.twimg.com/images/themes/theme1/bg.png"/>
    <hyperlink ref="AV146" r:id="rId389" display="http://abs.twimg.com/images/themes/theme1/bg.png"/>
    <hyperlink ref="AV147" r:id="rId390" display="http://abs.twimg.com/images/themes/theme1/bg.png"/>
    <hyperlink ref="AV148" r:id="rId391" display="http://abs.twimg.com/images/themes/theme1/bg.png"/>
    <hyperlink ref="AV149" r:id="rId392" display="http://abs.twimg.com/images/themes/theme1/bg.png"/>
    <hyperlink ref="AV150" r:id="rId393" display="http://abs.twimg.com/images/themes/theme9/bg.gif"/>
    <hyperlink ref="AV151" r:id="rId394" display="http://abs.twimg.com/images/themes/theme1/bg.png"/>
    <hyperlink ref="AV152" r:id="rId395" display="http://abs.twimg.com/images/themes/theme1/bg.png"/>
    <hyperlink ref="AV154" r:id="rId396" display="http://abs.twimg.com/images/themes/theme18/bg.gif"/>
    <hyperlink ref="AV155" r:id="rId397" display="http://abs.twimg.com/images/themes/theme1/bg.png"/>
    <hyperlink ref="AV156" r:id="rId398" display="http://abs.twimg.com/images/themes/theme1/bg.png"/>
    <hyperlink ref="AV157" r:id="rId399" display="http://abs.twimg.com/images/themes/theme1/bg.png"/>
    <hyperlink ref="AV159" r:id="rId400" display="http://abs.twimg.com/images/themes/theme1/bg.png"/>
    <hyperlink ref="AV161" r:id="rId401" display="http://abs.twimg.com/images/themes/theme1/bg.png"/>
    <hyperlink ref="AV163" r:id="rId402" display="http://abs.twimg.com/images/themes/theme9/bg.gif"/>
    <hyperlink ref="AV164" r:id="rId403" display="http://abs.twimg.com/images/themes/theme1/bg.png"/>
    <hyperlink ref="AV165" r:id="rId404" display="http://abs.twimg.com/images/themes/theme1/bg.png"/>
    <hyperlink ref="AV166" r:id="rId405" display="http://abs.twimg.com/images/themes/theme1/bg.png"/>
    <hyperlink ref="AV167" r:id="rId406" display="http://abs.twimg.com/images/themes/theme1/bg.png"/>
    <hyperlink ref="AV168" r:id="rId407" display="http://abs.twimg.com/images/themes/theme1/bg.png"/>
    <hyperlink ref="AV169" r:id="rId408" display="http://abs.twimg.com/images/themes/theme1/bg.png"/>
    <hyperlink ref="AV171" r:id="rId409" display="http://abs.twimg.com/images/themes/theme1/bg.png"/>
    <hyperlink ref="AV174" r:id="rId410" display="http://abs.twimg.com/images/themes/theme6/bg.gif"/>
    <hyperlink ref="AV175" r:id="rId411" display="http://abs.twimg.com/images/themes/theme1/bg.png"/>
    <hyperlink ref="AV176" r:id="rId412" display="http://abs.twimg.com/images/themes/theme9/bg.gif"/>
    <hyperlink ref="AV177" r:id="rId413" display="http://abs.twimg.com/images/themes/theme1/bg.png"/>
    <hyperlink ref="AV178" r:id="rId414" display="http://abs.twimg.com/images/themes/theme1/bg.png"/>
    <hyperlink ref="AV179" r:id="rId415" display="http://abs.twimg.com/images/themes/theme1/bg.png"/>
    <hyperlink ref="AV180" r:id="rId416" display="http://abs.twimg.com/images/themes/theme1/bg.png"/>
    <hyperlink ref="AV181" r:id="rId417" display="http://abs.twimg.com/images/themes/theme1/bg.png"/>
    <hyperlink ref="AV182" r:id="rId418" display="http://abs.twimg.com/images/themes/theme9/bg.gif"/>
    <hyperlink ref="AV184" r:id="rId419" display="http://abs.twimg.com/images/themes/theme1/bg.png"/>
    <hyperlink ref="AV185" r:id="rId420" display="http://abs.twimg.com/images/themes/theme1/bg.png"/>
    <hyperlink ref="AV186" r:id="rId421" display="http://abs.twimg.com/images/themes/theme1/bg.png"/>
    <hyperlink ref="AV187" r:id="rId422" display="http://abs.twimg.com/images/themes/theme1/bg.png"/>
    <hyperlink ref="AV189" r:id="rId423" display="http://abs.twimg.com/images/themes/theme1/bg.png"/>
    <hyperlink ref="G3" r:id="rId424" display="http://pbs.twimg.com/profile_images/1128799647236075521/pPoZ90Yo_normal.jpg"/>
    <hyperlink ref="G4" r:id="rId425" display="http://pbs.twimg.com/profile_images/1195035417545822210/CWGYAIOp_normal.jpg"/>
    <hyperlink ref="G5" r:id="rId426" display="http://pbs.twimg.com/profile_images/1127715116667949057/nzbqwPvY_normal.png"/>
    <hyperlink ref="G6" r:id="rId427" display="http://pbs.twimg.com/profile_images/1115428794213359617/WUtMJH2-_normal.png"/>
    <hyperlink ref="G7" r:id="rId428" display="http://pbs.twimg.com/profile_images/1171540488303726592/4zVH2HDf_normal.jpg"/>
    <hyperlink ref="G8" r:id="rId429" display="http://pbs.twimg.com/profile_images/1194762567509565440/xTYzXHDx_normal.jpg"/>
    <hyperlink ref="G9" r:id="rId430" display="http://pbs.twimg.com/profile_images/3119586210/ff4195e1c0928e70cda72490a3609dff_normal.jpeg"/>
    <hyperlink ref="G10" r:id="rId431" display="http://pbs.twimg.com/profile_images/1142674008107700224/XwC_bSLi_normal.jpg"/>
    <hyperlink ref="G11" r:id="rId432" display="http://pbs.twimg.com/profile_images/1157544842643140608/5dsQHISS_normal.jpg"/>
    <hyperlink ref="G12" r:id="rId433" display="http://pbs.twimg.com/profile_images/1183230247610699776/FfJq0-77_normal.jpg"/>
    <hyperlink ref="G13" r:id="rId434" display="http://pbs.twimg.com/profile_images/1115212482371555328/prO_mMIT_normal.jpg"/>
    <hyperlink ref="G14" r:id="rId435" display="http://pbs.twimg.com/profile_images/1189926711313518594/Z9fTphe7_normal.jpg"/>
    <hyperlink ref="G15" r:id="rId436" display="http://pbs.twimg.com/profile_images/486961588352454656/CYMxjyXb_normal.png"/>
    <hyperlink ref="G16" r:id="rId437" display="http://pbs.twimg.com/profile_images/1177846682513330177/c5oSxJMc_normal.jpg"/>
    <hyperlink ref="G17" r:id="rId438" display="http://pbs.twimg.com/profile_images/1186010175557095424/rkRUCRCZ_normal.jpg"/>
    <hyperlink ref="G18" r:id="rId439" display="http://pbs.twimg.com/profile_images/1177209906774126592/TQM0twSS_normal.jpg"/>
    <hyperlink ref="G19" r:id="rId440" display="http://pbs.twimg.com/profile_images/1171163134146408449/Tz4BRDcu_normal.jpg"/>
    <hyperlink ref="G20" r:id="rId441" display="http://pbs.twimg.com/profile_images/1135224551942438912/_Nbx2kSm_normal.jpg"/>
    <hyperlink ref="G21" r:id="rId442" display="http://pbs.twimg.com/profile_images/698734737423265792/UgczJL9e_normal.jpg"/>
    <hyperlink ref="G22" r:id="rId443" display="http://pbs.twimg.com/profile_images/1159697596903936000/Vw5XTOXY_normal.jpg"/>
    <hyperlink ref="G23" r:id="rId444" display="http://pbs.twimg.com/profile_images/1190812999851945984/8V5CQ9fk_normal.jpg"/>
    <hyperlink ref="G24" r:id="rId445" display="http://pbs.twimg.com/profile_images/1072265232272121856/8T74XpQl_normal.jpg"/>
    <hyperlink ref="G25" r:id="rId446" display="http://pbs.twimg.com/profile_images/1172423631357394944/IM1nCZAx_normal.jpg"/>
    <hyperlink ref="G26" r:id="rId447" display="http://pbs.twimg.com/profile_images/1113245165135622144/D62QGSeQ_normal.png"/>
    <hyperlink ref="G27" r:id="rId448" display="http://pbs.twimg.com/profile_images/1191890762537033729/fTAu_VhJ_normal.jpg"/>
    <hyperlink ref="G28" r:id="rId449" display="http://pbs.twimg.com/profile_images/746031867699224577/SShZQ_jW_normal.jpg"/>
    <hyperlink ref="G29" r:id="rId450" display="http://pbs.twimg.com/profile_images/3125306267/1c79061d2452c7c6e5abd2429c70ca6f_normal.jpeg"/>
    <hyperlink ref="G30" r:id="rId451" display="http://pbs.twimg.com/profile_images/1193614845549010944/HuINTAfI_normal.jpg"/>
    <hyperlink ref="G31" r:id="rId452" display="http://pbs.twimg.com/profile_images/1180130302837977088/a4WrKo9d_normal.jpg"/>
    <hyperlink ref="G32" r:id="rId453" display="http://pbs.twimg.com/profile_images/551155645504684033/fsvUiczA_normal.jpeg"/>
    <hyperlink ref="G33" r:id="rId454" display="http://pbs.twimg.com/profile_images/1114099352501456897/LPJkNEvD_normal.png"/>
    <hyperlink ref="G34" r:id="rId455" display="http://pbs.twimg.com/profile_images/1102878418163646464/koOggw-7_normal.png"/>
    <hyperlink ref="G35" r:id="rId456" display="http://pbs.twimg.com/profile_images/1006482283061284864/JPuGHHQ3_normal.jpg"/>
    <hyperlink ref="G36" r:id="rId457" display="http://pbs.twimg.com/profile_images/852240390413578241/I-h-7Q1l_normal.jpg"/>
    <hyperlink ref="G37" r:id="rId458" display="http://pbs.twimg.com/profile_images/669166929874182144/iCpEo3h8_normal.jpg"/>
    <hyperlink ref="G38" r:id="rId459" display="http://pbs.twimg.com/profile_images/863103400077950976/g8mpopQv_normal.jpg"/>
    <hyperlink ref="G39" r:id="rId460" display="http://pbs.twimg.com/profile_images/1179969066007552001/KWjwXBzE_normal.jpg"/>
    <hyperlink ref="G40" r:id="rId461" display="http://pbs.twimg.com/profile_images/1142746107690311680/QYBDOGNr_normal.jpg"/>
    <hyperlink ref="G41" r:id="rId462" display="http://pbs.twimg.com/profile_images/713178093263818752/TozAUYFR_normal.jpg"/>
    <hyperlink ref="G42" r:id="rId463" display="http://pbs.twimg.com/profile_images/1191587028921507842/CFMaulBN_normal.jpg"/>
    <hyperlink ref="G43" r:id="rId464" display="http://pbs.twimg.com/profile_images/1114543729321189377/VdzjRmxh_normal.jpg"/>
    <hyperlink ref="G44" r:id="rId465" display="http://pbs.twimg.com/profile_images/1089185915191226368/fkVKSeC2_normal.jpg"/>
    <hyperlink ref="G45" r:id="rId466" display="http://pbs.twimg.com/profile_images/1069710664879370240/QCVqYHa5_normal.jpg"/>
    <hyperlink ref="G46" r:id="rId467" display="http://pbs.twimg.com/profile_images/1158733846948585472/XhTW2jpo_normal.jpg"/>
    <hyperlink ref="G47" r:id="rId468" display="http://pbs.twimg.com/profile_images/1181953227572432896/mb0q2r6j_normal.jpg"/>
    <hyperlink ref="G48" r:id="rId469" display="http://pbs.twimg.com/profile_images/1194275105792131072/rr-pL7Je_normal.jpg"/>
    <hyperlink ref="G49" r:id="rId470" display="http://pbs.twimg.com/profile_images/1134259932943962112/2FZLKmF-_normal.jpg"/>
    <hyperlink ref="G50" r:id="rId471" display="http://pbs.twimg.com/profile_images/1191366673820864512/5TB41SAj_normal.jpg"/>
    <hyperlink ref="G51" r:id="rId472" display="http://abs.twimg.com/sticky/default_profile_images/default_profile_normal.png"/>
    <hyperlink ref="G52" r:id="rId473" display="http://pbs.twimg.com/profile_images/1103823262973255680/lYBKflvJ_normal.jpg"/>
    <hyperlink ref="G53" r:id="rId474" display="http://pbs.twimg.com/profile_images/1189226872384581634/TL3JYKcX_normal.jpg"/>
    <hyperlink ref="G54" r:id="rId475" display="http://pbs.twimg.com/profile_images/1060600665590784000/M-XsF-Os_normal.jpg"/>
    <hyperlink ref="G55" r:id="rId476" display="http://pbs.twimg.com/profile_images/986506005256142848/dhMRmhum_normal.jpg"/>
    <hyperlink ref="G56" r:id="rId477" display="http://pbs.twimg.com/profile_images/1187215667591647232/zihGzRRL_normal.jpg"/>
    <hyperlink ref="G57" r:id="rId478" display="http://pbs.twimg.com/profile_images/724615153157849089/NQ27sEDK_normal.jpg"/>
    <hyperlink ref="G58" r:id="rId479" display="http://pbs.twimg.com/profile_images/1082557217398812673/4Nf9OfpG_normal.jpg"/>
    <hyperlink ref="G59" r:id="rId480" display="http://pbs.twimg.com/profile_images/1135092996205031424/nf9wtq4U_normal.jpg"/>
    <hyperlink ref="G60" r:id="rId481" display="http://pbs.twimg.com/profile_images/1135261547255615494/nc-5L6xA_normal.jpg"/>
    <hyperlink ref="G61" r:id="rId482" display="http://pbs.twimg.com/profile_images/1191028912555483136/kEZKfYl2_normal.jpg"/>
    <hyperlink ref="G62" r:id="rId483" display="http://pbs.twimg.com/profile_images/1137925524414533632/U-XAHCuL_normal.jpg"/>
    <hyperlink ref="G63" r:id="rId484" display="http://pbs.twimg.com/profile_images/1191203246167207937/oD234iQa_normal.png"/>
    <hyperlink ref="G64" r:id="rId485" display="http://pbs.twimg.com/profile_images/1190381242690232321/CoqYXAlT_normal.png"/>
    <hyperlink ref="G65" r:id="rId486" display="http://pbs.twimg.com/profile_images/1195025836312797189/0cbQrYiQ_normal.jpg"/>
    <hyperlink ref="G66" r:id="rId487" display="http://pbs.twimg.com/profile_images/1190169205481578496/3diXWhAD_normal.jpg"/>
    <hyperlink ref="G67" r:id="rId488" display="http://pbs.twimg.com/profile_images/1185326903542108162/thvpAvMi_normal.jpg"/>
    <hyperlink ref="G68" r:id="rId489" display="http://pbs.twimg.com/profile_images/1181906750154461184/yT0vczXv_normal.jpg"/>
    <hyperlink ref="G69" r:id="rId490" display="http://pbs.twimg.com/profile_images/1191898889701380097/jyO69H8b_normal.jpg"/>
    <hyperlink ref="G70" r:id="rId491" display="http://pbs.twimg.com/profile_images/1177740779332100096/qJkCPM1D_normal.jpg"/>
    <hyperlink ref="G71" r:id="rId492" display="http://pbs.twimg.com/profile_images/1186889995270770689/gRLQ6kvi_normal.jpg"/>
    <hyperlink ref="G72" r:id="rId493" display="http://pbs.twimg.com/profile_images/1178172558790840321/k0pKJ4mB_normal.jpg"/>
    <hyperlink ref="G73" r:id="rId494" display="http://pbs.twimg.com/profile_images/1141526140940517376/yZLaS-3U_normal.jpg"/>
    <hyperlink ref="G74" r:id="rId495" display="http://pbs.twimg.com/profile_images/1188517761997299714/UP-tqWER_normal.jpg"/>
    <hyperlink ref="G75" r:id="rId496" display="http://pbs.twimg.com/profile_images/1191450506717212673/S6POkL2l_normal.jpg"/>
    <hyperlink ref="G76" r:id="rId497" display="http://pbs.twimg.com/profile_images/1193688300193828866/RNqiVd3P_normal.jpg"/>
    <hyperlink ref="G77" r:id="rId498" display="http://pbs.twimg.com/profile_images/1035859867301335040/gf1eZH4w_normal.jpg"/>
    <hyperlink ref="G78" r:id="rId499" display="http://pbs.twimg.com/profile_images/1193297496455426048/cUpKro5U_normal.jpg"/>
    <hyperlink ref="G79" r:id="rId500" display="http://pbs.twimg.com/profile_images/632185141410951168/3tzO3DF1_normal.jpg"/>
    <hyperlink ref="G80" r:id="rId501" display="http://pbs.twimg.com/profile_images/1186458773201793024/MAT0wdjZ_normal.jpg"/>
    <hyperlink ref="G81" r:id="rId502" display="http://pbs.twimg.com/profile_images/1190205353146900482/HnULqbP0_normal.jpg"/>
    <hyperlink ref="G82" r:id="rId503" display="http://pbs.twimg.com/profile_images/1187510759674114048/jDR_B8jx_normal.jpg"/>
    <hyperlink ref="G83" r:id="rId504" display="http://pbs.twimg.com/profile_images/834852590688968704/_5UtcjcJ_normal.jpg"/>
    <hyperlink ref="G84" r:id="rId505" display="http://pbs.twimg.com/profile_images/1184207396278849536/5PdQnfNz_normal.jpg"/>
    <hyperlink ref="G85" r:id="rId506" display="http://pbs.twimg.com/profile_images/1190518407298461696/N5hB5y3x_normal.jpg"/>
    <hyperlink ref="G86" r:id="rId507" display="http://pbs.twimg.com/profile_images/1151562533507149825/_Sunv-Rs_normal.png"/>
    <hyperlink ref="G87" r:id="rId508" display="http://pbs.twimg.com/profile_images/757354573858299904/_WHVz8ra_normal.jpg"/>
    <hyperlink ref="G88" r:id="rId509" display="http://pbs.twimg.com/profile_images/1157011165714632704/xWwtH6xY_normal.jpg"/>
    <hyperlink ref="G89" r:id="rId510" display="http://pbs.twimg.com/profile_images/1136973659409649664/Zj4RP6FL_normal.png"/>
    <hyperlink ref="G90" r:id="rId511" display="http://pbs.twimg.com/profile_images/1187061752002834433/5VytJwqg_normal.jpg"/>
    <hyperlink ref="G91" r:id="rId512" display="http://pbs.twimg.com/profile_images/1176467034194010115/iZyIloqx_normal.jpg"/>
    <hyperlink ref="G92" r:id="rId513" display="http://pbs.twimg.com/profile_images/1146246694226616320/xrw_YnSp_normal.png"/>
    <hyperlink ref="G93" r:id="rId514" display="http://pbs.twimg.com/profile_images/1176318101085966337/3HcJXk-x_normal.jpg"/>
    <hyperlink ref="G94" r:id="rId515" display="http://pbs.twimg.com/profile_images/1185780751540936704/NlLU5s7R_normal.jpg"/>
    <hyperlink ref="G95" r:id="rId516" display="http://pbs.twimg.com/profile_images/1183276150598098944/w2k8vuB4_normal.png"/>
    <hyperlink ref="G96" r:id="rId517" display="http://pbs.twimg.com/profile_images/1189368234618699776/zpVTziR3_normal.jpg"/>
    <hyperlink ref="G97" r:id="rId518" display="http://pbs.twimg.com/profile_images/1174000075120361472/y2qLH19q_normal.jpg"/>
    <hyperlink ref="G98" r:id="rId519" display="http://pbs.twimg.com/profile_images/689554074136477696/xSxd_U8Y_normal.jpg"/>
    <hyperlink ref="G99" r:id="rId520" display="http://pbs.twimg.com/profile_images/1023083775025012737/HiSIlhr4_normal.jpg"/>
    <hyperlink ref="G100" r:id="rId521" display="http://pbs.twimg.com/profile_images/1149043181092265986/FBz3L4pi_normal.jpg"/>
    <hyperlink ref="G101" r:id="rId522" display="http://pbs.twimg.com/profile_images/1186018592040484864/Wv15W-dH_normal.jpg"/>
    <hyperlink ref="G102" r:id="rId523" display="http://pbs.twimg.com/profile_images/1161897496328777729/bdCEhwSv_normal.jpg"/>
    <hyperlink ref="G103" r:id="rId524" display="http://pbs.twimg.com/profile_images/1190251115218112512/f5XY9i5y_normal.jpg"/>
    <hyperlink ref="G104" r:id="rId525" display="http://pbs.twimg.com/profile_images/1073716537775681536/MeWQam-c_normal.jpg"/>
    <hyperlink ref="G105" r:id="rId526" display="http://pbs.twimg.com/profile_images/1039906802840817665/_qmg2npT_normal.jpg"/>
    <hyperlink ref="G106" r:id="rId527" display="http://pbs.twimg.com/profile_images/1158029026344284161/F-gfv8rk_normal.jpg"/>
    <hyperlink ref="G107" r:id="rId528" display="http://pbs.twimg.com/profile_images/1116108043069067264/zz-6wh1k_normal.jpg"/>
    <hyperlink ref="G108" r:id="rId529" display="http://pbs.twimg.com/profile_images/849132774661308416/pa2Uplq1_normal.jpg"/>
    <hyperlink ref="G109" r:id="rId530" display="http://pbs.twimg.com/profile_images/690218859895373824/JEdDRzpE_normal.jpg"/>
    <hyperlink ref="G110" r:id="rId531" display="http://pbs.twimg.com/profile_images/1149670117829206016/IVQKD-jK_normal.jpg"/>
    <hyperlink ref="G111" r:id="rId532" display="http://pbs.twimg.com/profile_images/558650482902573058/h9CkaT2R_normal.jpeg"/>
    <hyperlink ref="G112" r:id="rId533" display="http://pbs.twimg.com/profile_images/1185987511165820933/2N2vweOi_normal.jpg"/>
    <hyperlink ref="G113" r:id="rId534" display="http://pbs.twimg.com/profile_images/1058449535112867841/JP-rVYlW_normal.jpg"/>
    <hyperlink ref="G114" r:id="rId535" display="http://pbs.twimg.com/profile_images/1163312722269749248/t5TcM3l6_normal.jpg"/>
    <hyperlink ref="G115" r:id="rId536" display="http://pbs.twimg.com/profile_images/849133030237061120/6hUrNP0a_normal.jpg"/>
    <hyperlink ref="G116" r:id="rId537" display="http://pbs.twimg.com/profile_images/1123343770185920512/xIu0jaZ__normal.jpg"/>
    <hyperlink ref="G117" r:id="rId538" display="http://pbs.twimg.com/profile_images/1119058359112687616/pEBiLLdq_normal.jpg"/>
    <hyperlink ref="G118" r:id="rId539" display="http://pbs.twimg.com/profile_images/1191870403913887749/o-YunOXG_normal.jpg"/>
    <hyperlink ref="G119" r:id="rId540" display="http://pbs.twimg.com/profile_images/975442632720621568/iccLE2qV_normal.jpg"/>
    <hyperlink ref="G120" r:id="rId541" display="http://pbs.twimg.com/profile_images/1192918467483037701/41brxYe9_normal.jpg"/>
    <hyperlink ref="G121" r:id="rId542" display="http://pbs.twimg.com/profile_images/1135140378938564609/jqV7ZoIl_normal.png"/>
    <hyperlink ref="G122" r:id="rId543" display="http://pbs.twimg.com/profile_images/1175106144576163840/DR9SSlST_normal.jpg"/>
    <hyperlink ref="G123" r:id="rId544" display="http://pbs.twimg.com/profile_images/1074556576457867264/9o0k05t7_normal.jpg"/>
    <hyperlink ref="G124" r:id="rId545" display="http://pbs.twimg.com/profile_images/1193209505900900355/MOjNEh5i_normal.jpg"/>
    <hyperlink ref="G125" r:id="rId546" display="http://pbs.twimg.com/profile_images/1192568371042123777/Wx8omk2L_normal.png"/>
    <hyperlink ref="G126" r:id="rId547" display="http://pbs.twimg.com/profile_images/1194393882135416832/WCSDYbnU_normal.jpg"/>
    <hyperlink ref="G127" r:id="rId548" display="http://pbs.twimg.com/profile_images/1184666446955040770/uSvScv2H_normal.jpg"/>
    <hyperlink ref="G128" r:id="rId549" display="http://pbs.twimg.com/profile_images/1195602040468062208/TNmWgbdb_normal.png"/>
    <hyperlink ref="G129" r:id="rId550" display="http://pbs.twimg.com/profile_images/1147612594783604741/15xMZvgH_normal.jpg"/>
    <hyperlink ref="G130" r:id="rId551" display="http://pbs.twimg.com/profile_images/947225034136813568/92_2N20Z_normal.jpg"/>
    <hyperlink ref="G131" r:id="rId552" display="http://pbs.twimg.com/profile_images/1186736225153105921/eLdMQCuI_normal.jpg"/>
    <hyperlink ref="G132" r:id="rId553" display="http://pbs.twimg.com/profile_images/1191128114207875078/g1Ab2uog_normal.jpg"/>
    <hyperlink ref="G133" r:id="rId554" display="http://pbs.twimg.com/profile_images/1182014883551952899/tC8xJ3KN_normal.jpg"/>
    <hyperlink ref="G134" r:id="rId555" display="http://pbs.twimg.com/profile_images/994124555336781824/dYdTbR_p_normal.jpg"/>
    <hyperlink ref="G135" r:id="rId556" display="http://pbs.twimg.com/profile_images/953010373266952193/WykTE6_2_normal.jpg"/>
    <hyperlink ref="G136" r:id="rId557" display="http://pbs.twimg.com/profile_images/998170866545389568/WioZB36V_normal.jpg"/>
    <hyperlink ref="G137" r:id="rId558" display="http://pbs.twimg.com/profile_images/1172352486599843841/kc__G9z7_normal.jpg"/>
    <hyperlink ref="G138" r:id="rId559" display="http://pbs.twimg.com/profile_images/1177986111475314689/a0Q9SQww_normal.jpg"/>
    <hyperlink ref="G139" r:id="rId560" display="http://pbs.twimg.com/profile_images/733042733074374656/NOCUoH_0_normal.jpg"/>
    <hyperlink ref="G140" r:id="rId561" display="http://pbs.twimg.com/profile_images/1138654085379383296/hIL7QSXK_normal.jpg"/>
    <hyperlink ref="G141" r:id="rId562" display="http://pbs.twimg.com/profile_images/1194008504513650688/aQru6vEu_normal.jpg"/>
    <hyperlink ref="G142" r:id="rId563" display="http://pbs.twimg.com/profile_images/1189034263066267649/4pKNXAjw_normal.jpg"/>
    <hyperlink ref="G143" r:id="rId564" display="http://pbs.twimg.com/profile_images/1189033739277332480/yAAnabN9_normal.jpg"/>
    <hyperlink ref="G144" r:id="rId565" display="http://pbs.twimg.com/profile_images/1114329152507666432/aGuYmfer_normal.png"/>
    <hyperlink ref="G145" r:id="rId566" display="http://pbs.twimg.com/profile_images/1190262453487259649/zNf8E7Iz_normal.jpg"/>
    <hyperlink ref="G146" r:id="rId567" display="http://pbs.twimg.com/profile_images/1183911620084285440/_8SrNTD8_normal.jpg"/>
    <hyperlink ref="G147" r:id="rId568" display="http://pbs.twimg.com/profile_images/1146896736683798529/HjSAmkcp_normal.jpg"/>
    <hyperlink ref="G148" r:id="rId569" display="http://pbs.twimg.com/profile_images/875680430263070722/8SYqrMIm_normal.jpg"/>
    <hyperlink ref="G149" r:id="rId570" display="http://pbs.twimg.com/profile_images/1184702192336490499/xiuYhert_normal.jpg"/>
    <hyperlink ref="G150" r:id="rId571" display="http://pbs.twimg.com/profile_images/733133245903032320/JbLlgCpD_normal.jpg"/>
    <hyperlink ref="G151" r:id="rId572" display="http://pbs.twimg.com/profile_images/978668004236967936/yfQzRJUz_normal.jpg"/>
    <hyperlink ref="G152" r:id="rId573" display="http://pbs.twimg.com/profile_images/708300342828666880/g349xteK_normal.jpg"/>
    <hyperlink ref="G153" r:id="rId574" display="http://pbs.twimg.com/profile_images/1191569854676885504/ZFb4nOaO_normal.jpg"/>
    <hyperlink ref="G154" r:id="rId575" display="http://pbs.twimg.com/profile_images/1190889919234920448/x461UD1k_normal.jpg"/>
    <hyperlink ref="G155" r:id="rId576" display="http://pbs.twimg.com/profile_images/906683239334416384/f7x2xOJU_normal.jpg"/>
    <hyperlink ref="G156" r:id="rId577" display="http://pbs.twimg.com/profile_images/1190307425091510272/6GmL-yO__normal.jpg"/>
    <hyperlink ref="G157" r:id="rId578" display="http://pbs.twimg.com/profile_images/929881109365747712/rsTHRRKu_normal.jpg"/>
    <hyperlink ref="G158" r:id="rId579" display="http://pbs.twimg.com/profile_images/1190635522496053250/bmEpF3dA_normal.jpg"/>
    <hyperlink ref="G159" r:id="rId580" display="http://pbs.twimg.com/profile_images/1193797825869430784/LettFq5q_normal.jpg"/>
    <hyperlink ref="G160" r:id="rId581" display="http://pbs.twimg.com/profile_images/1160428268790722560/SZJY96Hu_normal.jpg"/>
    <hyperlink ref="G161" r:id="rId582" display="http://pbs.twimg.com/profile_images/1194235198713421827/_fSzNNVa_normal.jpg"/>
    <hyperlink ref="G162" r:id="rId583" display="http://pbs.twimg.com/profile_images/1149551210673758209/ryjTAXyf_normal.png"/>
    <hyperlink ref="G163" r:id="rId584" display="http://pbs.twimg.com/profile_images/1190423432879583233/AqlS58aJ_normal.jpg"/>
    <hyperlink ref="G164" r:id="rId585" display="http://pbs.twimg.com/profile_images/793118303724142593/dGWscqjD_normal.jpg"/>
    <hyperlink ref="G165" r:id="rId586" display="http://pbs.twimg.com/profile_images/1166749727733342208/MJ4fPxuX_normal.jpg"/>
    <hyperlink ref="G166" r:id="rId587" display="http://pbs.twimg.com/profile_images/1185173169314906113/HVPlxn26_normal.jpg"/>
    <hyperlink ref="G167" r:id="rId588" display="http://pbs.twimg.com/profile_images/1158605451975626752/Nd5TI8ZU_normal.jpg"/>
    <hyperlink ref="G168" r:id="rId589" display="http://pbs.twimg.com/profile_images/1170153294368530432/0vVhS_Ac_normal.jpg"/>
    <hyperlink ref="G169" r:id="rId590" display="http://pbs.twimg.com/profile_images/1190163310441881601/YS6cYqfJ_normal.jpg"/>
    <hyperlink ref="G170" r:id="rId591" display="http://pbs.twimg.com/profile_images/1149719375252873216/ajR93oHT_normal.jpg"/>
    <hyperlink ref="G171" r:id="rId592" display="http://pbs.twimg.com/profile_images/1179964899721666560/_6obpbM5_normal.jpg"/>
    <hyperlink ref="G172" r:id="rId593" display="http://pbs.twimg.com/profile_images/1120554650556665857/fUPGQHj9_normal.jpg"/>
    <hyperlink ref="G173" r:id="rId594" display="http://pbs.twimg.com/profile_images/1177989126731124737/YMVuxWRG_normal.jpg"/>
    <hyperlink ref="G174" r:id="rId595" display="http://pbs.twimg.com/profile_images/1671338462/376044_2496840633914_1639821589_2272005_976897034_n_normal.jpg"/>
    <hyperlink ref="G175" r:id="rId596" display="http://pbs.twimg.com/profile_images/573000010591166464/-GEuAmBe_normal.jpeg"/>
    <hyperlink ref="G176" r:id="rId597" display="http://pbs.twimg.com/profile_images/1179792864722731008/K1mj4MVu_normal.jpg"/>
    <hyperlink ref="G177" r:id="rId598" display="http://pbs.twimg.com/profile_images/940902877270290432/3_92FwKS_normal.jpg"/>
    <hyperlink ref="G178" r:id="rId599" display="http://pbs.twimg.com/profile_images/986601773858263040/HiBHr-gt_normal.jpg"/>
    <hyperlink ref="G179" r:id="rId600" display="http://pbs.twimg.com/profile_images/1192168625555300352/kH4xYxA8_normal.jpg"/>
    <hyperlink ref="G180" r:id="rId601" display="http://pbs.twimg.com/profile_images/706283719649177600/9RWC6Frg_normal.jpg"/>
    <hyperlink ref="G181" r:id="rId602" display="http://pbs.twimg.com/profile_images/72608427/David_03_06_normal.jpg"/>
    <hyperlink ref="G182" r:id="rId603" display="http://pbs.twimg.com/profile_images/1186693013143216128/lYsrb42J_normal.jpg"/>
    <hyperlink ref="G183" r:id="rId604" display="http://pbs.twimg.com/profile_images/976069872349253632/Tz3-a31H_normal.jpg"/>
    <hyperlink ref="G184" r:id="rId605" display="http://pbs.twimg.com/profile_images/767290388747018240/8Jas-04J_normal.jpg"/>
    <hyperlink ref="G185" r:id="rId606" display="http://pbs.twimg.com/profile_images/301289318/green_5946_samir_mugshot_normal.JPG"/>
    <hyperlink ref="G186" r:id="rId607" display="http://pbs.twimg.com/profile_images/1083382809446830082/-bq2aFko_normal.jpg"/>
    <hyperlink ref="G187" r:id="rId608" display="http://pbs.twimg.com/profile_images/813751051559968768/Y4nn8q1X_normal.jpg"/>
    <hyperlink ref="G188" r:id="rId609" display="http://pbs.twimg.com/profile_images/1196478284458053632/ZsOvaN_d_normal.png"/>
    <hyperlink ref="G189" r:id="rId610" display="http://pbs.twimg.com/profile_images/1164022800232804352/SwM17dFw_normal.jpg"/>
    <hyperlink ref="AY3" r:id="rId611" display="https://twitter.com/superbeat54"/>
    <hyperlink ref="AY4" r:id="rId612" display="https://twitter.com/bluehasia"/>
    <hyperlink ref="AY5" r:id="rId613" display="https://twitter.com/furtrack"/>
    <hyperlink ref="AY6" r:id="rId614" display="https://twitter.com/pacanthro"/>
    <hyperlink ref="AY7" r:id="rId615" display="https://twitter.com/flinkbg"/>
    <hyperlink ref="AY8" r:id="rId616" display="https://twitter.com/neondrakeart"/>
    <hyperlink ref="AY9" r:id="rId617" display="https://twitter.com/zarafagiraffe"/>
    <hyperlink ref="AY10" r:id="rId618" display="https://twitter.com/nekona"/>
    <hyperlink ref="AY11" r:id="rId619" display="https://twitter.com/neonthewolf_"/>
    <hyperlink ref="AY12" r:id="rId620" display="https://twitter.com/forged_in_fur"/>
    <hyperlink ref="AY13" r:id="rId621" display="https://twitter.com/fibrekitty"/>
    <hyperlink ref="AY14" r:id="rId622" display="https://twitter.com/andrewdelpilar3"/>
    <hyperlink ref="AY15" r:id="rId623" display="https://twitter.com/rigbybestie"/>
    <hyperlink ref="AY16" r:id="rId624" display="https://twitter.com/bukkaketiger"/>
    <hyperlink ref="AY17" r:id="rId625" display="https://twitter.com/shiroi_ookami1"/>
    <hyperlink ref="AY18" r:id="rId626" display="https://twitter.com/arrow_fox1"/>
    <hyperlink ref="AY19" r:id="rId627" display="https://twitter.com/2manystripes"/>
    <hyperlink ref="AY20" r:id="rId628" display="https://twitter.com/wolfpawweave"/>
    <hyperlink ref="AY21" r:id="rId629" display="https://twitter.com/bailey_foxheart"/>
    <hyperlink ref="AY22" r:id="rId630" display="https://twitter.com/recurrentart"/>
    <hyperlink ref="AY23" r:id="rId631" display="https://twitter.com/fuwusuits"/>
    <hyperlink ref="AY24" r:id="rId632" display="https://twitter.com/plushgut"/>
    <hyperlink ref="AY25" r:id="rId633" display="https://twitter.com/anirecast"/>
    <hyperlink ref="AY26" r:id="rId634" display="https://twitter.com/nigiriishaymin"/>
    <hyperlink ref="AY27" r:id="rId635" display="https://twitter.com/chuffleskunk"/>
    <hyperlink ref="AY28" r:id="rId636" display="https://twitter.com/orzel"/>
    <hyperlink ref="AY29" r:id="rId637" display="https://twitter.com/tauswitchblade"/>
    <hyperlink ref="AY30" r:id="rId638" display="https://twitter.com/slushi3"/>
    <hyperlink ref="AY31" r:id="rId639" display="https://twitter.com/triggertonic"/>
    <hyperlink ref="AY32" r:id="rId640" display="https://twitter.com/rekurencja"/>
    <hyperlink ref="AY33" r:id="rId641" display="https://twitter.com/pawdeutschland"/>
    <hyperlink ref="AY34" r:id="rId642" display="https://twitter.com/ringieraxelspri"/>
    <hyperlink ref="AY35" r:id="rId643" display="https://twitter.com/sitetuners"/>
    <hyperlink ref="AY36" r:id="rId644" display="https://twitter.com/martingreif"/>
    <hyperlink ref="AY37" r:id="rId645" display="https://twitter.com/squid38"/>
    <hyperlink ref="AY38" r:id="rId646" display="https://twitter.com/pup_leo"/>
    <hyperlink ref="AY39" r:id="rId647" display="https://twitter.com/i_hate_furries_"/>
    <hyperlink ref="AY40" r:id="rId648" display="https://twitter.com/fabulous7350784"/>
    <hyperlink ref="AY41" r:id="rId649" display="https://twitter.com/bengal0"/>
    <hyperlink ref="AY42" r:id="rId650" display="https://twitter.com/foryraptor"/>
    <hyperlink ref="AY43" r:id="rId651" display="https://twitter.com/hoofurs"/>
    <hyperlink ref="AY44" r:id="rId652" display="https://twitter.com/inorin333"/>
    <hyperlink ref="AY45" r:id="rId653" display="https://twitter.com/noble1777_me"/>
    <hyperlink ref="AY46" r:id="rId654" display="https://twitter.com/artworktee"/>
    <hyperlink ref="AY47" r:id="rId655" display="https://twitter.com/magadeergon"/>
    <hyperlink ref="AY48" r:id="rId656" display="https://twitter.com/sterlingthelion"/>
    <hyperlink ref="AY49" r:id="rId657" display="https://twitter.com/winter_snowfox"/>
    <hyperlink ref="AY50" r:id="rId658" display="https://twitter.com/banditraccoon1"/>
    <hyperlink ref="AY51" r:id="rId659" display="https://twitter.com/code_atrandom"/>
    <hyperlink ref="AY52" r:id="rId660" display="https://twitter.com/a_oratoria"/>
    <hyperlink ref="AY53" r:id="rId661" display="https://twitter.com/hunkuma_fur"/>
    <hyperlink ref="AY54" r:id="rId662" display="https://twitter.com/_lususnaturae_"/>
    <hyperlink ref="AY55" r:id="rId663" display="https://twitter.com/random_muffinyt"/>
    <hyperlink ref="AY56" r:id="rId664" display="https://twitter.com/saberbaberkyra"/>
    <hyperlink ref="AY57" r:id="rId665" display="https://twitter.com/saumurdarren"/>
    <hyperlink ref="AY58" r:id="rId666" display="https://twitter.com/pawcon"/>
    <hyperlink ref="AY59" r:id="rId667" display="https://twitter.com/horseona"/>
    <hyperlink ref="AY60" r:id="rId668" display="https://twitter.com/uncommoncritter"/>
    <hyperlink ref="AY61" r:id="rId669" display="https://twitter.com/atorwulfu"/>
    <hyperlink ref="AY62" r:id="rId670" display="https://twitter.com/tazoennlish"/>
    <hyperlink ref="AY63" r:id="rId671" display="https://twitter.com/cloaytonem2"/>
    <hyperlink ref="AY64" r:id="rId672" display="https://twitter.com/skunkfritter"/>
    <hyperlink ref="AY65" r:id="rId673" display="https://twitter.com/draggobottweets"/>
    <hyperlink ref="AY66" r:id="rId674" display="https://twitter.com/somerandomsatan"/>
    <hyperlink ref="AY67" r:id="rId675" display="https://twitter.com/thatgreydragon"/>
    <hyperlink ref="AY68" r:id="rId676" display="https://twitter.com/twofold_fgc"/>
    <hyperlink ref="AY69" r:id="rId677" display="https://twitter.com/holodrom"/>
    <hyperlink ref="AY70" r:id="rId678" display="https://twitter.com/nixieknax"/>
    <hyperlink ref="AY71" r:id="rId679" display="https://twitter.com/sindpearl"/>
    <hyperlink ref="AY72" r:id="rId680" display="https://twitter.com/renkasaikitsune"/>
    <hyperlink ref="AY73" r:id="rId681" display="https://twitter.com/cloud9catcher"/>
    <hyperlink ref="AY74" r:id="rId682" display="https://twitter.com/tourmalinecomet"/>
    <hyperlink ref="AY75" r:id="rId683" display="https://twitter.com/joshywooful"/>
    <hyperlink ref="AY76" r:id="rId684" display="https://twitter.com/degenerateyeen"/>
    <hyperlink ref="AY77" r:id="rId685" display="https://twitter.com/keirosdragon"/>
    <hyperlink ref="AY78" r:id="rId686" display="https://twitter.com/fiercetactics"/>
    <hyperlink ref="AY79" r:id="rId687" display="https://twitter.com/kyrodo"/>
    <hyperlink ref="AY80" r:id="rId688" display="https://twitter.com/conniebarkshark"/>
    <hyperlink ref="AY81" r:id="rId689" display="https://twitter.com/corezy"/>
    <hyperlink ref="AY82" r:id="rId690" display="https://twitter.com/doodlegamertj"/>
    <hyperlink ref="AY83" r:id="rId691" display="https://twitter.com/basilsanguine"/>
    <hyperlink ref="AY84" r:id="rId692" display="https://twitter.com/bardpedia"/>
    <hyperlink ref="AY85" r:id="rId693" display="https://twitter.com/frostbite_t"/>
    <hyperlink ref="AY86" r:id="rId694" display="https://twitter.com/etherplanecat"/>
    <hyperlink ref="AY87" r:id="rId695" display="https://twitter.com/jontalbain2015"/>
    <hyperlink ref="AY88" r:id="rId696" display="https://twitter.com/monstergills"/>
    <hyperlink ref="AY89" r:id="rId697" display="https://twitter.com/tinycatpistol"/>
    <hyperlink ref="AY90" r:id="rId698" display="https://twitter.com/sqk_durgen"/>
    <hyperlink ref="AY91" r:id="rId699" display="https://twitter.com/bespectacledrex"/>
    <hyperlink ref="AY92" r:id="rId700" display="https://twitter.com/zig314"/>
    <hyperlink ref="AY93" r:id="rId701" display="https://twitter.com/ryuushikon"/>
    <hyperlink ref="AY94" r:id="rId702" display="https://twitter.com/xxshakorxx"/>
    <hyperlink ref="AY95" r:id="rId703" display="https://twitter.com/rhyset_"/>
    <hyperlink ref="AY96" r:id="rId704" display="https://twitter.com/astrovernox"/>
    <hyperlink ref="AY97" r:id="rId705" display="https://twitter.com/unsyde"/>
    <hyperlink ref="AY98" r:id="rId706" display="https://twitter.com/spectrumfox"/>
    <hyperlink ref="AY99" r:id="rId707" display="https://twitter.com/loboloc0"/>
    <hyperlink ref="AY100" r:id="rId708" display="https://twitter.com/highestwinds"/>
    <hyperlink ref="AY101" r:id="rId709" display="https://twitter.com/bailey_thewolf"/>
    <hyperlink ref="AY102" r:id="rId710" display="https://twitter.com/groenskov"/>
    <hyperlink ref="AY103" r:id="rId711" display="https://twitter.com/speedyigee"/>
    <hyperlink ref="AY104" r:id="rId712" display="https://twitter.com/surger_y"/>
    <hyperlink ref="AY105" r:id="rId713" display="https://twitter.com/pawind40"/>
    <hyperlink ref="AY106" r:id="rId714" display="https://twitter.com/eldram_ad"/>
    <hyperlink ref="AY107" r:id="rId715" display="https://twitter.com/naomih_origins"/>
    <hyperlink ref="AY108" r:id="rId716" display="https://twitter.com/nodexl"/>
    <hyperlink ref="AY109" r:id="rId717" display="https://twitter.com/digitalspacelab"/>
    <hyperlink ref="AY110" r:id="rId718" display="https://twitter.com/hiig_berlin"/>
    <hyperlink ref="AY111" r:id="rId719" display="https://twitter.com/metoscm"/>
    <hyperlink ref="AY112" r:id="rId720" display="https://twitter.com/fwdrift"/>
    <hyperlink ref="AY113" r:id="rId721" display="https://twitter.com/connectedaction"/>
    <hyperlink ref="AY114" r:id="rId722" display="https://twitter.com/aussiedragon0"/>
    <hyperlink ref="AY115" r:id="rId723" display="https://twitter.com/smr_foundation"/>
    <hyperlink ref="AY116" r:id="rId724" display="https://twitter.com/komahux"/>
    <hyperlink ref="AY117" r:id="rId725" display="https://twitter.com/jasminethederg"/>
    <hyperlink ref="AY118" r:id="rId726" display="https://twitter.com/susbestous"/>
    <hyperlink ref="AY119" r:id="rId727" display="https://twitter.com/gbaer64"/>
    <hyperlink ref="AY120" r:id="rId728" display="https://twitter.com/xenonotter"/>
    <hyperlink ref="AY121" r:id="rId729" display="https://twitter.com/shiny_rawrsor"/>
    <hyperlink ref="AY122" r:id="rId730" display="https://twitter.com/sixthdragoness"/>
    <hyperlink ref="AY123" r:id="rId731" display="https://twitter.com/typeabadragon"/>
    <hyperlink ref="AY124" r:id="rId732" display="https://twitter.com/gluon_gun"/>
    <hyperlink ref="AY125" r:id="rId733" display="https://twitter.com/_hotdog_wolf"/>
    <hyperlink ref="AY126" r:id="rId734" display="https://twitter.com/lionel_toy"/>
    <hyperlink ref="AY127" r:id="rId735" display="https://twitter.com/tav_fox"/>
    <hyperlink ref="AY128" r:id="rId736" display="https://twitter.com/quinnton117"/>
    <hyperlink ref="AY129" r:id="rId737" display="https://twitter.com/jaina_manabeast"/>
    <hyperlink ref="AY130" r:id="rId738" display="https://twitter.com/buaya255"/>
    <hyperlink ref="AY131" r:id="rId739" display="https://twitter.com/raikandragon"/>
    <hyperlink ref="AY132" r:id="rId740" display="https://twitter.com/svondir"/>
    <hyperlink ref="AY133" r:id="rId741" display="https://twitter.com/kohaicomplex"/>
    <hyperlink ref="AY134" r:id="rId742" display="https://twitter.com/elesinolalekan"/>
    <hyperlink ref="AY135" r:id="rId743" display="https://twitter.com/thejuliabutter"/>
    <hyperlink ref="AY136" r:id="rId744" display="https://twitter.com/coachifedolapo"/>
    <hyperlink ref="AY137" r:id="rId745" display="https://twitter.com/flurrabell"/>
    <hyperlink ref="AY138" r:id="rId746" display="https://twitter.com/wolfylion"/>
    <hyperlink ref="AY139" r:id="rId747" display="https://twitter.com/raineyangel81"/>
    <hyperlink ref="AY140" r:id="rId748" display="https://twitter.com/soli_k"/>
    <hyperlink ref="AY141" r:id="rId749" display="https://twitter.com/myrtlesmonsters"/>
    <hyperlink ref="AY142" r:id="rId750" display="https://twitter.com/morrowuff"/>
    <hyperlink ref="AY143" r:id="rId751" display="https://twitter.com/varekwolf"/>
    <hyperlink ref="AY144" r:id="rId752" display="https://twitter.com/lostwolf321"/>
    <hyperlink ref="AY145" r:id="rId753" display="https://twitter.com/negative_fox"/>
    <hyperlink ref="AY146" r:id="rId754" display="https://twitter.com/bramble_wolf"/>
    <hyperlink ref="AY147" r:id="rId755" display="https://twitter.com/mazrogal89"/>
    <hyperlink ref="AY148" r:id="rId756" display="https://twitter.com/scout24"/>
    <hyperlink ref="AY149" r:id="rId757" display="https://twitter.com/vivianfrancos"/>
    <hyperlink ref="AY150" r:id="rId758" display="https://twitter.com/doubleofoxx"/>
    <hyperlink ref="AY151" r:id="rId759" display="https://twitter.com/growlcoon"/>
    <hyperlink ref="AY152" r:id="rId760" display="https://twitter.com/mightypazuzu"/>
    <hyperlink ref="AY153" r:id="rId761" display="https://twitter.com/radjinthedragon"/>
    <hyperlink ref="AY154" r:id="rId762" display="https://twitter.com/zukiakula"/>
    <hyperlink ref="AY155" r:id="rId763" display="https://twitter.com/baphigoat"/>
    <hyperlink ref="AY156" r:id="rId764" display="https://twitter.com/trinshutup"/>
    <hyperlink ref="AY157" r:id="rId765" display="https://twitter.com/nemesisinflux"/>
    <hyperlink ref="AY158" r:id="rId766" display="https://twitter.com/oragon_lv99"/>
    <hyperlink ref="AY159" r:id="rId767" display="https://twitter.com/ufotekkie"/>
    <hyperlink ref="AY160" r:id="rId768" display="https://twitter.com/michaelskurski1"/>
    <hyperlink ref="AY161" r:id="rId769" display="https://twitter.com/wxkiel"/>
    <hyperlink ref="AY162" r:id="rId770" display="https://twitter.com/lets_turn_on"/>
    <hyperlink ref="AY163" r:id="rId771" display="https://twitter.com/librewulf"/>
    <hyperlink ref="AY164" r:id="rId772" display="https://twitter.com/felixkruemel"/>
    <hyperlink ref="AY165" r:id="rId773" display="https://twitter.com/klusekferret"/>
    <hyperlink ref="AY166" r:id="rId774" display="https://twitter.com/btelligent"/>
    <hyperlink ref="AY167" r:id="rId775" display="https://twitter.com/timobohm"/>
    <hyperlink ref="AY168" r:id="rId776" display="https://twitter.com/thatsfurredup"/>
    <hyperlink ref="AY169" r:id="rId777" display="https://twitter.com/romanotter"/>
    <hyperlink ref="AY170" r:id="rId778" display="https://twitter.com/ottydu"/>
    <hyperlink ref="AY171" r:id="rId779" display="https://twitter.com/vatralion"/>
    <hyperlink ref="AY172" r:id="rId780" display="https://twitter.com/americanwolf76"/>
    <hyperlink ref="AY173" r:id="rId781" display="https://twitter.com/crosswhitekiba"/>
    <hyperlink ref="AY174" r:id="rId782" display="https://twitter.com/nandy_andy"/>
    <hyperlink ref="AY175" r:id="rId783" display="https://twitter.com/deanabb"/>
    <hyperlink ref="AY176" r:id="rId784" display="https://twitter.com/marquies"/>
    <hyperlink ref="AY177" r:id="rId785" display="https://twitter.com/knime"/>
    <hyperlink ref="AY178" r:id="rId786" display="https://twitter.com/dreznik"/>
    <hyperlink ref="AY179" r:id="rId787" display="https://twitter.com/dethbox"/>
    <hyperlink ref="AY180" r:id="rId788" display="https://twitter.com/jimsterne"/>
    <hyperlink ref="AY181" r:id="rId789" display="https://twitter.com/draab"/>
    <hyperlink ref="AY182" r:id="rId790" display="https://twitter.com/homphs"/>
    <hyperlink ref="AY183" r:id="rId791" display="https://twitter.com/deepset_ai"/>
    <hyperlink ref="AY184" r:id="rId792" display="https://twitter.com/malte_pietsch"/>
    <hyperlink ref="AY185" r:id="rId793" display="https://twitter.com/raiyani"/>
    <hyperlink ref="AY186" r:id="rId794" display="https://twitter.com/rotfellfox"/>
    <hyperlink ref="AY187" r:id="rId795" display="https://twitter.com/predictanalytic"/>
    <hyperlink ref="AY188" r:id="rId796" display="https://twitter.com/furguideweb"/>
    <hyperlink ref="AY189" r:id="rId797" display="https://twitter.com/roshi_ad"/>
  </hyperlinks>
  <printOptions/>
  <pageMargins left="0.7" right="0.7" top="0.75" bottom="0.75" header="0.3" footer="0.3"/>
  <pageSetup horizontalDpi="600" verticalDpi="600" orientation="portrait" r:id="rId802"/>
  <drawing r:id="rId801"/>
  <legacyDrawing r:id="rId799"/>
  <tableParts>
    <tablePart r:id="rId8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2745</v>
      </c>
      <c r="Z2" s="13" t="s">
        <v>2768</v>
      </c>
      <c r="AA2" s="13" t="s">
        <v>2799</v>
      </c>
      <c r="AB2" s="13" t="s">
        <v>2894</v>
      </c>
      <c r="AC2" s="13" t="s">
        <v>3003</v>
      </c>
      <c r="AD2" s="13" t="s">
        <v>3042</v>
      </c>
      <c r="AE2" s="13" t="s">
        <v>3043</v>
      </c>
      <c r="AF2" s="13" t="s">
        <v>3061</v>
      </c>
      <c r="AG2" s="122" t="s">
        <v>3475</v>
      </c>
      <c r="AH2" s="122" t="s">
        <v>3476</v>
      </c>
      <c r="AI2" s="122" t="s">
        <v>3477</v>
      </c>
      <c r="AJ2" s="122" t="s">
        <v>3478</v>
      </c>
      <c r="AK2" s="122" t="s">
        <v>3479</v>
      </c>
      <c r="AL2" s="122" t="s">
        <v>3480</v>
      </c>
      <c r="AM2" s="122" t="s">
        <v>3481</v>
      </c>
      <c r="AN2" s="122" t="s">
        <v>3482</v>
      </c>
      <c r="AO2" s="122" t="s">
        <v>3485</v>
      </c>
    </row>
    <row r="3" spans="1:41" ht="15">
      <c r="A3" s="89" t="s">
        <v>2683</v>
      </c>
      <c r="B3" s="65" t="s">
        <v>2702</v>
      </c>
      <c r="C3" s="65" t="s">
        <v>56</v>
      </c>
      <c r="D3" s="106"/>
      <c r="E3" s="105"/>
      <c r="F3" s="107" t="s">
        <v>3524</v>
      </c>
      <c r="G3" s="108"/>
      <c r="H3" s="108"/>
      <c r="I3" s="109">
        <v>3</v>
      </c>
      <c r="J3" s="110"/>
      <c r="K3" s="48">
        <v>59</v>
      </c>
      <c r="L3" s="48">
        <v>59</v>
      </c>
      <c r="M3" s="48">
        <v>0</v>
      </c>
      <c r="N3" s="48">
        <v>59</v>
      </c>
      <c r="O3" s="48">
        <v>1</v>
      </c>
      <c r="P3" s="49">
        <v>0</v>
      </c>
      <c r="Q3" s="49">
        <v>0</v>
      </c>
      <c r="R3" s="48">
        <v>1</v>
      </c>
      <c r="S3" s="48">
        <v>0</v>
      </c>
      <c r="T3" s="48">
        <v>59</v>
      </c>
      <c r="U3" s="48">
        <v>59</v>
      </c>
      <c r="V3" s="48">
        <v>2</v>
      </c>
      <c r="W3" s="49">
        <v>1.932778</v>
      </c>
      <c r="X3" s="49">
        <v>0.01694915254237288</v>
      </c>
      <c r="Y3" s="78"/>
      <c r="Z3" s="78"/>
      <c r="AA3" s="78"/>
      <c r="AB3" s="86" t="s">
        <v>2895</v>
      </c>
      <c r="AC3" s="86" t="s">
        <v>3004</v>
      </c>
      <c r="AD3" s="86"/>
      <c r="AE3" s="86"/>
      <c r="AF3" s="86" t="s">
        <v>3062</v>
      </c>
      <c r="AG3" s="119">
        <v>0</v>
      </c>
      <c r="AH3" s="123">
        <v>0</v>
      </c>
      <c r="AI3" s="119">
        <v>0</v>
      </c>
      <c r="AJ3" s="123">
        <v>0</v>
      </c>
      <c r="AK3" s="119">
        <v>0</v>
      </c>
      <c r="AL3" s="123">
        <v>0</v>
      </c>
      <c r="AM3" s="119">
        <v>295</v>
      </c>
      <c r="AN3" s="123">
        <v>100</v>
      </c>
      <c r="AO3" s="119">
        <v>295</v>
      </c>
    </row>
    <row r="4" spans="1:41" ht="15">
      <c r="A4" s="89" t="s">
        <v>2684</v>
      </c>
      <c r="B4" s="65" t="s">
        <v>2703</v>
      </c>
      <c r="C4" s="65" t="s">
        <v>56</v>
      </c>
      <c r="D4" s="112"/>
      <c r="E4" s="111"/>
      <c r="F4" s="113" t="s">
        <v>3525</v>
      </c>
      <c r="G4" s="114"/>
      <c r="H4" s="114"/>
      <c r="I4" s="115">
        <v>4</v>
      </c>
      <c r="J4" s="116"/>
      <c r="K4" s="48">
        <v>35</v>
      </c>
      <c r="L4" s="48">
        <v>69</v>
      </c>
      <c r="M4" s="48">
        <v>30</v>
      </c>
      <c r="N4" s="48">
        <v>99</v>
      </c>
      <c r="O4" s="48">
        <v>9</v>
      </c>
      <c r="P4" s="49">
        <v>0.025974025974025976</v>
      </c>
      <c r="Q4" s="49">
        <v>0.05063291139240506</v>
      </c>
      <c r="R4" s="48">
        <v>1</v>
      </c>
      <c r="S4" s="48">
        <v>0</v>
      </c>
      <c r="T4" s="48">
        <v>35</v>
      </c>
      <c r="U4" s="48">
        <v>99</v>
      </c>
      <c r="V4" s="48">
        <v>4</v>
      </c>
      <c r="W4" s="49">
        <v>2.042449</v>
      </c>
      <c r="X4" s="49">
        <v>0.06638655462184874</v>
      </c>
      <c r="Y4" s="78" t="s">
        <v>2746</v>
      </c>
      <c r="Z4" s="78" t="s">
        <v>2769</v>
      </c>
      <c r="AA4" s="78" t="s">
        <v>2800</v>
      </c>
      <c r="AB4" s="86" t="s">
        <v>2896</v>
      </c>
      <c r="AC4" s="86" t="s">
        <v>3005</v>
      </c>
      <c r="AD4" s="86" t="s">
        <v>343</v>
      </c>
      <c r="AE4" s="86" t="s">
        <v>3044</v>
      </c>
      <c r="AF4" s="86" t="s">
        <v>3063</v>
      </c>
      <c r="AG4" s="119">
        <v>49</v>
      </c>
      <c r="AH4" s="123">
        <v>2.6805251641137855</v>
      </c>
      <c r="AI4" s="119">
        <v>0</v>
      </c>
      <c r="AJ4" s="123">
        <v>0</v>
      </c>
      <c r="AK4" s="119">
        <v>0</v>
      </c>
      <c r="AL4" s="123">
        <v>0</v>
      </c>
      <c r="AM4" s="119">
        <v>1779</v>
      </c>
      <c r="AN4" s="123">
        <v>97.31947483588621</v>
      </c>
      <c r="AO4" s="119">
        <v>1828</v>
      </c>
    </row>
    <row r="5" spans="1:41" ht="15">
      <c r="A5" s="89" t="s">
        <v>2685</v>
      </c>
      <c r="B5" s="65" t="s">
        <v>2704</v>
      </c>
      <c r="C5" s="65" t="s">
        <v>56</v>
      </c>
      <c r="D5" s="112"/>
      <c r="E5" s="111"/>
      <c r="F5" s="113" t="s">
        <v>3526</v>
      </c>
      <c r="G5" s="114"/>
      <c r="H5" s="114"/>
      <c r="I5" s="115">
        <v>5</v>
      </c>
      <c r="J5" s="116"/>
      <c r="K5" s="48">
        <v>16</v>
      </c>
      <c r="L5" s="48">
        <v>21</v>
      </c>
      <c r="M5" s="48">
        <v>2</v>
      </c>
      <c r="N5" s="48">
        <v>23</v>
      </c>
      <c r="O5" s="48">
        <v>0</v>
      </c>
      <c r="P5" s="49">
        <v>0</v>
      </c>
      <c r="Q5" s="49">
        <v>0</v>
      </c>
      <c r="R5" s="48">
        <v>1</v>
      </c>
      <c r="S5" s="48">
        <v>0</v>
      </c>
      <c r="T5" s="48">
        <v>16</v>
      </c>
      <c r="U5" s="48">
        <v>23</v>
      </c>
      <c r="V5" s="48">
        <v>2</v>
      </c>
      <c r="W5" s="49">
        <v>1.703125</v>
      </c>
      <c r="X5" s="49">
        <v>0.09166666666666666</v>
      </c>
      <c r="Y5" s="78" t="s">
        <v>466</v>
      </c>
      <c r="Z5" s="78" t="s">
        <v>489</v>
      </c>
      <c r="AA5" s="78" t="s">
        <v>505</v>
      </c>
      <c r="AB5" s="86" t="s">
        <v>2897</v>
      </c>
      <c r="AC5" s="86" t="s">
        <v>3006</v>
      </c>
      <c r="AD5" s="86" t="s">
        <v>392</v>
      </c>
      <c r="AE5" s="86" t="s">
        <v>3045</v>
      </c>
      <c r="AF5" s="86" t="s">
        <v>3064</v>
      </c>
      <c r="AG5" s="119">
        <v>1</v>
      </c>
      <c r="AH5" s="123">
        <v>0.35587188612099646</v>
      </c>
      <c r="AI5" s="119">
        <v>0</v>
      </c>
      <c r="AJ5" s="123">
        <v>0</v>
      </c>
      <c r="AK5" s="119">
        <v>0</v>
      </c>
      <c r="AL5" s="123">
        <v>0</v>
      </c>
      <c r="AM5" s="119">
        <v>280</v>
      </c>
      <c r="AN5" s="123">
        <v>99.644128113879</v>
      </c>
      <c r="AO5" s="119">
        <v>281</v>
      </c>
    </row>
    <row r="6" spans="1:41" ht="15">
      <c r="A6" s="89" t="s">
        <v>2686</v>
      </c>
      <c r="B6" s="65" t="s">
        <v>2705</v>
      </c>
      <c r="C6" s="65" t="s">
        <v>56</v>
      </c>
      <c r="D6" s="112"/>
      <c r="E6" s="111"/>
      <c r="F6" s="113" t="s">
        <v>3527</v>
      </c>
      <c r="G6" s="114"/>
      <c r="H6" s="114"/>
      <c r="I6" s="115">
        <v>6</v>
      </c>
      <c r="J6" s="116"/>
      <c r="K6" s="48">
        <v>14</v>
      </c>
      <c r="L6" s="48">
        <v>12</v>
      </c>
      <c r="M6" s="48">
        <v>4</v>
      </c>
      <c r="N6" s="48">
        <v>16</v>
      </c>
      <c r="O6" s="48">
        <v>16</v>
      </c>
      <c r="P6" s="49" t="s">
        <v>2717</v>
      </c>
      <c r="Q6" s="49" t="s">
        <v>2717</v>
      </c>
      <c r="R6" s="48">
        <v>14</v>
      </c>
      <c r="S6" s="48">
        <v>14</v>
      </c>
      <c r="T6" s="48">
        <v>1</v>
      </c>
      <c r="U6" s="48">
        <v>2</v>
      </c>
      <c r="V6" s="48">
        <v>0</v>
      </c>
      <c r="W6" s="49">
        <v>0</v>
      </c>
      <c r="X6" s="49">
        <v>0</v>
      </c>
      <c r="Y6" s="78" t="s">
        <v>2747</v>
      </c>
      <c r="Z6" s="78" t="s">
        <v>2770</v>
      </c>
      <c r="AA6" s="78" t="s">
        <v>2801</v>
      </c>
      <c r="AB6" s="86" t="s">
        <v>2898</v>
      </c>
      <c r="AC6" s="86" t="s">
        <v>2939</v>
      </c>
      <c r="AD6" s="86"/>
      <c r="AE6" s="86"/>
      <c r="AF6" s="86" t="s">
        <v>3065</v>
      </c>
      <c r="AG6" s="119">
        <v>18</v>
      </c>
      <c r="AH6" s="123">
        <v>3.75</v>
      </c>
      <c r="AI6" s="119">
        <v>13</v>
      </c>
      <c r="AJ6" s="123">
        <v>2.7083333333333335</v>
      </c>
      <c r="AK6" s="119">
        <v>0</v>
      </c>
      <c r="AL6" s="123">
        <v>0</v>
      </c>
      <c r="AM6" s="119">
        <v>449</v>
      </c>
      <c r="AN6" s="123">
        <v>93.54166666666667</v>
      </c>
      <c r="AO6" s="119">
        <v>480</v>
      </c>
    </row>
    <row r="7" spans="1:41" ht="15">
      <c r="A7" s="89" t="s">
        <v>2687</v>
      </c>
      <c r="B7" s="65" t="s">
        <v>2706</v>
      </c>
      <c r="C7" s="65" t="s">
        <v>56</v>
      </c>
      <c r="D7" s="112"/>
      <c r="E7" s="111"/>
      <c r="F7" s="113" t="s">
        <v>3528</v>
      </c>
      <c r="G7" s="114"/>
      <c r="H7" s="114"/>
      <c r="I7" s="115">
        <v>7</v>
      </c>
      <c r="J7" s="116"/>
      <c r="K7" s="48">
        <v>13</v>
      </c>
      <c r="L7" s="48">
        <v>13</v>
      </c>
      <c r="M7" s="48">
        <v>2</v>
      </c>
      <c r="N7" s="48">
        <v>15</v>
      </c>
      <c r="O7" s="48">
        <v>3</v>
      </c>
      <c r="P7" s="49">
        <v>0</v>
      </c>
      <c r="Q7" s="49">
        <v>0</v>
      </c>
      <c r="R7" s="48">
        <v>1</v>
      </c>
      <c r="S7" s="48">
        <v>0</v>
      </c>
      <c r="T7" s="48">
        <v>13</v>
      </c>
      <c r="U7" s="48">
        <v>15</v>
      </c>
      <c r="V7" s="48">
        <v>3</v>
      </c>
      <c r="W7" s="49">
        <v>1.988166</v>
      </c>
      <c r="X7" s="49">
        <v>0.07692307692307693</v>
      </c>
      <c r="Y7" s="78" t="s">
        <v>2748</v>
      </c>
      <c r="Z7" s="78" t="s">
        <v>2771</v>
      </c>
      <c r="AA7" s="78" t="s">
        <v>2802</v>
      </c>
      <c r="AB7" s="86" t="s">
        <v>2899</v>
      </c>
      <c r="AC7" s="86" t="s">
        <v>3007</v>
      </c>
      <c r="AD7" s="86" t="s">
        <v>399</v>
      </c>
      <c r="AE7" s="86" t="s">
        <v>344</v>
      </c>
      <c r="AF7" s="86" t="s">
        <v>3066</v>
      </c>
      <c r="AG7" s="119">
        <v>14</v>
      </c>
      <c r="AH7" s="123">
        <v>4.545454545454546</v>
      </c>
      <c r="AI7" s="119">
        <v>0</v>
      </c>
      <c r="AJ7" s="123">
        <v>0</v>
      </c>
      <c r="AK7" s="119">
        <v>0</v>
      </c>
      <c r="AL7" s="123">
        <v>0</v>
      </c>
      <c r="AM7" s="119">
        <v>294</v>
      </c>
      <c r="AN7" s="123">
        <v>95.45454545454545</v>
      </c>
      <c r="AO7" s="119">
        <v>308</v>
      </c>
    </row>
    <row r="8" spans="1:41" ht="15">
      <c r="A8" s="89" t="s">
        <v>2688</v>
      </c>
      <c r="B8" s="65" t="s">
        <v>2707</v>
      </c>
      <c r="C8" s="65" t="s">
        <v>56</v>
      </c>
      <c r="D8" s="112"/>
      <c r="E8" s="111"/>
      <c r="F8" s="113" t="s">
        <v>3529</v>
      </c>
      <c r="G8" s="114"/>
      <c r="H8" s="114"/>
      <c r="I8" s="115">
        <v>8</v>
      </c>
      <c r="J8" s="116"/>
      <c r="K8" s="48">
        <v>8</v>
      </c>
      <c r="L8" s="48">
        <v>13</v>
      </c>
      <c r="M8" s="48">
        <v>0</v>
      </c>
      <c r="N8" s="48">
        <v>13</v>
      </c>
      <c r="O8" s="48">
        <v>0</v>
      </c>
      <c r="P8" s="49">
        <v>0</v>
      </c>
      <c r="Q8" s="49">
        <v>0</v>
      </c>
      <c r="R8" s="48">
        <v>1</v>
      </c>
      <c r="S8" s="48">
        <v>0</v>
      </c>
      <c r="T8" s="48">
        <v>8</v>
      </c>
      <c r="U8" s="48">
        <v>13</v>
      </c>
      <c r="V8" s="48">
        <v>2</v>
      </c>
      <c r="W8" s="49">
        <v>1.34375</v>
      </c>
      <c r="X8" s="49">
        <v>0.23214285714285715</v>
      </c>
      <c r="Y8" s="78" t="s">
        <v>2749</v>
      </c>
      <c r="Z8" s="78" t="s">
        <v>488</v>
      </c>
      <c r="AA8" s="78" t="s">
        <v>512</v>
      </c>
      <c r="AB8" s="86" t="s">
        <v>2900</v>
      </c>
      <c r="AC8" s="86" t="s">
        <v>3008</v>
      </c>
      <c r="AD8" s="86"/>
      <c r="AE8" s="86" t="s">
        <v>3046</v>
      </c>
      <c r="AF8" s="86" t="s">
        <v>3067</v>
      </c>
      <c r="AG8" s="119">
        <v>9</v>
      </c>
      <c r="AH8" s="123">
        <v>4.787234042553192</v>
      </c>
      <c r="AI8" s="119">
        <v>0</v>
      </c>
      <c r="AJ8" s="123">
        <v>0</v>
      </c>
      <c r="AK8" s="119">
        <v>0</v>
      </c>
      <c r="AL8" s="123">
        <v>0</v>
      </c>
      <c r="AM8" s="119">
        <v>179</v>
      </c>
      <c r="AN8" s="123">
        <v>95.2127659574468</v>
      </c>
      <c r="AO8" s="119">
        <v>188</v>
      </c>
    </row>
    <row r="9" spans="1:41" ht="15">
      <c r="A9" s="89" t="s">
        <v>2689</v>
      </c>
      <c r="B9" s="65" t="s">
        <v>2708</v>
      </c>
      <c r="C9" s="65" t="s">
        <v>56</v>
      </c>
      <c r="D9" s="112"/>
      <c r="E9" s="111"/>
      <c r="F9" s="113" t="s">
        <v>3530</v>
      </c>
      <c r="G9" s="114"/>
      <c r="H9" s="114"/>
      <c r="I9" s="115">
        <v>9</v>
      </c>
      <c r="J9" s="116"/>
      <c r="K9" s="48">
        <v>7</v>
      </c>
      <c r="L9" s="48">
        <v>11</v>
      </c>
      <c r="M9" s="48">
        <v>0</v>
      </c>
      <c r="N9" s="48">
        <v>11</v>
      </c>
      <c r="O9" s="48">
        <v>0</v>
      </c>
      <c r="P9" s="49">
        <v>0</v>
      </c>
      <c r="Q9" s="49">
        <v>0</v>
      </c>
      <c r="R9" s="48">
        <v>1</v>
      </c>
      <c r="S9" s="48">
        <v>0</v>
      </c>
      <c r="T9" s="48">
        <v>7</v>
      </c>
      <c r="U9" s="48">
        <v>11</v>
      </c>
      <c r="V9" s="48">
        <v>2</v>
      </c>
      <c r="W9" s="49">
        <v>1.265306</v>
      </c>
      <c r="X9" s="49">
        <v>0.2619047619047619</v>
      </c>
      <c r="Y9" s="78" t="s">
        <v>474</v>
      </c>
      <c r="Z9" s="78" t="s">
        <v>496</v>
      </c>
      <c r="AA9" s="78" t="s">
        <v>510</v>
      </c>
      <c r="AB9" s="86" t="s">
        <v>2901</v>
      </c>
      <c r="AC9" s="86" t="s">
        <v>3009</v>
      </c>
      <c r="AD9" s="86"/>
      <c r="AE9" s="86" t="s">
        <v>395</v>
      </c>
      <c r="AF9" s="86" t="s">
        <v>3068</v>
      </c>
      <c r="AG9" s="119">
        <v>0</v>
      </c>
      <c r="AH9" s="123">
        <v>0</v>
      </c>
      <c r="AI9" s="119">
        <v>0</v>
      </c>
      <c r="AJ9" s="123">
        <v>0</v>
      </c>
      <c r="AK9" s="119">
        <v>0</v>
      </c>
      <c r="AL9" s="123">
        <v>0</v>
      </c>
      <c r="AM9" s="119">
        <v>168</v>
      </c>
      <c r="AN9" s="123">
        <v>100</v>
      </c>
      <c r="AO9" s="119">
        <v>168</v>
      </c>
    </row>
    <row r="10" spans="1:41" ht="14.25" customHeight="1">
      <c r="A10" s="89" t="s">
        <v>2690</v>
      </c>
      <c r="B10" s="65" t="s">
        <v>2709</v>
      </c>
      <c r="C10" s="65" t="s">
        <v>56</v>
      </c>
      <c r="D10" s="112"/>
      <c r="E10" s="111"/>
      <c r="F10" s="113" t="s">
        <v>3531</v>
      </c>
      <c r="G10" s="114"/>
      <c r="H10" s="114"/>
      <c r="I10" s="115">
        <v>10</v>
      </c>
      <c r="J10" s="116"/>
      <c r="K10" s="48">
        <v>5</v>
      </c>
      <c r="L10" s="48">
        <v>5</v>
      </c>
      <c r="M10" s="48">
        <v>5</v>
      </c>
      <c r="N10" s="48">
        <v>10</v>
      </c>
      <c r="O10" s="48">
        <v>3</v>
      </c>
      <c r="P10" s="49">
        <v>0.2</v>
      </c>
      <c r="Q10" s="49">
        <v>0.3333333333333333</v>
      </c>
      <c r="R10" s="48">
        <v>1</v>
      </c>
      <c r="S10" s="48">
        <v>0</v>
      </c>
      <c r="T10" s="48">
        <v>5</v>
      </c>
      <c r="U10" s="48">
        <v>10</v>
      </c>
      <c r="V10" s="48">
        <v>2</v>
      </c>
      <c r="W10" s="49">
        <v>1.2</v>
      </c>
      <c r="X10" s="49">
        <v>0.3</v>
      </c>
      <c r="Y10" s="78" t="s">
        <v>2750</v>
      </c>
      <c r="Z10" s="78" t="s">
        <v>2772</v>
      </c>
      <c r="AA10" s="78" t="s">
        <v>2803</v>
      </c>
      <c r="AB10" s="86" t="s">
        <v>2902</v>
      </c>
      <c r="AC10" s="86" t="s">
        <v>3010</v>
      </c>
      <c r="AD10" s="86"/>
      <c r="AE10" s="86" t="s">
        <v>3047</v>
      </c>
      <c r="AF10" s="86" t="s">
        <v>3069</v>
      </c>
      <c r="AG10" s="119">
        <v>4</v>
      </c>
      <c r="AH10" s="123">
        <v>1.509433962264151</v>
      </c>
      <c r="AI10" s="119">
        <v>4</v>
      </c>
      <c r="AJ10" s="123">
        <v>1.509433962264151</v>
      </c>
      <c r="AK10" s="119">
        <v>0</v>
      </c>
      <c r="AL10" s="123">
        <v>0</v>
      </c>
      <c r="AM10" s="119">
        <v>257</v>
      </c>
      <c r="AN10" s="123">
        <v>96.98113207547169</v>
      </c>
      <c r="AO10" s="119">
        <v>265</v>
      </c>
    </row>
    <row r="11" spans="1:41" ht="15">
      <c r="A11" s="89" t="s">
        <v>2691</v>
      </c>
      <c r="B11" s="65" t="s">
        <v>2710</v>
      </c>
      <c r="C11" s="65" t="s">
        <v>56</v>
      </c>
      <c r="D11" s="112"/>
      <c r="E11" s="111"/>
      <c r="F11" s="113" t="s">
        <v>3532</v>
      </c>
      <c r="G11" s="114"/>
      <c r="H11" s="114"/>
      <c r="I11" s="115">
        <v>11</v>
      </c>
      <c r="J11" s="116"/>
      <c r="K11" s="48">
        <v>5</v>
      </c>
      <c r="L11" s="48">
        <v>5</v>
      </c>
      <c r="M11" s="48">
        <v>6</v>
      </c>
      <c r="N11" s="48">
        <v>11</v>
      </c>
      <c r="O11" s="48">
        <v>4</v>
      </c>
      <c r="P11" s="49">
        <v>0</v>
      </c>
      <c r="Q11" s="49">
        <v>0</v>
      </c>
      <c r="R11" s="48">
        <v>1</v>
      </c>
      <c r="S11" s="48">
        <v>0</v>
      </c>
      <c r="T11" s="48">
        <v>5</v>
      </c>
      <c r="U11" s="48">
        <v>11</v>
      </c>
      <c r="V11" s="48">
        <v>2</v>
      </c>
      <c r="W11" s="49">
        <v>1.12</v>
      </c>
      <c r="X11" s="49">
        <v>0.3</v>
      </c>
      <c r="Y11" s="78" t="s">
        <v>2751</v>
      </c>
      <c r="Z11" s="78" t="s">
        <v>499</v>
      </c>
      <c r="AA11" s="78" t="s">
        <v>2804</v>
      </c>
      <c r="AB11" s="86" t="s">
        <v>2903</v>
      </c>
      <c r="AC11" s="86" t="s">
        <v>3011</v>
      </c>
      <c r="AD11" s="86"/>
      <c r="AE11" s="86" t="s">
        <v>3048</v>
      </c>
      <c r="AF11" s="86" t="s">
        <v>3070</v>
      </c>
      <c r="AG11" s="119">
        <v>2</v>
      </c>
      <c r="AH11" s="123">
        <v>1.1904761904761905</v>
      </c>
      <c r="AI11" s="119">
        <v>1</v>
      </c>
      <c r="AJ11" s="123">
        <v>0.5952380952380952</v>
      </c>
      <c r="AK11" s="119">
        <v>0</v>
      </c>
      <c r="AL11" s="123">
        <v>0</v>
      </c>
      <c r="AM11" s="119">
        <v>165</v>
      </c>
      <c r="AN11" s="123">
        <v>98.21428571428571</v>
      </c>
      <c r="AO11" s="119">
        <v>168</v>
      </c>
    </row>
    <row r="12" spans="1:41" ht="15">
      <c r="A12" s="89" t="s">
        <v>2692</v>
      </c>
      <c r="B12" s="65" t="s">
        <v>2711</v>
      </c>
      <c r="C12" s="65" t="s">
        <v>56</v>
      </c>
      <c r="D12" s="112"/>
      <c r="E12" s="111"/>
      <c r="F12" s="113" t="s">
        <v>3533</v>
      </c>
      <c r="G12" s="114"/>
      <c r="H12" s="114"/>
      <c r="I12" s="115">
        <v>12</v>
      </c>
      <c r="J12" s="116"/>
      <c r="K12" s="48">
        <v>4</v>
      </c>
      <c r="L12" s="48">
        <v>4</v>
      </c>
      <c r="M12" s="48">
        <v>0</v>
      </c>
      <c r="N12" s="48">
        <v>4</v>
      </c>
      <c r="O12" s="48">
        <v>1</v>
      </c>
      <c r="P12" s="49">
        <v>0</v>
      </c>
      <c r="Q12" s="49">
        <v>0</v>
      </c>
      <c r="R12" s="48">
        <v>1</v>
      </c>
      <c r="S12" s="48">
        <v>0</v>
      </c>
      <c r="T12" s="48">
        <v>4</v>
      </c>
      <c r="U12" s="48">
        <v>4</v>
      </c>
      <c r="V12" s="48">
        <v>2</v>
      </c>
      <c r="W12" s="49">
        <v>1.125</v>
      </c>
      <c r="X12" s="49">
        <v>0.25</v>
      </c>
      <c r="Y12" s="78" t="s">
        <v>473</v>
      </c>
      <c r="Z12" s="78" t="s">
        <v>495</v>
      </c>
      <c r="AA12" s="78" t="s">
        <v>385</v>
      </c>
      <c r="AB12" s="86" t="s">
        <v>2904</v>
      </c>
      <c r="AC12" s="86" t="s">
        <v>3012</v>
      </c>
      <c r="AD12" s="86"/>
      <c r="AE12" s="86" t="s">
        <v>3021</v>
      </c>
      <c r="AF12" s="86" t="s">
        <v>3071</v>
      </c>
      <c r="AG12" s="119">
        <v>4</v>
      </c>
      <c r="AH12" s="123">
        <v>2.0833333333333335</v>
      </c>
      <c r="AI12" s="119">
        <v>0</v>
      </c>
      <c r="AJ12" s="123">
        <v>0</v>
      </c>
      <c r="AK12" s="119">
        <v>0</v>
      </c>
      <c r="AL12" s="123">
        <v>0</v>
      </c>
      <c r="AM12" s="119">
        <v>188</v>
      </c>
      <c r="AN12" s="123">
        <v>97.91666666666667</v>
      </c>
      <c r="AO12" s="119">
        <v>192</v>
      </c>
    </row>
    <row r="13" spans="1:41" ht="15">
      <c r="A13" s="89" t="s">
        <v>2693</v>
      </c>
      <c r="B13" s="65" t="s">
        <v>2712</v>
      </c>
      <c r="C13" s="65" t="s">
        <v>56</v>
      </c>
      <c r="D13" s="112"/>
      <c r="E13" s="111"/>
      <c r="F13" s="113" t="s">
        <v>3534</v>
      </c>
      <c r="G13" s="114"/>
      <c r="H13" s="114"/>
      <c r="I13" s="115">
        <v>13</v>
      </c>
      <c r="J13" s="116"/>
      <c r="K13" s="48">
        <v>3</v>
      </c>
      <c r="L13" s="48">
        <v>3</v>
      </c>
      <c r="M13" s="48">
        <v>0</v>
      </c>
      <c r="N13" s="48">
        <v>3</v>
      </c>
      <c r="O13" s="48">
        <v>1</v>
      </c>
      <c r="P13" s="49">
        <v>0</v>
      </c>
      <c r="Q13" s="49">
        <v>0</v>
      </c>
      <c r="R13" s="48">
        <v>1</v>
      </c>
      <c r="S13" s="48">
        <v>0</v>
      </c>
      <c r="T13" s="48">
        <v>3</v>
      </c>
      <c r="U13" s="48">
        <v>3</v>
      </c>
      <c r="V13" s="48">
        <v>2</v>
      </c>
      <c r="W13" s="49">
        <v>0.888889</v>
      </c>
      <c r="X13" s="49">
        <v>0.3333333333333333</v>
      </c>
      <c r="Y13" s="78" t="s">
        <v>484</v>
      </c>
      <c r="Z13" s="78" t="s">
        <v>500</v>
      </c>
      <c r="AA13" s="78" t="s">
        <v>2805</v>
      </c>
      <c r="AB13" s="86" t="s">
        <v>2905</v>
      </c>
      <c r="AC13" s="86" t="s">
        <v>3013</v>
      </c>
      <c r="AD13" s="86"/>
      <c r="AE13" s="86"/>
      <c r="AF13" s="86" t="s">
        <v>3072</v>
      </c>
      <c r="AG13" s="119">
        <v>3</v>
      </c>
      <c r="AH13" s="123">
        <v>2.4390243902439024</v>
      </c>
      <c r="AI13" s="119">
        <v>0</v>
      </c>
      <c r="AJ13" s="123">
        <v>0</v>
      </c>
      <c r="AK13" s="119">
        <v>0</v>
      </c>
      <c r="AL13" s="123">
        <v>0</v>
      </c>
      <c r="AM13" s="119">
        <v>120</v>
      </c>
      <c r="AN13" s="123">
        <v>97.5609756097561</v>
      </c>
      <c r="AO13" s="119">
        <v>123</v>
      </c>
    </row>
    <row r="14" spans="1:41" ht="15">
      <c r="A14" s="89" t="s">
        <v>2694</v>
      </c>
      <c r="B14" s="65" t="s">
        <v>2713</v>
      </c>
      <c r="C14" s="65" t="s">
        <v>56</v>
      </c>
      <c r="D14" s="112"/>
      <c r="E14" s="111"/>
      <c r="F14" s="113" t="s">
        <v>3535</v>
      </c>
      <c r="G14" s="114"/>
      <c r="H14" s="114"/>
      <c r="I14" s="115">
        <v>14</v>
      </c>
      <c r="J14" s="116"/>
      <c r="K14" s="48">
        <v>3</v>
      </c>
      <c r="L14" s="48">
        <v>0</v>
      </c>
      <c r="M14" s="48">
        <v>6</v>
      </c>
      <c r="N14" s="48">
        <v>6</v>
      </c>
      <c r="O14" s="48">
        <v>2</v>
      </c>
      <c r="P14" s="49">
        <v>0</v>
      </c>
      <c r="Q14" s="49">
        <v>0</v>
      </c>
      <c r="R14" s="48">
        <v>1</v>
      </c>
      <c r="S14" s="48">
        <v>0</v>
      </c>
      <c r="T14" s="48">
        <v>3</v>
      </c>
      <c r="U14" s="48">
        <v>6</v>
      </c>
      <c r="V14" s="48">
        <v>2</v>
      </c>
      <c r="W14" s="49">
        <v>0.888889</v>
      </c>
      <c r="X14" s="49">
        <v>0.3333333333333333</v>
      </c>
      <c r="Y14" s="78" t="s">
        <v>471</v>
      </c>
      <c r="Z14" s="78" t="s">
        <v>494</v>
      </c>
      <c r="AA14" s="78" t="s">
        <v>509</v>
      </c>
      <c r="AB14" s="86" t="s">
        <v>2906</v>
      </c>
      <c r="AC14" s="86" t="s">
        <v>3014</v>
      </c>
      <c r="AD14" s="86"/>
      <c r="AE14" s="86" t="s">
        <v>3049</v>
      </c>
      <c r="AF14" s="86" t="s">
        <v>3073</v>
      </c>
      <c r="AG14" s="119">
        <v>6</v>
      </c>
      <c r="AH14" s="123">
        <v>5.555555555555555</v>
      </c>
      <c r="AI14" s="119">
        <v>1</v>
      </c>
      <c r="AJ14" s="123">
        <v>0.9259259259259259</v>
      </c>
      <c r="AK14" s="119">
        <v>0</v>
      </c>
      <c r="AL14" s="123">
        <v>0</v>
      </c>
      <c r="AM14" s="119">
        <v>101</v>
      </c>
      <c r="AN14" s="123">
        <v>93.51851851851852</v>
      </c>
      <c r="AO14" s="119">
        <v>108</v>
      </c>
    </row>
    <row r="15" spans="1:41" ht="15">
      <c r="A15" s="89" t="s">
        <v>2695</v>
      </c>
      <c r="B15" s="65" t="s">
        <v>2702</v>
      </c>
      <c r="C15" s="65" t="s">
        <v>59</v>
      </c>
      <c r="D15" s="112"/>
      <c r="E15" s="111"/>
      <c r="F15" s="113" t="s">
        <v>3536</v>
      </c>
      <c r="G15" s="114"/>
      <c r="H15" s="114"/>
      <c r="I15" s="115">
        <v>15</v>
      </c>
      <c r="J15" s="116"/>
      <c r="K15" s="48">
        <v>3</v>
      </c>
      <c r="L15" s="48">
        <v>3</v>
      </c>
      <c r="M15" s="48">
        <v>0</v>
      </c>
      <c r="N15" s="48">
        <v>3</v>
      </c>
      <c r="O15" s="48">
        <v>1</v>
      </c>
      <c r="P15" s="49">
        <v>0</v>
      </c>
      <c r="Q15" s="49">
        <v>0</v>
      </c>
      <c r="R15" s="48">
        <v>1</v>
      </c>
      <c r="S15" s="48">
        <v>0</v>
      </c>
      <c r="T15" s="48">
        <v>3</v>
      </c>
      <c r="U15" s="48">
        <v>3</v>
      </c>
      <c r="V15" s="48">
        <v>2</v>
      </c>
      <c r="W15" s="49">
        <v>0.888889</v>
      </c>
      <c r="X15" s="49">
        <v>0.3333333333333333</v>
      </c>
      <c r="Y15" s="78"/>
      <c r="Z15" s="78"/>
      <c r="AA15" s="78" t="s">
        <v>502</v>
      </c>
      <c r="AB15" s="86" t="s">
        <v>2907</v>
      </c>
      <c r="AC15" s="86" t="s">
        <v>3015</v>
      </c>
      <c r="AD15" s="86"/>
      <c r="AE15" s="86"/>
      <c r="AF15" s="86" t="s">
        <v>3074</v>
      </c>
      <c r="AG15" s="119">
        <v>0</v>
      </c>
      <c r="AH15" s="123">
        <v>0</v>
      </c>
      <c r="AI15" s="119">
        <v>0</v>
      </c>
      <c r="AJ15" s="123">
        <v>0</v>
      </c>
      <c r="AK15" s="119">
        <v>0</v>
      </c>
      <c r="AL15" s="123">
        <v>0</v>
      </c>
      <c r="AM15" s="119">
        <v>27</v>
      </c>
      <c r="AN15" s="123">
        <v>100</v>
      </c>
      <c r="AO15" s="119">
        <v>27</v>
      </c>
    </row>
    <row r="16" spans="1:41" ht="15">
      <c r="A16" s="89" t="s">
        <v>2696</v>
      </c>
      <c r="B16" s="65" t="s">
        <v>2703</v>
      </c>
      <c r="C16" s="65" t="s">
        <v>59</v>
      </c>
      <c r="D16" s="112"/>
      <c r="E16" s="111"/>
      <c r="F16" s="113" t="s">
        <v>3537</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78"/>
      <c r="Z16" s="78"/>
      <c r="AA16" s="78" t="s">
        <v>385</v>
      </c>
      <c r="AB16" s="86" t="s">
        <v>2908</v>
      </c>
      <c r="AC16" s="86" t="s">
        <v>1327</v>
      </c>
      <c r="AD16" s="86"/>
      <c r="AE16" s="86" t="s">
        <v>400</v>
      </c>
      <c r="AF16" s="86" t="s">
        <v>3075</v>
      </c>
      <c r="AG16" s="119">
        <v>1</v>
      </c>
      <c r="AH16" s="123">
        <v>3.225806451612903</v>
      </c>
      <c r="AI16" s="119">
        <v>0</v>
      </c>
      <c r="AJ16" s="123">
        <v>0</v>
      </c>
      <c r="AK16" s="119">
        <v>0</v>
      </c>
      <c r="AL16" s="123">
        <v>0</v>
      </c>
      <c r="AM16" s="119">
        <v>30</v>
      </c>
      <c r="AN16" s="123">
        <v>96.7741935483871</v>
      </c>
      <c r="AO16" s="119">
        <v>31</v>
      </c>
    </row>
    <row r="17" spans="1:41" ht="15">
      <c r="A17" s="89" t="s">
        <v>2697</v>
      </c>
      <c r="B17" s="65" t="s">
        <v>2704</v>
      </c>
      <c r="C17" s="65" t="s">
        <v>59</v>
      </c>
      <c r="D17" s="112"/>
      <c r="E17" s="111"/>
      <c r="F17" s="113" t="s">
        <v>3538</v>
      </c>
      <c r="G17" s="114"/>
      <c r="H17" s="114"/>
      <c r="I17" s="115">
        <v>17</v>
      </c>
      <c r="J17" s="116"/>
      <c r="K17" s="48">
        <v>2</v>
      </c>
      <c r="L17" s="48">
        <v>2</v>
      </c>
      <c r="M17" s="48">
        <v>0</v>
      </c>
      <c r="N17" s="48">
        <v>2</v>
      </c>
      <c r="O17" s="48">
        <v>1</v>
      </c>
      <c r="P17" s="49">
        <v>0</v>
      </c>
      <c r="Q17" s="49">
        <v>0</v>
      </c>
      <c r="R17" s="48">
        <v>1</v>
      </c>
      <c r="S17" s="48">
        <v>0</v>
      </c>
      <c r="T17" s="48">
        <v>2</v>
      </c>
      <c r="U17" s="48">
        <v>2</v>
      </c>
      <c r="V17" s="48">
        <v>1</v>
      </c>
      <c r="W17" s="49">
        <v>0.5</v>
      </c>
      <c r="X17" s="49">
        <v>0.5</v>
      </c>
      <c r="Y17" s="78"/>
      <c r="Z17" s="78"/>
      <c r="AA17" s="78" t="s">
        <v>508</v>
      </c>
      <c r="AB17" s="86" t="s">
        <v>2909</v>
      </c>
      <c r="AC17" s="86" t="s">
        <v>3016</v>
      </c>
      <c r="AD17" s="86"/>
      <c r="AE17" s="86"/>
      <c r="AF17" s="86" t="s">
        <v>3076</v>
      </c>
      <c r="AG17" s="119">
        <v>2</v>
      </c>
      <c r="AH17" s="123">
        <v>8.333333333333334</v>
      </c>
      <c r="AI17" s="119">
        <v>0</v>
      </c>
      <c r="AJ17" s="123">
        <v>0</v>
      </c>
      <c r="AK17" s="119">
        <v>0</v>
      </c>
      <c r="AL17" s="123">
        <v>0</v>
      </c>
      <c r="AM17" s="119">
        <v>22</v>
      </c>
      <c r="AN17" s="123">
        <v>91.66666666666667</v>
      </c>
      <c r="AO17" s="119">
        <v>24</v>
      </c>
    </row>
    <row r="18" spans="1:41" ht="15">
      <c r="A18" s="89" t="s">
        <v>2698</v>
      </c>
      <c r="B18" s="65" t="s">
        <v>2705</v>
      </c>
      <c r="C18" s="65" t="s">
        <v>59</v>
      </c>
      <c r="D18" s="112"/>
      <c r="E18" s="111"/>
      <c r="F18" s="113" t="s">
        <v>3539</v>
      </c>
      <c r="G18" s="114"/>
      <c r="H18" s="114"/>
      <c r="I18" s="115">
        <v>18</v>
      </c>
      <c r="J18" s="116"/>
      <c r="K18" s="48">
        <v>2</v>
      </c>
      <c r="L18" s="48">
        <v>2</v>
      </c>
      <c r="M18" s="48">
        <v>0</v>
      </c>
      <c r="N18" s="48">
        <v>2</v>
      </c>
      <c r="O18" s="48">
        <v>1</v>
      </c>
      <c r="P18" s="49">
        <v>0</v>
      </c>
      <c r="Q18" s="49">
        <v>0</v>
      </c>
      <c r="R18" s="48">
        <v>1</v>
      </c>
      <c r="S18" s="48">
        <v>0</v>
      </c>
      <c r="T18" s="48">
        <v>2</v>
      </c>
      <c r="U18" s="48">
        <v>2</v>
      </c>
      <c r="V18" s="48">
        <v>1</v>
      </c>
      <c r="W18" s="49">
        <v>0.5</v>
      </c>
      <c r="X18" s="49">
        <v>0.5</v>
      </c>
      <c r="Y18" s="78"/>
      <c r="Z18" s="78"/>
      <c r="AA18" s="78"/>
      <c r="AB18" s="86" t="s">
        <v>2910</v>
      </c>
      <c r="AC18" s="86" t="s">
        <v>3017</v>
      </c>
      <c r="AD18" s="86"/>
      <c r="AE18" s="86"/>
      <c r="AF18" s="86" t="s">
        <v>3077</v>
      </c>
      <c r="AG18" s="119">
        <v>0</v>
      </c>
      <c r="AH18" s="123">
        <v>0</v>
      </c>
      <c r="AI18" s="119">
        <v>0</v>
      </c>
      <c r="AJ18" s="123">
        <v>0</v>
      </c>
      <c r="AK18" s="119">
        <v>0</v>
      </c>
      <c r="AL18" s="123">
        <v>0</v>
      </c>
      <c r="AM18" s="119">
        <v>44</v>
      </c>
      <c r="AN18" s="123">
        <v>100</v>
      </c>
      <c r="AO18" s="119">
        <v>44</v>
      </c>
    </row>
    <row r="19" spans="1:41" ht="15">
      <c r="A19" s="89" t="s">
        <v>2699</v>
      </c>
      <c r="B19" s="65" t="s">
        <v>2706</v>
      </c>
      <c r="C19" s="65" t="s">
        <v>59</v>
      </c>
      <c r="D19" s="112"/>
      <c r="E19" s="111"/>
      <c r="F19" s="113" t="s">
        <v>2699</v>
      </c>
      <c r="G19" s="114"/>
      <c r="H19" s="114"/>
      <c r="I19" s="115">
        <v>19</v>
      </c>
      <c r="J19" s="116"/>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6" t="s">
        <v>1327</v>
      </c>
      <c r="AC19" s="86" t="s">
        <v>1327</v>
      </c>
      <c r="AD19" s="86" t="s">
        <v>393</v>
      </c>
      <c r="AE19" s="86"/>
      <c r="AF19" s="86" t="s">
        <v>3078</v>
      </c>
      <c r="AG19" s="119">
        <v>1</v>
      </c>
      <c r="AH19" s="123">
        <v>3.225806451612903</v>
      </c>
      <c r="AI19" s="119">
        <v>1</v>
      </c>
      <c r="AJ19" s="123">
        <v>3.225806451612903</v>
      </c>
      <c r="AK19" s="119">
        <v>0</v>
      </c>
      <c r="AL19" s="123">
        <v>0</v>
      </c>
      <c r="AM19" s="119">
        <v>29</v>
      </c>
      <c r="AN19" s="123">
        <v>93.54838709677419</v>
      </c>
      <c r="AO19" s="119">
        <v>31</v>
      </c>
    </row>
    <row r="20" spans="1:41" ht="15">
      <c r="A20" s="89" t="s">
        <v>2700</v>
      </c>
      <c r="B20" s="65" t="s">
        <v>2707</v>
      </c>
      <c r="C20" s="65" t="s">
        <v>59</v>
      </c>
      <c r="D20" s="112"/>
      <c r="E20" s="111"/>
      <c r="F20" s="113" t="s">
        <v>2700</v>
      </c>
      <c r="G20" s="114"/>
      <c r="H20" s="114"/>
      <c r="I20" s="115">
        <v>20</v>
      </c>
      <c r="J20" s="116"/>
      <c r="K20" s="48">
        <v>2</v>
      </c>
      <c r="L20" s="48">
        <v>1</v>
      </c>
      <c r="M20" s="48">
        <v>0</v>
      </c>
      <c r="N20" s="48">
        <v>1</v>
      </c>
      <c r="O20" s="48">
        <v>0</v>
      </c>
      <c r="P20" s="49">
        <v>0</v>
      </c>
      <c r="Q20" s="49">
        <v>0</v>
      </c>
      <c r="R20" s="48">
        <v>1</v>
      </c>
      <c r="S20" s="48">
        <v>0</v>
      </c>
      <c r="T20" s="48">
        <v>2</v>
      </c>
      <c r="U20" s="48">
        <v>1</v>
      </c>
      <c r="V20" s="48">
        <v>1</v>
      </c>
      <c r="W20" s="49">
        <v>0.5</v>
      </c>
      <c r="X20" s="49">
        <v>0.5</v>
      </c>
      <c r="Y20" s="78" t="s">
        <v>467</v>
      </c>
      <c r="Z20" s="78" t="s">
        <v>490</v>
      </c>
      <c r="AA20" s="78" t="s">
        <v>504</v>
      </c>
      <c r="AB20" s="86" t="s">
        <v>1327</v>
      </c>
      <c r="AC20" s="86" t="s">
        <v>1327</v>
      </c>
      <c r="AD20" s="86"/>
      <c r="AE20" s="86" t="s">
        <v>391</v>
      </c>
      <c r="AF20" s="86" t="s">
        <v>3079</v>
      </c>
      <c r="AG20" s="119">
        <v>1</v>
      </c>
      <c r="AH20" s="123">
        <v>2.7027027027027026</v>
      </c>
      <c r="AI20" s="119">
        <v>0</v>
      </c>
      <c r="AJ20" s="123">
        <v>0</v>
      </c>
      <c r="AK20" s="119">
        <v>0</v>
      </c>
      <c r="AL20" s="123">
        <v>0</v>
      </c>
      <c r="AM20" s="119">
        <v>36</v>
      </c>
      <c r="AN20" s="123">
        <v>97.29729729729729</v>
      </c>
      <c r="AO20" s="119">
        <v>37</v>
      </c>
    </row>
    <row r="21" spans="1:41" ht="15">
      <c r="A21" s="89" t="s">
        <v>2701</v>
      </c>
      <c r="B21" s="65" t="s">
        <v>2708</v>
      </c>
      <c r="C21" s="65" t="s">
        <v>59</v>
      </c>
      <c r="D21" s="112"/>
      <c r="E21" s="111"/>
      <c r="F21" s="113" t="s">
        <v>3540</v>
      </c>
      <c r="G21" s="114"/>
      <c r="H21" s="114"/>
      <c r="I21" s="115">
        <v>21</v>
      </c>
      <c r="J21" s="116"/>
      <c r="K21" s="48">
        <v>2</v>
      </c>
      <c r="L21" s="48">
        <v>1</v>
      </c>
      <c r="M21" s="48">
        <v>2</v>
      </c>
      <c r="N21" s="48">
        <v>3</v>
      </c>
      <c r="O21" s="48">
        <v>2</v>
      </c>
      <c r="P21" s="49">
        <v>0</v>
      </c>
      <c r="Q21" s="49">
        <v>0</v>
      </c>
      <c r="R21" s="48">
        <v>1</v>
      </c>
      <c r="S21" s="48">
        <v>0</v>
      </c>
      <c r="T21" s="48">
        <v>2</v>
      </c>
      <c r="U21" s="48">
        <v>3</v>
      </c>
      <c r="V21" s="48">
        <v>1</v>
      </c>
      <c r="W21" s="49">
        <v>0.5</v>
      </c>
      <c r="X21" s="49">
        <v>0.5</v>
      </c>
      <c r="Y21" s="78" t="s">
        <v>470</v>
      </c>
      <c r="Z21" s="78" t="s">
        <v>493</v>
      </c>
      <c r="AA21" s="78"/>
      <c r="AB21" s="86" t="s">
        <v>2911</v>
      </c>
      <c r="AC21" s="86" t="s">
        <v>3018</v>
      </c>
      <c r="AD21" s="86"/>
      <c r="AE21" s="86"/>
      <c r="AF21" s="86" t="s">
        <v>3080</v>
      </c>
      <c r="AG21" s="119">
        <v>3</v>
      </c>
      <c r="AH21" s="123">
        <v>2.2222222222222223</v>
      </c>
      <c r="AI21" s="119">
        <v>0</v>
      </c>
      <c r="AJ21" s="123">
        <v>0</v>
      </c>
      <c r="AK21" s="119">
        <v>0</v>
      </c>
      <c r="AL21" s="123">
        <v>0</v>
      </c>
      <c r="AM21" s="119">
        <v>132</v>
      </c>
      <c r="AN21" s="123">
        <v>97.77777777777777</v>
      </c>
      <c r="AO21" s="119">
        <v>135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2683</v>
      </c>
      <c r="B2" s="86" t="s">
        <v>332</v>
      </c>
      <c r="C2" s="78">
        <f>VLOOKUP(GroupVertices[[#This Row],[Vertex]],Vertices[],MATCH("ID",Vertices[[#Headers],[Vertex]:[Vertex Content Word Count]],0),FALSE)</f>
        <v>140</v>
      </c>
    </row>
    <row r="3" spans="1:3" ht="15">
      <c r="A3" s="78" t="s">
        <v>2683</v>
      </c>
      <c r="B3" s="86" t="s">
        <v>331</v>
      </c>
      <c r="C3" s="78">
        <f>VLOOKUP(GroupVertices[[#This Row],[Vertex]],Vertices[],MATCH("ID",Vertices[[#Headers],[Vertex]:[Vertex Content Word Count]],0),FALSE)</f>
        <v>60</v>
      </c>
    </row>
    <row r="4" spans="1:3" ht="15">
      <c r="A4" s="78" t="s">
        <v>2683</v>
      </c>
      <c r="B4" s="86" t="s">
        <v>326</v>
      </c>
      <c r="C4" s="78">
        <f>VLOOKUP(GroupVertices[[#This Row],[Vertex]],Vertices[],MATCH("ID",Vertices[[#Headers],[Vertex]:[Vertex Content Word Count]],0),FALSE)</f>
        <v>133</v>
      </c>
    </row>
    <row r="5" spans="1:3" ht="15">
      <c r="A5" s="78" t="s">
        <v>2683</v>
      </c>
      <c r="B5" s="86" t="s">
        <v>325</v>
      </c>
      <c r="C5" s="78">
        <f>VLOOKUP(GroupVertices[[#This Row],[Vertex]],Vertices[],MATCH("ID",Vertices[[#Headers],[Vertex]:[Vertex Content Word Count]],0),FALSE)</f>
        <v>132</v>
      </c>
    </row>
    <row r="6" spans="1:3" ht="15">
      <c r="A6" s="78" t="s">
        <v>2683</v>
      </c>
      <c r="B6" s="86" t="s">
        <v>324</v>
      </c>
      <c r="C6" s="78">
        <f>VLOOKUP(GroupVertices[[#This Row],[Vertex]],Vertices[],MATCH("ID",Vertices[[#Headers],[Vertex]:[Vertex Content Word Count]],0),FALSE)</f>
        <v>131</v>
      </c>
    </row>
    <row r="7" spans="1:3" ht="15">
      <c r="A7" s="78" t="s">
        <v>2683</v>
      </c>
      <c r="B7" s="86" t="s">
        <v>322</v>
      </c>
      <c r="C7" s="78">
        <f>VLOOKUP(GroupVertices[[#This Row],[Vertex]],Vertices[],MATCH("ID",Vertices[[#Headers],[Vertex]:[Vertex Content Word Count]],0),FALSE)</f>
        <v>129</v>
      </c>
    </row>
    <row r="8" spans="1:3" ht="15">
      <c r="A8" s="78" t="s">
        <v>2683</v>
      </c>
      <c r="B8" s="86" t="s">
        <v>319</v>
      </c>
      <c r="C8" s="78">
        <f>VLOOKUP(GroupVertices[[#This Row],[Vertex]],Vertices[],MATCH("ID",Vertices[[#Headers],[Vertex]:[Vertex Content Word Count]],0),FALSE)</f>
        <v>125</v>
      </c>
    </row>
    <row r="9" spans="1:3" ht="15">
      <c r="A9" s="78" t="s">
        <v>2683</v>
      </c>
      <c r="B9" s="86" t="s">
        <v>318</v>
      </c>
      <c r="C9" s="78">
        <f>VLOOKUP(GroupVertices[[#This Row],[Vertex]],Vertices[],MATCH("ID",Vertices[[#Headers],[Vertex]:[Vertex Content Word Count]],0),FALSE)</f>
        <v>124</v>
      </c>
    </row>
    <row r="10" spans="1:3" ht="15">
      <c r="A10" s="78" t="s">
        <v>2683</v>
      </c>
      <c r="B10" s="86" t="s">
        <v>317</v>
      </c>
      <c r="C10" s="78">
        <f>VLOOKUP(GroupVertices[[#This Row],[Vertex]],Vertices[],MATCH("ID",Vertices[[#Headers],[Vertex]:[Vertex Content Word Count]],0),FALSE)</f>
        <v>123</v>
      </c>
    </row>
    <row r="11" spans="1:3" ht="15">
      <c r="A11" s="78" t="s">
        <v>2683</v>
      </c>
      <c r="B11" s="86" t="s">
        <v>316</v>
      </c>
      <c r="C11" s="78">
        <f>VLOOKUP(GroupVertices[[#This Row],[Vertex]],Vertices[],MATCH("ID",Vertices[[#Headers],[Vertex]:[Vertex Content Word Count]],0),FALSE)</f>
        <v>122</v>
      </c>
    </row>
    <row r="12" spans="1:3" ht="15">
      <c r="A12" s="78" t="s">
        <v>2683</v>
      </c>
      <c r="B12" s="86" t="s">
        <v>315</v>
      </c>
      <c r="C12" s="78">
        <f>VLOOKUP(GroupVertices[[#This Row],[Vertex]],Vertices[],MATCH("ID",Vertices[[#Headers],[Vertex]:[Vertex Content Word Count]],0),FALSE)</f>
        <v>121</v>
      </c>
    </row>
    <row r="13" spans="1:3" ht="15">
      <c r="A13" s="78" t="s">
        <v>2683</v>
      </c>
      <c r="B13" s="86" t="s">
        <v>313</v>
      </c>
      <c r="C13" s="78">
        <f>VLOOKUP(GroupVertices[[#This Row],[Vertex]],Vertices[],MATCH("ID",Vertices[[#Headers],[Vertex]:[Vertex Content Word Count]],0),FALSE)</f>
        <v>119</v>
      </c>
    </row>
    <row r="14" spans="1:3" ht="15">
      <c r="A14" s="78" t="s">
        <v>2683</v>
      </c>
      <c r="B14" s="86" t="s">
        <v>312</v>
      </c>
      <c r="C14" s="78">
        <f>VLOOKUP(GroupVertices[[#This Row],[Vertex]],Vertices[],MATCH("ID",Vertices[[#Headers],[Vertex]:[Vertex Content Word Count]],0),FALSE)</f>
        <v>118</v>
      </c>
    </row>
    <row r="15" spans="1:3" ht="15">
      <c r="A15" s="78" t="s">
        <v>2683</v>
      </c>
      <c r="B15" s="86" t="s">
        <v>311</v>
      </c>
      <c r="C15" s="78">
        <f>VLOOKUP(GroupVertices[[#This Row],[Vertex]],Vertices[],MATCH("ID",Vertices[[#Headers],[Vertex]:[Vertex Content Word Count]],0),FALSE)</f>
        <v>117</v>
      </c>
    </row>
    <row r="16" spans="1:3" ht="15">
      <c r="A16" s="78" t="s">
        <v>2683</v>
      </c>
      <c r="B16" s="86" t="s">
        <v>308</v>
      </c>
      <c r="C16" s="78">
        <f>VLOOKUP(GroupVertices[[#This Row],[Vertex]],Vertices[],MATCH("ID",Vertices[[#Headers],[Vertex]:[Vertex Content Word Count]],0),FALSE)</f>
        <v>114</v>
      </c>
    </row>
    <row r="17" spans="1:3" ht="15">
      <c r="A17" s="78" t="s">
        <v>2683</v>
      </c>
      <c r="B17" s="86" t="s">
        <v>306</v>
      </c>
      <c r="C17" s="78">
        <f>VLOOKUP(GroupVertices[[#This Row],[Vertex]],Vertices[],MATCH("ID",Vertices[[#Headers],[Vertex]:[Vertex Content Word Count]],0),FALSE)</f>
        <v>112</v>
      </c>
    </row>
    <row r="18" spans="1:3" ht="15">
      <c r="A18" s="78" t="s">
        <v>2683</v>
      </c>
      <c r="B18" s="86" t="s">
        <v>303</v>
      </c>
      <c r="C18" s="78">
        <f>VLOOKUP(GroupVertices[[#This Row],[Vertex]],Vertices[],MATCH("ID",Vertices[[#Headers],[Vertex]:[Vertex Content Word Count]],0),FALSE)</f>
        <v>107</v>
      </c>
    </row>
    <row r="19" spans="1:3" ht="15">
      <c r="A19" s="78" t="s">
        <v>2683</v>
      </c>
      <c r="B19" s="86" t="s">
        <v>302</v>
      </c>
      <c r="C19" s="78">
        <f>VLOOKUP(GroupVertices[[#This Row],[Vertex]],Vertices[],MATCH("ID",Vertices[[#Headers],[Vertex]:[Vertex Content Word Count]],0),FALSE)</f>
        <v>106</v>
      </c>
    </row>
    <row r="20" spans="1:3" ht="15">
      <c r="A20" s="78" t="s">
        <v>2683</v>
      </c>
      <c r="B20" s="86" t="s">
        <v>300</v>
      </c>
      <c r="C20" s="78">
        <f>VLOOKUP(GroupVertices[[#This Row],[Vertex]],Vertices[],MATCH("ID",Vertices[[#Headers],[Vertex]:[Vertex Content Word Count]],0),FALSE)</f>
        <v>104</v>
      </c>
    </row>
    <row r="21" spans="1:3" ht="15">
      <c r="A21" s="78" t="s">
        <v>2683</v>
      </c>
      <c r="B21" s="86" t="s">
        <v>299</v>
      </c>
      <c r="C21" s="78">
        <f>VLOOKUP(GroupVertices[[#This Row],[Vertex]],Vertices[],MATCH("ID",Vertices[[#Headers],[Vertex]:[Vertex Content Word Count]],0),FALSE)</f>
        <v>103</v>
      </c>
    </row>
    <row r="22" spans="1:3" ht="15">
      <c r="A22" s="78" t="s">
        <v>2683</v>
      </c>
      <c r="B22" s="86" t="s">
        <v>298</v>
      </c>
      <c r="C22" s="78">
        <f>VLOOKUP(GroupVertices[[#This Row],[Vertex]],Vertices[],MATCH("ID",Vertices[[#Headers],[Vertex]:[Vertex Content Word Count]],0),FALSE)</f>
        <v>102</v>
      </c>
    </row>
    <row r="23" spans="1:3" ht="15">
      <c r="A23" s="78" t="s">
        <v>2683</v>
      </c>
      <c r="B23" s="86" t="s">
        <v>297</v>
      </c>
      <c r="C23" s="78">
        <f>VLOOKUP(GroupVertices[[#This Row],[Vertex]],Vertices[],MATCH("ID",Vertices[[#Headers],[Vertex]:[Vertex Content Word Count]],0),FALSE)</f>
        <v>101</v>
      </c>
    </row>
    <row r="24" spans="1:3" ht="15">
      <c r="A24" s="78" t="s">
        <v>2683</v>
      </c>
      <c r="B24" s="86" t="s">
        <v>294</v>
      </c>
      <c r="C24" s="78">
        <f>VLOOKUP(GroupVertices[[#This Row],[Vertex]],Vertices[],MATCH("ID",Vertices[[#Headers],[Vertex]:[Vertex Content Word Count]],0),FALSE)</f>
        <v>97</v>
      </c>
    </row>
    <row r="25" spans="1:3" ht="15">
      <c r="A25" s="78" t="s">
        <v>2683</v>
      </c>
      <c r="B25" s="86" t="s">
        <v>293</v>
      </c>
      <c r="C25" s="78">
        <f>VLOOKUP(GroupVertices[[#This Row],[Vertex]],Vertices[],MATCH("ID",Vertices[[#Headers],[Vertex]:[Vertex Content Word Count]],0),FALSE)</f>
        <v>96</v>
      </c>
    </row>
    <row r="26" spans="1:3" ht="15">
      <c r="A26" s="78" t="s">
        <v>2683</v>
      </c>
      <c r="B26" s="86" t="s">
        <v>292</v>
      </c>
      <c r="C26" s="78">
        <f>VLOOKUP(GroupVertices[[#This Row],[Vertex]],Vertices[],MATCH("ID",Vertices[[#Headers],[Vertex]:[Vertex Content Word Count]],0),FALSE)</f>
        <v>95</v>
      </c>
    </row>
    <row r="27" spans="1:3" ht="15">
      <c r="A27" s="78" t="s">
        <v>2683</v>
      </c>
      <c r="B27" s="86" t="s">
        <v>291</v>
      </c>
      <c r="C27" s="78">
        <f>VLOOKUP(GroupVertices[[#This Row],[Vertex]],Vertices[],MATCH("ID",Vertices[[#Headers],[Vertex]:[Vertex Content Word Count]],0),FALSE)</f>
        <v>94</v>
      </c>
    </row>
    <row r="28" spans="1:3" ht="15">
      <c r="A28" s="78" t="s">
        <v>2683</v>
      </c>
      <c r="B28" s="86" t="s">
        <v>290</v>
      </c>
      <c r="C28" s="78">
        <f>VLOOKUP(GroupVertices[[#This Row],[Vertex]],Vertices[],MATCH("ID",Vertices[[#Headers],[Vertex]:[Vertex Content Word Count]],0),FALSE)</f>
        <v>93</v>
      </c>
    </row>
    <row r="29" spans="1:3" ht="15">
      <c r="A29" s="78" t="s">
        <v>2683</v>
      </c>
      <c r="B29" s="86" t="s">
        <v>289</v>
      </c>
      <c r="C29" s="78">
        <f>VLOOKUP(GroupVertices[[#This Row],[Vertex]],Vertices[],MATCH("ID",Vertices[[#Headers],[Vertex]:[Vertex Content Word Count]],0),FALSE)</f>
        <v>92</v>
      </c>
    </row>
    <row r="30" spans="1:3" ht="15">
      <c r="A30" s="78" t="s">
        <v>2683</v>
      </c>
      <c r="B30" s="86" t="s">
        <v>288</v>
      </c>
      <c r="C30" s="78">
        <f>VLOOKUP(GroupVertices[[#This Row],[Vertex]],Vertices[],MATCH("ID",Vertices[[#Headers],[Vertex]:[Vertex Content Word Count]],0),FALSE)</f>
        <v>91</v>
      </c>
    </row>
    <row r="31" spans="1:3" ht="15">
      <c r="A31" s="78" t="s">
        <v>2683</v>
      </c>
      <c r="B31" s="86" t="s">
        <v>287</v>
      </c>
      <c r="C31" s="78">
        <f>VLOOKUP(GroupVertices[[#This Row],[Vertex]],Vertices[],MATCH("ID",Vertices[[#Headers],[Vertex]:[Vertex Content Word Count]],0),FALSE)</f>
        <v>90</v>
      </c>
    </row>
    <row r="32" spans="1:3" ht="15">
      <c r="A32" s="78" t="s">
        <v>2683</v>
      </c>
      <c r="B32" s="86" t="s">
        <v>286</v>
      </c>
      <c r="C32" s="78">
        <f>VLOOKUP(GroupVertices[[#This Row],[Vertex]],Vertices[],MATCH("ID",Vertices[[#Headers],[Vertex]:[Vertex Content Word Count]],0),FALSE)</f>
        <v>89</v>
      </c>
    </row>
    <row r="33" spans="1:3" ht="15">
      <c r="A33" s="78" t="s">
        <v>2683</v>
      </c>
      <c r="B33" s="86" t="s">
        <v>285</v>
      </c>
      <c r="C33" s="78">
        <f>VLOOKUP(GroupVertices[[#This Row],[Vertex]],Vertices[],MATCH("ID",Vertices[[#Headers],[Vertex]:[Vertex Content Word Count]],0),FALSE)</f>
        <v>88</v>
      </c>
    </row>
    <row r="34" spans="1:3" ht="15">
      <c r="A34" s="78" t="s">
        <v>2683</v>
      </c>
      <c r="B34" s="86" t="s">
        <v>284</v>
      </c>
      <c r="C34" s="78">
        <f>VLOOKUP(GroupVertices[[#This Row],[Vertex]],Vertices[],MATCH("ID",Vertices[[#Headers],[Vertex]:[Vertex Content Word Count]],0),FALSE)</f>
        <v>87</v>
      </c>
    </row>
    <row r="35" spans="1:3" ht="15">
      <c r="A35" s="78" t="s">
        <v>2683</v>
      </c>
      <c r="B35" s="86" t="s">
        <v>283</v>
      </c>
      <c r="C35" s="78">
        <f>VLOOKUP(GroupVertices[[#This Row],[Vertex]],Vertices[],MATCH("ID",Vertices[[#Headers],[Vertex]:[Vertex Content Word Count]],0),FALSE)</f>
        <v>86</v>
      </c>
    </row>
    <row r="36" spans="1:3" ht="15">
      <c r="A36" s="78" t="s">
        <v>2683</v>
      </c>
      <c r="B36" s="86" t="s">
        <v>282</v>
      </c>
      <c r="C36" s="78">
        <f>VLOOKUP(GroupVertices[[#This Row],[Vertex]],Vertices[],MATCH("ID",Vertices[[#Headers],[Vertex]:[Vertex Content Word Count]],0),FALSE)</f>
        <v>85</v>
      </c>
    </row>
    <row r="37" spans="1:3" ht="15">
      <c r="A37" s="78" t="s">
        <v>2683</v>
      </c>
      <c r="B37" s="86" t="s">
        <v>281</v>
      </c>
      <c r="C37" s="78">
        <f>VLOOKUP(GroupVertices[[#This Row],[Vertex]],Vertices[],MATCH("ID",Vertices[[#Headers],[Vertex]:[Vertex Content Word Count]],0),FALSE)</f>
        <v>84</v>
      </c>
    </row>
    <row r="38" spans="1:3" ht="15">
      <c r="A38" s="78" t="s">
        <v>2683</v>
      </c>
      <c r="B38" s="86" t="s">
        <v>280</v>
      </c>
      <c r="C38" s="78">
        <f>VLOOKUP(GroupVertices[[#This Row],[Vertex]],Vertices[],MATCH("ID",Vertices[[#Headers],[Vertex]:[Vertex Content Word Count]],0),FALSE)</f>
        <v>83</v>
      </c>
    </row>
    <row r="39" spans="1:3" ht="15">
      <c r="A39" s="78" t="s">
        <v>2683</v>
      </c>
      <c r="B39" s="86" t="s">
        <v>279</v>
      </c>
      <c r="C39" s="78">
        <f>VLOOKUP(GroupVertices[[#This Row],[Vertex]],Vertices[],MATCH("ID",Vertices[[#Headers],[Vertex]:[Vertex Content Word Count]],0),FALSE)</f>
        <v>82</v>
      </c>
    </row>
    <row r="40" spans="1:3" ht="15">
      <c r="A40" s="78" t="s">
        <v>2683</v>
      </c>
      <c r="B40" s="86" t="s">
        <v>278</v>
      </c>
      <c r="C40" s="78">
        <f>VLOOKUP(GroupVertices[[#This Row],[Vertex]],Vertices[],MATCH("ID",Vertices[[#Headers],[Vertex]:[Vertex Content Word Count]],0),FALSE)</f>
        <v>81</v>
      </c>
    </row>
    <row r="41" spans="1:3" ht="15">
      <c r="A41" s="78" t="s">
        <v>2683</v>
      </c>
      <c r="B41" s="86" t="s">
        <v>277</v>
      </c>
      <c r="C41" s="78">
        <f>VLOOKUP(GroupVertices[[#This Row],[Vertex]],Vertices[],MATCH("ID",Vertices[[#Headers],[Vertex]:[Vertex Content Word Count]],0),FALSE)</f>
        <v>80</v>
      </c>
    </row>
    <row r="42" spans="1:3" ht="15">
      <c r="A42" s="78" t="s">
        <v>2683</v>
      </c>
      <c r="B42" s="86" t="s">
        <v>276</v>
      </c>
      <c r="C42" s="78">
        <f>VLOOKUP(GroupVertices[[#This Row],[Vertex]],Vertices[],MATCH("ID",Vertices[[#Headers],[Vertex]:[Vertex Content Word Count]],0),FALSE)</f>
        <v>79</v>
      </c>
    </row>
    <row r="43" spans="1:3" ht="15">
      <c r="A43" s="78" t="s">
        <v>2683</v>
      </c>
      <c r="B43" s="86" t="s">
        <v>275</v>
      </c>
      <c r="C43" s="78">
        <f>VLOOKUP(GroupVertices[[#This Row],[Vertex]],Vertices[],MATCH("ID",Vertices[[#Headers],[Vertex]:[Vertex Content Word Count]],0),FALSE)</f>
        <v>78</v>
      </c>
    </row>
    <row r="44" spans="1:3" ht="15">
      <c r="A44" s="78" t="s">
        <v>2683</v>
      </c>
      <c r="B44" s="86" t="s">
        <v>274</v>
      </c>
      <c r="C44" s="78">
        <f>VLOOKUP(GroupVertices[[#This Row],[Vertex]],Vertices[],MATCH("ID",Vertices[[#Headers],[Vertex]:[Vertex Content Word Count]],0),FALSE)</f>
        <v>77</v>
      </c>
    </row>
    <row r="45" spans="1:3" ht="15">
      <c r="A45" s="78" t="s">
        <v>2683</v>
      </c>
      <c r="B45" s="86" t="s">
        <v>273</v>
      </c>
      <c r="C45" s="78">
        <f>VLOOKUP(GroupVertices[[#This Row],[Vertex]],Vertices[],MATCH("ID",Vertices[[#Headers],[Vertex]:[Vertex Content Word Count]],0),FALSE)</f>
        <v>76</v>
      </c>
    </row>
    <row r="46" spans="1:3" ht="15">
      <c r="A46" s="78" t="s">
        <v>2683</v>
      </c>
      <c r="B46" s="86" t="s">
        <v>272</v>
      </c>
      <c r="C46" s="78">
        <f>VLOOKUP(GroupVertices[[#This Row],[Vertex]],Vertices[],MATCH("ID",Vertices[[#Headers],[Vertex]:[Vertex Content Word Count]],0),FALSE)</f>
        <v>75</v>
      </c>
    </row>
    <row r="47" spans="1:3" ht="15">
      <c r="A47" s="78" t="s">
        <v>2683</v>
      </c>
      <c r="B47" s="86" t="s">
        <v>271</v>
      </c>
      <c r="C47" s="78">
        <f>VLOOKUP(GroupVertices[[#This Row],[Vertex]],Vertices[],MATCH("ID",Vertices[[#Headers],[Vertex]:[Vertex Content Word Count]],0),FALSE)</f>
        <v>74</v>
      </c>
    </row>
    <row r="48" spans="1:3" ht="15">
      <c r="A48" s="78" t="s">
        <v>2683</v>
      </c>
      <c r="B48" s="86" t="s">
        <v>270</v>
      </c>
      <c r="C48" s="78">
        <f>VLOOKUP(GroupVertices[[#This Row],[Vertex]],Vertices[],MATCH("ID",Vertices[[#Headers],[Vertex]:[Vertex Content Word Count]],0),FALSE)</f>
        <v>73</v>
      </c>
    </row>
    <row r="49" spans="1:3" ht="15">
      <c r="A49" s="78" t="s">
        <v>2683</v>
      </c>
      <c r="B49" s="86" t="s">
        <v>269</v>
      </c>
      <c r="C49" s="78">
        <f>VLOOKUP(GroupVertices[[#This Row],[Vertex]],Vertices[],MATCH("ID",Vertices[[#Headers],[Vertex]:[Vertex Content Word Count]],0),FALSE)</f>
        <v>72</v>
      </c>
    </row>
    <row r="50" spans="1:3" ht="15">
      <c r="A50" s="78" t="s">
        <v>2683</v>
      </c>
      <c r="B50" s="86" t="s">
        <v>268</v>
      </c>
      <c r="C50" s="78">
        <f>VLOOKUP(GroupVertices[[#This Row],[Vertex]],Vertices[],MATCH("ID",Vertices[[#Headers],[Vertex]:[Vertex Content Word Count]],0),FALSE)</f>
        <v>71</v>
      </c>
    </row>
    <row r="51" spans="1:3" ht="15">
      <c r="A51" s="78" t="s">
        <v>2683</v>
      </c>
      <c r="B51" s="86" t="s">
        <v>266</v>
      </c>
      <c r="C51" s="78">
        <f>VLOOKUP(GroupVertices[[#This Row],[Vertex]],Vertices[],MATCH("ID",Vertices[[#Headers],[Vertex]:[Vertex Content Word Count]],0),FALSE)</f>
        <v>69</v>
      </c>
    </row>
    <row r="52" spans="1:3" ht="15">
      <c r="A52" s="78" t="s">
        <v>2683</v>
      </c>
      <c r="B52" s="86" t="s">
        <v>265</v>
      </c>
      <c r="C52" s="78">
        <f>VLOOKUP(GroupVertices[[#This Row],[Vertex]],Vertices[],MATCH("ID",Vertices[[#Headers],[Vertex]:[Vertex Content Word Count]],0),FALSE)</f>
        <v>68</v>
      </c>
    </row>
    <row r="53" spans="1:3" ht="15">
      <c r="A53" s="78" t="s">
        <v>2683</v>
      </c>
      <c r="B53" s="86" t="s">
        <v>264</v>
      </c>
      <c r="C53" s="78">
        <f>VLOOKUP(GroupVertices[[#This Row],[Vertex]],Vertices[],MATCH("ID",Vertices[[#Headers],[Vertex]:[Vertex Content Word Count]],0),FALSE)</f>
        <v>67</v>
      </c>
    </row>
    <row r="54" spans="1:3" ht="15">
      <c r="A54" s="78" t="s">
        <v>2683</v>
      </c>
      <c r="B54" s="86" t="s">
        <v>263</v>
      </c>
      <c r="C54" s="78">
        <f>VLOOKUP(GroupVertices[[#This Row],[Vertex]],Vertices[],MATCH("ID",Vertices[[#Headers],[Vertex]:[Vertex Content Word Count]],0),FALSE)</f>
        <v>66</v>
      </c>
    </row>
    <row r="55" spans="1:3" ht="15">
      <c r="A55" s="78" t="s">
        <v>2683</v>
      </c>
      <c r="B55" s="86" t="s">
        <v>262</v>
      </c>
      <c r="C55" s="78">
        <f>VLOOKUP(GroupVertices[[#This Row],[Vertex]],Vertices[],MATCH("ID",Vertices[[#Headers],[Vertex]:[Vertex Content Word Count]],0),FALSE)</f>
        <v>65</v>
      </c>
    </row>
    <row r="56" spans="1:3" ht="15">
      <c r="A56" s="78" t="s">
        <v>2683</v>
      </c>
      <c r="B56" s="86" t="s">
        <v>261</v>
      </c>
      <c r="C56" s="78">
        <f>VLOOKUP(GroupVertices[[#This Row],[Vertex]],Vertices[],MATCH("ID",Vertices[[#Headers],[Vertex]:[Vertex Content Word Count]],0),FALSE)</f>
        <v>64</v>
      </c>
    </row>
    <row r="57" spans="1:3" ht="15">
      <c r="A57" s="78" t="s">
        <v>2683</v>
      </c>
      <c r="B57" s="86" t="s">
        <v>260</v>
      </c>
      <c r="C57" s="78">
        <f>VLOOKUP(GroupVertices[[#This Row],[Vertex]],Vertices[],MATCH("ID",Vertices[[#Headers],[Vertex]:[Vertex Content Word Count]],0),FALSE)</f>
        <v>63</v>
      </c>
    </row>
    <row r="58" spans="1:3" ht="15">
      <c r="A58" s="78" t="s">
        <v>2683</v>
      </c>
      <c r="B58" s="86" t="s">
        <v>259</v>
      </c>
      <c r="C58" s="78">
        <f>VLOOKUP(GroupVertices[[#This Row],[Vertex]],Vertices[],MATCH("ID",Vertices[[#Headers],[Vertex]:[Vertex Content Word Count]],0),FALSE)</f>
        <v>62</v>
      </c>
    </row>
    <row r="59" spans="1:3" ht="15">
      <c r="A59" s="78" t="s">
        <v>2683</v>
      </c>
      <c r="B59" s="86" t="s">
        <v>258</v>
      </c>
      <c r="C59" s="78">
        <f>VLOOKUP(GroupVertices[[#This Row],[Vertex]],Vertices[],MATCH("ID",Vertices[[#Headers],[Vertex]:[Vertex Content Word Count]],0),FALSE)</f>
        <v>61</v>
      </c>
    </row>
    <row r="60" spans="1:3" ht="15">
      <c r="A60" s="78" t="s">
        <v>2683</v>
      </c>
      <c r="B60" s="86" t="s">
        <v>257</v>
      </c>
      <c r="C60" s="78">
        <f>VLOOKUP(GroupVertices[[#This Row],[Vertex]],Vertices[],MATCH("ID",Vertices[[#Headers],[Vertex]:[Vertex Content Word Count]],0),FALSE)</f>
        <v>59</v>
      </c>
    </row>
    <row r="61" spans="1:3" ht="15">
      <c r="A61" s="78" t="s">
        <v>2684</v>
      </c>
      <c r="B61" s="86" t="s">
        <v>344</v>
      </c>
      <c r="C61" s="78">
        <f>VLOOKUP(GroupVertices[[#This Row],[Vertex]],Vertices[],MATCH("ID",Vertices[[#Headers],[Vertex]:[Vertex Content Word Count]],0),FALSE)</f>
        <v>6</v>
      </c>
    </row>
    <row r="62" spans="1:3" ht="15">
      <c r="A62" s="78" t="s">
        <v>2684</v>
      </c>
      <c r="B62" s="86" t="s">
        <v>369</v>
      </c>
      <c r="C62" s="78">
        <f>VLOOKUP(GroupVertices[[#This Row],[Vertex]],Vertices[],MATCH("ID",Vertices[[#Headers],[Vertex]:[Vertex Content Word Count]],0),FALSE)</f>
        <v>173</v>
      </c>
    </row>
    <row r="63" spans="1:3" ht="15">
      <c r="A63" s="78" t="s">
        <v>2684</v>
      </c>
      <c r="B63" s="86" t="s">
        <v>389</v>
      </c>
      <c r="C63" s="78">
        <f>VLOOKUP(GroupVertices[[#This Row],[Vertex]],Vertices[],MATCH("ID",Vertices[[#Headers],[Vertex]:[Vertex Content Word Count]],0),FALSE)</f>
        <v>5</v>
      </c>
    </row>
    <row r="64" spans="1:3" ht="15">
      <c r="A64" s="78" t="s">
        <v>2684</v>
      </c>
      <c r="B64" s="86" t="s">
        <v>373</v>
      </c>
      <c r="C64" s="78">
        <f>VLOOKUP(GroupVertices[[#This Row],[Vertex]],Vertices[],MATCH("ID",Vertices[[#Headers],[Vertex]:[Vertex Content Word Count]],0),FALSE)</f>
        <v>4</v>
      </c>
    </row>
    <row r="65" spans="1:3" ht="15">
      <c r="A65" s="78" t="s">
        <v>2684</v>
      </c>
      <c r="B65" s="86" t="s">
        <v>368</v>
      </c>
      <c r="C65" s="78">
        <f>VLOOKUP(GroupVertices[[#This Row],[Vertex]],Vertices[],MATCH("ID",Vertices[[#Headers],[Vertex]:[Vertex Content Word Count]],0),FALSE)</f>
        <v>172</v>
      </c>
    </row>
    <row r="66" spans="1:3" ht="15">
      <c r="A66" s="78" t="s">
        <v>2684</v>
      </c>
      <c r="B66" s="86" t="s">
        <v>364</v>
      </c>
      <c r="C66" s="78">
        <f>VLOOKUP(GroupVertices[[#This Row],[Vertex]],Vertices[],MATCH("ID",Vertices[[#Headers],[Vertex]:[Vertex Content Word Count]],0),FALSE)</f>
        <v>168</v>
      </c>
    </row>
    <row r="67" spans="1:3" ht="15">
      <c r="A67" s="78" t="s">
        <v>2684</v>
      </c>
      <c r="B67" s="86" t="s">
        <v>361</v>
      </c>
      <c r="C67" s="78">
        <f>VLOOKUP(GroupVertices[[#This Row],[Vertex]],Vertices[],MATCH("ID",Vertices[[#Headers],[Vertex]:[Vertex Content Word Count]],0),FALSE)</f>
        <v>165</v>
      </c>
    </row>
    <row r="68" spans="1:3" ht="15">
      <c r="A68" s="78" t="s">
        <v>2684</v>
      </c>
      <c r="B68" s="86" t="s">
        <v>357</v>
      </c>
      <c r="C68" s="78">
        <f>VLOOKUP(GroupVertices[[#This Row],[Vertex]],Vertices[],MATCH("ID",Vertices[[#Headers],[Vertex]:[Vertex Content Word Count]],0),FALSE)</f>
        <v>163</v>
      </c>
    </row>
    <row r="69" spans="1:3" ht="15">
      <c r="A69" s="78" t="s">
        <v>2684</v>
      </c>
      <c r="B69" s="86" t="s">
        <v>356</v>
      </c>
      <c r="C69" s="78">
        <f>VLOOKUP(GroupVertices[[#This Row],[Vertex]],Vertices[],MATCH("ID",Vertices[[#Headers],[Vertex]:[Vertex Content Word Count]],0),FALSE)</f>
        <v>162</v>
      </c>
    </row>
    <row r="70" spans="1:3" ht="15">
      <c r="A70" s="78" t="s">
        <v>2684</v>
      </c>
      <c r="B70" s="86" t="s">
        <v>354</v>
      </c>
      <c r="C70" s="78">
        <f>VLOOKUP(GroupVertices[[#This Row],[Vertex]],Vertices[],MATCH("ID",Vertices[[#Headers],[Vertex]:[Vertex Content Word Count]],0),FALSE)</f>
        <v>160</v>
      </c>
    </row>
    <row r="71" spans="1:3" ht="15">
      <c r="A71" s="78" t="s">
        <v>2684</v>
      </c>
      <c r="B71" s="86" t="s">
        <v>353</v>
      </c>
      <c r="C71" s="78">
        <f>VLOOKUP(GroupVertices[[#This Row],[Vertex]],Vertices[],MATCH("ID",Vertices[[#Headers],[Vertex]:[Vertex Content Word Count]],0),FALSE)</f>
        <v>159</v>
      </c>
    </row>
    <row r="72" spans="1:3" ht="15">
      <c r="A72" s="78" t="s">
        <v>2684</v>
      </c>
      <c r="B72" s="86" t="s">
        <v>352</v>
      </c>
      <c r="C72" s="78">
        <f>VLOOKUP(GroupVertices[[#This Row],[Vertex]],Vertices[],MATCH("ID",Vertices[[#Headers],[Vertex]:[Vertex Content Word Count]],0),FALSE)</f>
        <v>158</v>
      </c>
    </row>
    <row r="73" spans="1:3" ht="15">
      <c r="A73" s="78" t="s">
        <v>2684</v>
      </c>
      <c r="B73" s="86" t="s">
        <v>346</v>
      </c>
      <c r="C73" s="78">
        <f>VLOOKUP(GroupVertices[[#This Row],[Vertex]],Vertices[],MATCH("ID",Vertices[[#Headers],[Vertex]:[Vertex Content Word Count]],0),FALSE)</f>
        <v>150</v>
      </c>
    </row>
    <row r="74" spans="1:3" ht="15">
      <c r="A74" s="78" t="s">
        <v>2684</v>
      </c>
      <c r="B74" s="86" t="s">
        <v>345</v>
      </c>
      <c r="C74" s="78">
        <f>VLOOKUP(GroupVertices[[#This Row],[Vertex]],Vertices[],MATCH("ID",Vertices[[#Headers],[Vertex]:[Vertex Content Word Count]],0),FALSE)</f>
        <v>127</v>
      </c>
    </row>
    <row r="75" spans="1:3" ht="15">
      <c r="A75" s="78" t="s">
        <v>2684</v>
      </c>
      <c r="B75" s="86" t="s">
        <v>335</v>
      </c>
      <c r="C75" s="78">
        <f>VLOOKUP(GroupVertices[[#This Row],[Vertex]],Vertices[],MATCH("ID",Vertices[[#Headers],[Vertex]:[Vertex Content Word Count]],0),FALSE)</f>
        <v>144</v>
      </c>
    </row>
    <row r="76" spans="1:3" ht="15">
      <c r="A76" s="78" t="s">
        <v>2684</v>
      </c>
      <c r="B76" s="86" t="s">
        <v>323</v>
      </c>
      <c r="C76" s="78">
        <f>VLOOKUP(GroupVertices[[#This Row],[Vertex]],Vertices[],MATCH("ID",Vertices[[#Headers],[Vertex]:[Vertex Content Word Count]],0),FALSE)</f>
        <v>130</v>
      </c>
    </row>
    <row r="77" spans="1:3" ht="15">
      <c r="A77" s="78" t="s">
        <v>2684</v>
      </c>
      <c r="B77" s="86" t="s">
        <v>321</v>
      </c>
      <c r="C77" s="78">
        <f>VLOOKUP(GroupVertices[[#This Row],[Vertex]],Vertices[],MATCH("ID",Vertices[[#Headers],[Vertex]:[Vertex Content Word Count]],0),FALSE)</f>
        <v>128</v>
      </c>
    </row>
    <row r="78" spans="1:3" ht="15">
      <c r="A78" s="78" t="s">
        <v>2684</v>
      </c>
      <c r="B78" s="86" t="s">
        <v>343</v>
      </c>
      <c r="C78" s="78">
        <f>VLOOKUP(GroupVertices[[#This Row],[Vertex]],Vertices[],MATCH("ID",Vertices[[#Headers],[Vertex]:[Vertex Content Word Count]],0),FALSE)</f>
        <v>50</v>
      </c>
    </row>
    <row r="79" spans="1:3" ht="15">
      <c r="A79" s="78" t="s">
        <v>2684</v>
      </c>
      <c r="B79" s="86" t="s">
        <v>320</v>
      </c>
      <c r="C79" s="78">
        <f>VLOOKUP(GroupVertices[[#This Row],[Vertex]],Vertices[],MATCH("ID",Vertices[[#Headers],[Vertex]:[Vertex Content Word Count]],0),FALSE)</f>
        <v>126</v>
      </c>
    </row>
    <row r="80" spans="1:3" ht="15">
      <c r="A80" s="78" t="s">
        <v>2684</v>
      </c>
      <c r="B80" s="86" t="s">
        <v>295</v>
      </c>
      <c r="C80" s="78">
        <f>VLOOKUP(GroupVertices[[#This Row],[Vertex]],Vertices[],MATCH("ID",Vertices[[#Headers],[Vertex]:[Vertex Content Word Count]],0),FALSE)</f>
        <v>98</v>
      </c>
    </row>
    <row r="81" spans="1:3" ht="15">
      <c r="A81" s="78" t="s">
        <v>2684</v>
      </c>
      <c r="B81" s="86" t="s">
        <v>249</v>
      </c>
      <c r="C81" s="78">
        <f>VLOOKUP(GroupVertices[[#This Row],[Vertex]],Vertices[],MATCH("ID",Vertices[[#Headers],[Vertex]:[Vertex Content Word Count]],0),FALSE)</f>
        <v>48</v>
      </c>
    </row>
    <row r="82" spans="1:3" ht="15">
      <c r="A82" s="78" t="s">
        <v>2684</v>
      </c>
      <c r="B82" s="86" t="s">
        <v>394</v>
      </c>
      <c r="C82" s="78">
        <f>VLOOKUP(GroupVertices[[#This Row],[Vertex]],Vertices[],MATCH("ID",Vertices[[#Headers],[Vertex]:[Vertex Content Word Count]],0),FALSE)</f>
        <v>49</v>
      </c>
    </row>
    <row r="83" spans="1:3" ht="15">
      <c r="A83" s="78" t="s">
        <v>2684</v>
      </c>
      <c r="B83" s="86" t="s">
        <v>236</v>
      </c>
      <c r="C83" s="78">
        <f>VLOOKUP(GroupVertices[[#This Row],[Vertex]],Vertices[],MATCH("ID",Vertices[[#Headers],[Vertex]:[Vertex Content Word Count]],0),FALSE)</f>
        <v>30</v>
      </c>
    </row>
    <row r="84" spans="1:3" ht="15">
      <c r="A84" s="78" t="s">
        <v>2684</v>
      </c>
      <c r="B84" s="86" t="s">
        <v>226</v>
      </c>
      <c r="C84" s="78">
        <f>VLOOKUP(GroupVertices[[#This Row],[Vertex]],Vertices[],MATCH("ID",Vertices[[#Headers],[Vertex]:[Vertex Content Word Count]],0),FALSE)</f>
        <v>18</v>
      </c>
    </row>
    <row r="85" spans="1:3" ht="15">
      <c r="A85" s="78" t="s">
        <v>2684</v>
      </c>
      <c r="B85" s="86" t="s">
        <v>225</v>
      </c>
      <c r="C85" s="78">
        <f>VLOOKUP(GroupVertices[[#This Row],[Vertex]],Vertices[],MATCH("ID",Vertices[[#Headers],[Vertex]:[Vertex Content Word Count]],0),FALSE)</f>
        <v>17</v>
      </c>
    </row>
    <row r="86" spans="1:3" ht="15">
      <c r="A86" s="78" t="s">
        <v>2684</v>
      </c>
      <c r="B86" s="86" t="s">
        <v>223</v>
      </c>
      <c r="C86" s="78">
        <f>VLOOKUP(GroupVertices[[#This Row],[Vertex]],Vertices[],MATCH("ID",Vertices[[#Headers],[Vertex]:[Vertex Content Word Count]],0),FALSE)</f>
        <v>15</v>
      </c>
    </row>
    <row r="87" spans="1:3" ht="15">
      <c r="A87" s="78" t="s">
        <v>2684</v>
      </c>
      <c r="B87" s="86" t="s">
        <v>222</v>
      </c>
      <c r="C87" s="78">
        <f>VLOOKUP(GroupVertices[[#This Row],[Vertex]],Vertices[],MATCH("ID",Vertices[[#Headers],[Vertex]:[Vertex Content Word Count]],0),FALSE)</f>
        <v>14</v>
      </c>
    </row>
    <row r="88" spans="1:3" ht="15">
      <c r="A88" s="78" t="s">
        <v>2684</v>
      </c>
      <c r="B88" s="86" t="s">
        <v>221</v>
      </c>
      <c r="C88" s="78">
        <f>VLOOKUP(GroupVertices[[#This Row],[Vertex]],Vertices[],MATCH("ID",Vertices[[#Headers],[Vertex]:[Vertex Content Word Count]],0),FALSE)</f>
        <v>13</v>
      </c>
    </row>
    <row r="89" spans="1:3" ht="15">
      <c r="A89" s="78" t="s">
        <v>2684</v>
      </c>
      <c r="B89" s="86" t="s">
        <v>220</v>
      </c>
      <c r="C89" s="78">
        <f>VLOOKUP(GroupVertices[[#This Row],[Vertex]],Vertices[],MATCH("ID",Vertices[[#Headers],[Vertex]:[Vertex Content Word Count]],0),FALSE)</f>
        <v>12</v>
      </c>
    </row>
    <row r="90" spans="1:3" ht="15">
      <c r="A90" s="78" t="s">
        <v>2684</v>
      </c>
      <c r="B90" s="86" t="s">
        <v>219</v>
      </c>
      <c r="C90" s="78">
        <f>VLOOKUP(GroupVertices[[#This Row],[Vertex]],Vertices[],MATCH("ID",Vertices[[#Headers],[Vertex]:[Vertex Content Word Count]],0),FALSE)</f>
        <v>11</v>
      </c>
    </row>
    <row r="91" spans="1:3" ht="15">
      <c r="A91" s="78" t="s">
        <v>2684</v>
      </c>
      <c r="B91" s="86" t="s">
        <v>218</v>
      </c>
      <c r="C91" s="78">
        <f>VLOOKUP(GroupVertices[[#This Row],[Vertex]],Vertices[],MATCH("ID",Vertices[[#Headers],[Vertex]:[Vertex Content Word Count]],0),FALSE)</f>
        <v>10</v>
      </c>
    </row>
    <row r="92" spans="1:3" ht="15">
      <c r="A92" s="78" t="s">
        <v>2684</v>
      </c>
      <c r="B92" s="86" t="s">
        <v>217</v>
      </c>
      <c r="C92" s="78">
        <f>VLOOKUP(GroupVertices[[#This Row],[Vertex]],Vertices[],MATCH("ID",Vertices[[#Headers],[Vertex]:[Vertex Content Word Count]],0),FALSE)</f>
        <v>9</v>
      </c>
    </row>
    <row r="93" spans="1:3" ht="15">
      <c r="A93" s="78" t="s">
        <v>2684</v>
      </c>
      <c r="B93" s="86" t="s">
        <v>216</v>
      </c>
      <c r="C93" s="78">
        <f>VLOOKUP(GroupVertices[[#This Row],[Vertex]],Vertices[],MATCH("ID",Vertices[[#Headers],[Vertex]:[Vertex Content Word Count]],0),FALSE)</f>
        <v>8</v>
      </c>
    </row>
    <row r="94" spans="1:3" ht="15">
      <c r="A94" s="78" t="s">
        <v>2684</v>
      </c>
      <c r="B94" s="86" t="s">
        <v>215</v>
      </c>
      <c r="C94" s="78">
        <f>VLOOKUP(GroupVertices[[#This Row],[Vertex]],Vertices[],MATCH("ID",Vertices[[#Headers],[Vertex]:[Vertex Content Word Count]],0),FALSE)</f>
        <v>7</v>
      </c>
    </row>
    <row r="95" spans="1:3" ht="15">
      <c r="A95" s="78" t="s">
        <v>2684</v>
      </c>
      <c r="B95" s="86" t="s">
        <v>214</v>
      </c>
      <c r="C95" s="78">
        <f>VLOOKUP(GroupVertices[[#This Row],[Vertex]],Vertices[],MATCH("ID",Vertices[[#Headers],[Vertex]:[Vertex Content Word Count]],0),FALSE)</f>
        <v>3</v>
      </c>
    </row>
    <row r="96" spans="1:3" ht="15">
      <c r="A96" s="78" t="s">
        <v>2685</v>
      </c>
      <c r="B96" s="86" t="s">
        <v>240</v>
      </c>
      <c r="C96" s="78">
        <f>VLOOKUP(GroupVertices[[#This Row],[Vertex]],Vertices[],MATCH("ID",Vertices[[#Headers],[Vertex]:[Vertex Content Word Count]],0),FALSE)</f>
        <v>28</v>
      </c>
    </row>
    <row r="97" spans="1:3" ht="15">
      <c r="A97" s="78" t="s">
        <v>2685</v>
      </c>
      <c r="B97" s="86" t="s">
        <v>358</v>
      </c>
      <c r="C97" s="78">
        <f>VLOOKUP(GroupVertices[[#This Row],[Vertex]],Vertices[],MATCH("ID",Vertices[[#Headers],[Vertex]:[Vertex Content Word Count]],0),FALSE)</f>
        <v>41</v>
      </c>
    </row>
    <row r="98" spans="1:3" ht="15">
      <c r="A98" s="78" t="s">
        <v>2685</v>
      </c>
      <c r="B98" s="86" t="s">
        <v>252</v>
      </c>
      <c r="C98" s="78">
        <f>VLOOKUP(GroupVertices[[#This Row],[Vertex]],Vertices[],MATCH("ID",Vertices[[#Headers],[Vertex]:[Vertex Content Word Count]],0),FALSE)</f>
        <v>53</v>
      </c>
    </row>
    <row r="99" spans="1:3" ht="15">
      <c r="A99" s="78" t="s">
        <v>2685</v>
      </c>
      <c r="B99" s="86" t="s">
        <v>251</v>
      </c>
      <c r="C99" s="78">
        <f>VLOOKUP(GroupVertices[[#This Row],[Vertex]],Vertices[],MATCH("ID",Vertices[[#Headers],[Vertex]:[Vertex Content Word Count]],0),FALSE)</f>
        <v>52</v>
      </c>
    </row>
    <row r="100" spans="1:3" ht="15">
      <c r="A100" s="78" t="s">
        <v>2685</v>
      </c>
      <c r="B100" s="86" t="s">
        <v>250</v>
      </c>
      <c r="C100" s="78">
        <f>VLOOKUP(GroupVertices[[#This Row],[Vertex]],Vertices[],MATCH("ID",Vertices[[#Headers],[Vertex]:[Vertex Content Word Count]],0),FALSE)</f>
        <v>51</v>
      </c>
    </row>
    <row r="101" spans="1:3" ht="15">
      <c r="A101" s="78" t="s">
        <v>2685</v>
      </c>
      <c r="B101" s="86" t="s">
        <v>248</v>
      </c>
      <c r="C101" s="78">
        <f>VLOOKUP(GroupVertices[[#This Row],[Vertex]],Vertices[],MATCH("ID",Vertices[[#Headers],[Vertex]:[Vertex Content Word Count]],0),FALSE)</f>
        <v>47</v>
      </c>
    </row>
    <row r="102" spans="1:3" ht="15">
      <c r="A102" s="78" t="s">
        <v>2685</v>
      </c>
      <c r="B102" s="86" t="s">
        <v>246</v>
      </c>
      <c r="C102" s="78">
        <f>VLOOKUP(GroupVertices[[#This Row],[Vertex]],Vertices[],MATCH("ID",Vertices[[#Headers],[Vertex]:[Vertex Content Word Count]],0),FALSE)</f>
        <v>44</v>
      </c>
    </row>
    <row r="103" spans="1:3" ht="15">
      <c r="A103" s="78" t="s">
        <v>2685</v>
      </c>
      <c r="B103" s="86" t="s">
        <v>245</v>
      </c>
      <c r="C103" s="78">
        <f>VLOOKUP(GroupVertices[[#This Row],[Vertex]],Vertices[],MATCH("ID",Vertices[[#Headers],[Vertex]:[Vertex Content Word Count]],0),FALSE)</f>
        <v>43</v>
      </c>
    </row>
    <row r="104" spans="1:3" ht="15">
      <c r="A104" s="78" t="s">
        <v>2685</v>
      </c>
      <c r="B104" s="86" t="s">
        <v>244</v>
      </c>
      <c r="C104" s="78">
        <f>VLOOKUP(GroupVertices[[#This Row],[Vertex]],Vertices[],MATCH("ID",Vertices[[#Headers],[Vertex]:[Vertex Content Word Count]],0),FALSE)</f>
        <v>42</v>
      </c>
    </row>
    <row r="105" spans="1:3" ht="15">
      <c r="A105" s="78" t="s">
        <v>2685</v>
      </c>
      <c r="B105" s="86" t="s">
        <v>243</v>
      </c>
      <c r="C105" s="78">
        <f>VLOOKUP(GroupVertices[[#This Row],[Vertex]],Vertices[],MATCH("ID",Vertices[[#Headers],[Vertex]:[Vertex Content Word Count]],0),FALSE)</f>
        <v>40</v>
      </c>
    </row>
    <row r="106" spans="1:3" ht="15">
      <c r="A106" s="78" t="s">
        <v>2685</v>
      </c>
      <c r="B106" s="86" t="s">
        <v>242</v>
      </c>
      <c r="C106" s="78">
        <f>VLOOKUP(GroupVertices[[#This Row],[Vertex]],Vertices[],MATCH("ID",Vertices[[#Headers],[Vertex]:[Vertex Content Word Count]],0),FALSE)</f>
        <v>39</v>
      </c>
    </row>
    <row r="107" spans="1:3" ht="15">
      <c r="A107" s="78" t="s">
        <v>2685</v>
      </c>
      <c r="B107" s="86" t="s">
        <v>241</v>
      </c>
      <c r="C107" s="78">
        <f>VLOOKUP(GroupVertices[[#This Row],[Vertex]],Vertices[],MATCH("ID",Vertices[[#Headers],[Vertex]:[Vertex Content Word Count]],0),FALSE)</f>
        <v>38</v>
      </c>
    </row>
    <row r="108" spans="1:3" ht="15">
      <c r="A108" s="78" t="s">
        <v>2685</v>
      </c>
      <c r="B108" s="86" t="s">
        <v>392</v>
      </c>
      <c r="C108" s="78">
        <f>VLOOKUP(GroupVertices[[#This Row],[Vertex]],Vertices[],MATCH("ID",Vertices[[#Headers],[Vertex]:[Vertex Content Word Count]],0),FALSE)</f>
        <v>37</v>
      </c>
    </row>
    <row r="109" spans="1:3" ht="15">
      <c r="A109" s="78" t="s">
        <v>2685</v>
      </c>
      <c r="B109" s="86" t="s">
        <v>237</v>
      </c>
      <c r="C109" s="78">
        <f>VLOOKUP(GroupVertices[[#This Row],[Vertex]],Vertices[],MATCH("ID",Vertices[[#Headers],[Vertex]:[Vertex Content Word Count]],0),FALSE)</f>
        <v>31</v>
      </c>
    </row>
    <row r="110" spans="1:3" ht="15">
      <c r="A110" s="78" t="s">
        <v>2685</v>
      </c>
      <c r="B110" s="86" t="s">
        <v>235</v>
      </c>
      <c r="C110" s="78">
        <f>VLOOKUP(GroupVertices[[#This Row],[Vertex]],Vertices[],MATCH("ID",Vertices[[#Headers],[Vertex]:[Vertex Content Word Count]],0),FALSE)</f>
        <v>29</v>
      </c>
    </row>
    <row r="111" spans="1:3" ht="15">
      <c r="A111" s="78" t="s">
        <v>2685</v>
      </c>
      <c r="B111" s="86" t="s">
        <v>234</v>
      </c>
      <c r="C111" s="78">
        <f>VLOOKUP(GroupVertices[[#This Row],[Vertex]],Vertices[],MATCH("ID",Vertices[[#Headers],[Vertex]:[Vertex Content Word Count]],0),FALSE)</f>
        <v>27</v>
      </c>
    </row>
    <row r="112" spans="1:3" ht="15">
      <c r="A112" s="78" t="s">
        <v>2686</v>
      </c>
      <c r="B112" s="86" t="s">
        <v>224</v>
      </c>
      <c r="C112" s="78">
        <f>VLOOKUP(GroupVertices[[#This Row],[Vertex]],Vertices[],MATCH("ID",Vertices[[#Headers],[Vertex]:[Vertex Content Word Count]],0),FALSE)</f>
        <v>16</v>
      </c>
    </row>
    <row r="113" spans="1:3" ht="15">
      <c r="A113" s="78" t="s">
        <v>2686</v>
      </c>
      <c r="B113" s="86" t="s">
        <v>227</v>
      </c>
      <c r="C113" s="78">
        <f>VLOOKUP(GroupVertices[[#This Row],[Vertex]],Vertices[],MATCH("ID",Vertices[[#Headers],[Vertex]:[Vertex Content Word Count]],0),FALSE)</f>
        <v>19</v>
      </c>
    </row>
    <row r="114" spans="1:3" ht="15">
      <c r="A114" s="78" t="s">
        <v>2686</v>
      </c>
      <c r="B114" s="86" t="s">
        <v>228</v>
      </c>
      <c r="C114" s="78">
        <f>VLOOKUP(GroupVertices[[#This Row],[Vertex]],Vertices[],MATCH("ID",Vertices[[#Headers],[Vertex]:[Vertex Content Word Count]],0),FALSE)</f>
        <v>20</v>
      </c>
    </row>
    <row r="115" spans="1:3" ht="15">
      <c r="A115" s="78" t="s">
        <v>2686</v>
      </c>
      <c r="B115" s="86" t="s">
        <v>233</v>
      </c>
      <c r="C115" s="78">
        <f>VLOOKUP(GroupVertices[[#This Row],[Vertex]],Vertices[],MATCH("ID",Vertices[[#Headers],[Vertex]:[Vertex Content Word Count]],0),FALSE)</f>
        <v>26</v>
      </c>
    </row>
    <row r="116" spans="1:3" ht="15">
      <c r="A116" s="78" t="s">
        <v>2686</v>
      </c>
      <c r="B116" s="86" t="s">
        <v>255</v>
      </c>
      <c r="C116" s="78">
        <f>VLOOKUP(GroupVertices[[#This Row],[Vertex]],Vertices[],MATCH("ID",Vertices[[#Headers],[Vertex]:[Vertex Content Word Count]],0),FALSE)</f>
        <v>56</v>
      </c>
    </row>
    <row r="117" spans="1:3" ht="15">
      <c r="A117" s="78" t="s">
        <v>2686</v>
      </c>
      <c r="B117" s="86" t="s">
        <v>267</v>
      </c>
      <c r="C117" s="78">
        <f>VLOOKUP(GroupVertices[[#This Row],[Vertex]],Vertices[],MATCH("ID",Vertices[[#Headers],[Vertex]:[Vertex Content Word Count]],0),FALSE)</f>
        <v>70</v>
      </c>
    </row>
    <row r="118" spans="1:3" ht="15">
      <c r="A118" s="78" t="s">
        <v>2686</v>
      </c>
      <c r="B118" s="86" t="s">
        <v>301</v>
      </c>
      <c r="C118" s="78">
        <f>VLOOKUP(GroupVertices[[#This Row],[Vertex]],Vertices[],MATCH("ID",Vertices[[#Headers],[Vertex]:[Vertex Content Word Count]],0),FALSE)</f>
        <v>105</v>
      </c>
    </row>
    <row r="119" spans="1:3" ht="15">
      <c r="A119" s="78" t="s">
        <v>2686</v>
      </c>
      <c r="B119" s="86" t="s">
        <v>314</v>
      </c>
      <c r="C119" s="78">
        <f>VLOOKUP(GroupVertices[[#This Row],[Vertex]],Vertices[],MATCH("ID",Vertices[[#Headers],[Vertex]:[Vertex Content Word Count]],0),FALSE)</f>
        <v>120</v>
      </c>
    </row>
    <row r="120" spans="1:3" ht="15">
      <c r="A120" s="78" t="s">
        <v>2686</v>
      </c>
      <c r="B120" s="86" t="s">
        <v>333</v>
      </c>
      <c r="C120" s="78">
        <f>VLOOKUP(GroupVertices[[#This Row],[Vertex]],Vertices[],MATCH("ID",Vertices[[#Headers],[Vertex]:[Vertex Content Word Count]],0),FALSE)</f>
        <v>141</v>
      </c>
    </row>
    <row r="121" spans="1:3" ht="15">
      <c r="A121" s="78" t="s">
        <v>2686</v>
      </c>
      <c r="B121" s="86" t="s">
        <v>370</v>
      </c>
      <c r="C121" s="78">
        <f>VLOOKUP(GroupVertices[[#This Row],[Vertex]],Vertices[],MATCH("ID",Vertices[[#Headers],[Vertex]:[Vertex Content Word Count]],0),FALSE)</f>
        <v>174</v>
      </c>
    </row>
    <row r="122" spans="1:3" ht="15">
      <c r="A122" s="78" t="s">
        <v>2686</v>
      </c>
      <c r="B122" s="86" t="s">
        <v>371</v>
      </c>
      <c r="C122" s="78">
        <f>VLOOKUP(GroupVertices[[#This Row],[Vertex]],Vertices[],MATCH("ID",Vertices[[#Headers],[Vertex]:[Vertex Content Word Count]],0),FALSE)</f>
        <v>175</v>
      </c>
    </row>
    <row r="123" spans="1:3" ht="15">
      <c r="A123" s="78" t="s">
        <v>2686</v>
      </c>
      <c r="B123" s="86" t="s">
        <v>372</v>
      </c>
      <c r="C123" s="78">
        <f>VLOOKUP(GroupVertices[[#This Row],[Vertex]],Vertices[],MATCH("ID",Vertices[[#Headers],[Vertex]:[Vertex Content Word Count]],0),FALSE)</f>
        <v>176</v>
      </c>
    </row>
    <row r="124" spans="1:3" ht="15">
      <c r="A124" s="78" t="s">
        <v>2686</v>
      </c>
      <c r="B124" s="86" t="s">
        <v>387</v>
      </c>
      <c r="C124" s="78">
        <f>VLOOKUP(GroupVertices[[#This Row],[Vertex]],Vertices[],MATCH("ID",Vertices[[#Headers],[Vertex]:[Vertex Content Word Count]],0),FALSE)</f>
        <v>188</v>
      </c>
    </row>
    <row r="125" spans="1:3" ht="15">
      <c r="A125" s="78" t="s">
        <v>2686</v>
      </c>
      <c r="B125" s="86" t="s">
        <v>388</v>
      </c>
      <c r="C125" s="78">
        <f>VLOOKUP(GroupVertices[[#This Row],[Vertex]],Vertices[],MATCH("ID",Vertices[[#Headers],[Vertex]:[Vertex Content Word Count]],0),FALSE)</f>
        <v>189</v>
      </c>
    </row>
    <row r="126" spans="1:3" ht="15">
      <c r="A126" s="78" t="s">
        <v>2687</v>
      </c>
      <c r="B126" s="86" t="s">
        <v>384</v>
      </c>
      <c r="C126" s="78">
        <f>VLOOKUP(GroupVertices[[#This Row],[Vertex]],Vertices[],MATCH("ID",Vertices[[#Headers],[Vertex]:[Vertex Content Word Count]],0),FALSE)</f>
        <v>186</v>
      </c>
    </row>
    <row r="127" spans="1:3" ht="15">
      <c r="A127" s="78" t="s">
        <v>2687</v>
      </c>
      <c r="B127" s="86" t="s">
        <v>383</v>
      </c>
      <c r="C127" s="78">
        <f>VLOOKUP(GroupVertices[[#This Row],[Vertex]],Vertices[],MATCH("ID",Vertices[[#Headers],[Vertex]:[Vertex Content Word Count]],0),FALSE)</f>
        <v>99</v>
      </c>
    </row>
    <row r="128" spans="1:3" ht="15">
      <c r="A128" s="78" t="s">
        <v>2687</v>
      </c>
      <c r="B128" s="86" t="s">
        <v>379</v>
      </c>
      <c r="C128" s="78">
        <f>VLOOKUP(GroupVertices[[#This Row],[Vertex]],Vertices[],MATCH("ID",Vertices[[#Headers],[Vertex]:[Vertex Content Word Count]],0),FALSE)</f>
        <v>182</v>
      </c>
    </row>
    <row r="129" spans="1:3" ht="15">
      <c r="A129" s="78" t="s">
        <v>2687</v>
      </c>
      <c r="B129" s="86" t="s">
        <v>376</v>
      </c>
      <c r="C129" s="78">
        <f>VLOOKUP(GroupVertices[[#This Row],[Vertex]],Vertices[],MATCH("ID",Vertices[[#Headers],[Vertex]:[Vertex Content Word Count]],0),FALSE)</f>
        <v>179</v>
      </c>
    </row>
    <row r="130" spans="1:3" ht="15">
      <c r="A130" s="78" t="s">
        <v>2687</v>
      </c>
      <c r="B130" s="86" t="s">
        <v>367</v>
      </c>
      <c r="C130" s="78">
        <f>VLOOKUP(GroupVertices[[#This Row],[Vertex]],Vertices[],MATCH("ID",Vertices[[#Headers],[Vertex]:[Vertex Content Word Count]],0),FALSE)</f>
        <v>143</v>
      </c>
    </row>
    <row r="131" spans="1:3" ht="15">
      <c r="A131" s="78" t="s">
        <v>2687</v>
      </c>
      <c r="B131" s="86" t="s">
        <v>399</v>
      </c>
      <c r="C131" s="78">
        <f>VLOOKUP(GroupVertices[[#This Row],[Vertex]],Vertices[],MATCH("ID",Vertices[[#Headers],[Vertex]:[Vertex Content Word Count]],0),FALSE)</f>
        <v>171</v>
      </c>
    </row>
    <row r="132" spans="1:3" ht="15">
      <c r="A132" s="78" t="s">
        <v>2687</v>
      </c>
      <c r="B132" s="86" t="s">
        <v>366</v>
      </c>
      <c r="C132" s="78">
        <f>VLOOKUP(GroupVertices[[#This Row],[Vertex]],Vertices[],MATCH("ID",Vertices[[#Headers],[Vertex]:[Vertex Content Word Count]],0),FALSE)</f>
        <v>170</v>
      </c>
    </row>
    <row r="133" spans="1:3" ht="15">
      <c r="A133" s="78" t="s">
        <v>2687</v>
      </c>
      <c r="B133" s="86" t="s">
        <v>365</v>
      </c>
      <c r="C133" s="78">
        <f>VLOOKUP(GroupVertices[[#This Row],[Vertex]],Vertices[],MATCH("ID",Vertices[[#Headers],[Vertex]:[Vertex Content Word Count]],0),FALSE)</f>
        <v>169</v>
      </c>
    </row>
    <row r="134" spans="1:3" ht="15">
      <c r="A134" s="78" t="s">
        <v>2687</v>
      </c>
      <c r="B134" s="86" t="s">
        <v>355</v>
      </c>
      <c r="C134" s="78">
        <f>VLOOKUP(GroupVertices[[#This Row],[Vertex]],Vertices[],MATCH("ID",Vertices[[#Headers],[Vertex]:[Vertex Content Word Count]],0),FALSE)</f>
        <v>161</v>
      </c>
    </row>
    <row r="135" spans="1:3" ht="15">
      <c r="A135" s="78" t="s">
        <v>2687</v>
      </c>
      <c r="B135" s="86" t="s">
        <v>336</v>
      </c>
      <c r="C135" s="78">
        <f>VLOOKUP(GroupVertices[[#This Row],[Vertex]],Vertices[],MATCH("ID",Vertices[[#Headers],[Vertex]:[Vertex Content Word Count]],0),FALSE)</f>
        <v>145</v>
      </c>
    </row>
    <row r="136" spans="1:3" ht="15">
      <c r="A136" s="78" t="s">
        <v>2687</v>
      </c>
      <c r="B136" s="86" t="s">
        <v>334</v>
      </c>
      <c r="C136" s="78">
        <f>VLOOKUP(GroupVertices[[#This Row],[Vertex]],Vertices[],MATCH("ID",Vertices[[#Headers],[Vertex]:[Vertex Content Word Count]],0),FALSE)</f>
        <v>142</v>
      </c>
    </row>
    <row r="137" spans="1:3" ht="15">
      <c r="A137" s="78" t="s">
        <v>2687</v>
      </c>
      <c r="B137" s="86" t="s">
        <v>310</v>
      </c>
      <c r="C137" s="78">
        <f>VLOOKUP(GroupVertices[[#This Row],[Vertex]],Vertices[],MATCH("ID",Vertices[[#Headers],[Vertex]:[Vertex Content Word Count]],0),FALSE)</f>
        <v>116</v>
      </c>
    </row>
    <row r="138" spans="1:3" ht="15">
      <c r="A138" s="78" t="s">
        <v>2687</v>
      </c>
      <c r="B138" s="86" t="s">
        <v>296</v>
      </c>
      <c r="C138" s="78">
        <f>VLOOKUP(GroupVertices[[#This Row],[Vertex]],Vertices[],MATCH("ID",Vertices[[#Headers],[Vertex]:[Vertex Content Word Count]],0),FALSE)</f>
        <v>100</v>
      </c>
    </row>
    <row r="139" spans="1:3" ht="15">
      <c r="A139" s="78" t="s">
        <v>2688</v>
      </c>
      <c r="B139" s="86" t="s">
        <v>359</v>
      </c>
      <c r="C139" s="78">
        <f>VLOOKUP(GroupVertices[[#This Row],[Vertex]],Vertices[],MATCH("ID",Vertices[[#Headers],[Vertex]:[Vertex Content Word Count]],0),FALSE)</f>
        <v>164</v>
      </c>
    </row>
    <row r="140" spans="1:3" ht="15">
      <c r="A140" s="78" t="s">
        <v>2688</v>
      </c>
      <c r="B140" s="86" t="s">
        <v>398</v>
      </c>
      <c r="C140" s="78">
        <f>VLOOKUP(GroupVertices[[#This Row],[Vertex]],Vertices[],MATCH("ID",Vertices[[#Headers],[Vertex]:[Vertex Content Word Count]],0),FALSE)</f>
        <v>153</v>
      </c>
    </row>
    <row r="141" spans="1:3" ht="15">
      <c r="A141" s="78" t="s">
        <v>2688</v>
      </c>
      <c r="B141" s="86" t="s">
        <v>360</v>
      </c>
      <c r="C141" s="78">
        <f>VLOOKUP(GroupVertices[[#This Row],[Vertex]],Vertices[],MATCH("ID",Vertices[[#Headers],[Vertex]:[Vertex Content Word Count]],0),FALSE)</f>
        <v>152</v>
      </c>
    </row>
    <row r="142" spans="1:3" ht="15">
      <c r="A142" s="78" t="s">
        <v>2688</v>
      </c>
      <c r="B142" s="86" t="s">
        <v>351</v>
      </c>
      <c r="C142" s="78">
        <f>VLOOKUP(GroupVertices[[#This Row],[Vertex]],Vertices[],MATCH("ID",Vertices[[#Headers],[Vertex]:[Vertex Content Word Count]],0),FALSE)</f>
        <v>157</v>
      </c>
    </row>
    <row r="143" spans="1:3" ht="15">
      <c r="A143" s="78" t="s">
        <v>2688</v>
      </c>
      <c r="B143" s="86" t="s">
        <v>350</v>
      </c>
      <c r="C143" s="78">
        <f>VLOOKUP(GroupVertices[[#This Row],[Vertex]],Vertices[],MATCH("ID",Vertices[[#Headers],[Vertex]:[Vertex Content Word Count]],0),FALSE)</f>
        <v>156</v>
      </c>
    </row>
    <row r="144" spans="1:3" ht="15">
      <c r="A144" s="78" t="s">
        <v>2688</v>
      </c>
      <c r="B144" s="86" t="s">
        <v>349</v>
      </c>
      <c r="C144" s="78">
        <f>VLOOKUP(GroupVertices[[#This Row],[Vertex]],Vertices[],MATCH("ID",Vertices[[#Headers],[Vertex]:[Vertex Content Word Count]],0),FALSE)</f>
        <v>155</v>
      </c>
    </row>
    <row r="145" spans="1:3" ht="15">
      <c r="A145" s="78" t="s">
        <v>2688</v>
      </c>
      <c r="B145" s="86" t="s">
        <v>348</v>
      </c>
      <c r="C145" s="78">
        <f>VLOOKUP(GroupVertices[[#This Row],[Vertex]],Vertices[],MATCH("ID",Vertices[[#Headers],[Vertex]:[Vertex Content Word Count]],0),FALSE)</f>
        <v>154</v>
      </c>
    </row>
    <row r="146" spans="1:3" ht="15">
      <c r="A146" s="78" t="s">
        <v>2688</v>
      </c>
      <c r="B146" s="86" t="s">
        <v>347</v>
      </c>
      <c r="C146" s="78">
        <f>VLOOKUP(GroupVertices[[#This Row],[Vertex]],Vertices[],MATCH("ID",Vertices[[#Headers],[Vertex]:[Vertex Content Word Count]],0),FALSE)</f>
        <v>151</v>
      </c>
    </row>
    <row r="147" spans="1:3" ht="15">
      <c r="A147" s="78" t="s">
        <v>2689</v>
      </c>
      <c r="B147" s="86" t="s">
        <v>342</v>
      </c>
      <c r="C147" s="78">
        <f>VLOOKUP(GroupVertices[[#This Row],[Vertex]],Vertices[],MATCH("ID",Vertices[[#Headers],[Vertex]:[Vertex Content Word Count]],0),FALSE)</f>
        <v>149</v>
      </c>
    </row>
    <row r="148" spans="1:3" ht="15">
      <c r="A148" s="78" t="s">
        <v>2689</v>
      </c>
      <c r="B148" s="86" t="s">
        <v>395</v>
      </c>
      <c r="C148" s="78">
        <f>VLOOKUP(GroupVertices[[#This Row],[Vertex]],Vertices[],MATCH("ID",Vertices[[#Headers],[Vertex]:[Vertex Content Word Count]],0),FALSE)</f>
        <v>110</v>
      </c>
    </row>
    <row r="149" spans="1:3" ht="15">
      <c r="A149" s="78" t="s">
        <v>2689</v>
      </c>
      <c r="B149" s="86" t="s">
        <v>341</v>
      </c>
      <c r="C149" s="78">
        <f>VLOOKUP(GroupVertices[[#This Row],[Vertex]],Vertices[],MATCH("ID",Vertices[[#Headers],[Vertex]:[Vertex Content Word Count]],0),FALSE)</f>
        <v>109</v>
      </c>
    </row>
    <row r="150" spans="1:3" ht="15">
      <c r="A150" s="78" t="s">
        <v>2689</v>
      </c>
      <c r="B150" s="86" t="s">
        <v>309</v>
      </c>
      <c r="C150" s="78">
        <f>VLOOKUP(GroupVertices[[#This Row],[Vertex]],Vertices[],MATCH("ID",Vertices[[#Headers],[Vertex]:[Vertex Content Word Count]],0),FALSE)</f>
        <v>115</v>
      </c>
    </row>
    <row r="151" spans="1:3" ht="15">
      <c r="A151" s="78" t="s">
        <v>2689</v>
      </c>
      <c r="B151" s="86" t="s">
        <v>307</v>
      </c>
      <c r="C151" s="78">
        <f>VLOOKUP(GroupVertices[[#This Row],[Vertex]],Vertices[],MATCH("ID",Vertices[[#Headers],[Vertex]:[Vertex Content Word Count]],0),FALSE)</f>
        <v>113</v>
      </c>
    </row>
    <row r="152" spans="1:3" ht="15">
      <c r="A152" s="78" t="s">
        <v>2689</v>
      </c>
      <c r="B152" s="86" t="s">
        <v>305</v>
      </c>
      <c r="C152" s="78">
        <f>VLOOKUP(GroupVertices[[#This Row],[Vertex]],Vertices[],MATCH("ID",Vertices[[#Headers],[Vertex]:[Vertex Content Word Count]],0),FALSE)</f>
        <v>111</v>
      </c>
    </row>
    <row r="153" spans="1:3" ht="15">
      <c r="A153" s="78" t="s">
        <v>2689</v>
      </c>
      <c r="B153" s="86" t="s">
        <v>304</v>
      </c>
      <c r="C153" s="78">
        <f>VLOOKUP(GroupVertices[[#This Row],[Vertex]],Vertices[],MATCH("ID",Vertices[[#Headers],[Vertex]:[Vertex Content Word Count]],0),FALSE)</f>
        <v>108</v>
      </c>
    </row>
    <row r="154" spans="1:3" ht="15">
      <c r="A154" s="78" t="s">
        <v>2690</v>
      </c>
      <c r="B154" s="86" t="s">
        <v>386</v>
      </c>
      <c r="C154" s="78">
        <f>VLOOKUP(GroupVertices[[#This Row],[Vertex]],Vertices[],MATCH("ID",Vertices[[#Headers],[Vertex]:[Vertex Content Word Count]],0),FALSE)</f>
        <v>187</v>
      </c>
    </row>
    <row r="155" spans="1:3" ht="15">
      <c r="A155" s="78" t="s">
        <v>2690</v>
      </c>
      <c r="B155" s="86" t="s">
        <v>385</v>
      </c>
      <c r="C155" s="78">
        <f>VLOOKUP(GroupVertices[[#This Row],[Vertex]],Vertices[],MATCH("ID",Vertices[[#Headers],[Vertex]:[Vertex Content Word Count]],0),FALSE)</f>
        <v>58</v>
      </c>
    </row>
    <row r="156" spans="1:3" ht="15">
      <c r="A156" s="78" t="s">
        <v>2690</v>
      </c>
      <c r="B156" s="86" t="s">
        <v>363</v>
      </c>
      <c r="C156" s="78">
        <f>VLOOKUP(GroupVertices[[#This Row],[Vertex]],Vertices[],MATCH("ID",Vertices[[#Headers],[Vertex]:[Vertex Content Word Count]],0),FALSE)</f>
        <v>167</v>
      </c>
    </row>
    <row r="157" spans="1:3" ht="15">
      <c r="A157" s="78" t="s">
        <v>2690</v>
      </c>
      <c r="B157" s="86" t="s">
        <v>362</v>
      </c>
      <c r="C157" s="78">
        <f>VLOOKUP(GroupVertices[[#This Row],[Vertex]],Vertices[],MATCH("ID",Vertices[[#Headers],[Vertex]:[Vertex Content Word Count]],0),FALSE)</f>
        <v>166</v>
      </c>
    </row>
    <row r="158" spans="1:3" ht="15">
      <c r="A158" s="78" t="s">
        <v>2690</v>
      </c>
      <c r="B158" s="86" t="s">
        <v>256</v>
      </c>
      <c r="C158" s="78">
        <f>VLOOKUP(GroupVertices[[#This Row],[Vertex]],Vertices[],MATCH("ID",Vertices[[#Headers],[Vertex]:[Vertex Content Word Count]],0),FALSE)</f>
        <v>57</v>
      </c>
    </row>
    <row r="159" spans="1:3" ht="15">
      <c r="A159" s="78" t="s">
        <v>2691</v>
      </c>
      <c r="B159" s="86" t="s">
        <v>375</v>
      </c>
      <c r="C159" s="78">
        <f>VLOOKUP(GroupVertices[[#This Row],[Vertex]],Vertices[],MATCH("ID",Vertices[[#Headers],[Vertex]:[Vertex Content Word Count]],0),FALSE)</f>
        <v>178</v>
      </c>
    </row>
    <row r="160" spans="1:3" ht="15">
      <c r="A160" s="78" t="s">
        <v>2691</v>
      </c>
      <c r="B160" s="86" t="s">
        <v>378</v>
      </c>
      <c r="C160" s="78">
        <f>VLOOKUP(GroupVertices[[#This Row],[Vertex]],Vertices[],MATCH("ID",Vertices[[#Headers],[Vertex]:[Vertex Content Word Count]],0),FALSE)</f>
        <v>33</v>
      </c>
    </row>
    <row r="161" spans="1:3" ht="15">
      <c r="A161" s="78" t="s">
        <v>2691</v>
      </c>
      <c r="B161" s="86" t="s">
        <v>374</v>
      </c>
      <c r="C161" s="78">
        <f>VLOOKUP(GroupVertices[[#This Row],[Vertex]],Vertices[],MATCH("ID",Vertices[[#Headers],[Vertex]:[Vertex Content Word Count]],0),FALSE)</f>
        <v>177</v>
      </c>
    </row>
    <row r="162" spans="1:3" ht="15">
      <c r="A162" s="78" t="s">
        <v>2691</v>
      </c>
      <c r="B162" s="86" t="s">
        <v>390</v>
      </c>
      <c r="C162" s="78">
        <f>VLOOKUP(GroupVertices[[#This Row],[Vertex]],Vertices[],MATCH("ID",Vertices[[#Headers],[Vertex]:[Vertex Content Word Count]],0),FALSE)</f>
        <v>34</v>
      </c>
    </row>
    <row r="163" spans="1:3" ht="15">
      <c r="A163" s="78" t="s">
        <v>2691</v>
      </c>
      <c r="B163" s="86" t="s">
        <v>238</v>
      </c>
      <c r="C163" s="78">
        <f>VLOOKUP(GroupVertices[[#This Row],[Vertex]],Vertices[],MATCH("ID",Vertices[[#Headers],[Vertex]:[Vertex Content Word Count]],0),FALSE)</f>
        <v>32</v>
      </c>
    </row>
    <row r="164" spans="1:3" ht="15">
      <c r="A164" s="78" t="s">
        <v>2692</v>
      </c>
      <c r="B164" s="86" t="s">
        <v>340</v>
      </c>
      <c r="C164" s="78">
        <f>VLOOKUP(GroupVertices[[#This Row],[Vertex]],Vertices[],MATCH("ID",Vertices[[#Headers],[Vertex]:[Vertex Content Word Count]],0),FALSE)</f>
        <v>148</v>
      </c>
    </row>
    <row r="165" spans="1:3" ht="15">
      <c r="A165" s="78" t="s">
        <v>2692</v>
      </c>
      <c r="B165" s="86" t="s">
        <v>339</v>
      </c>
      <c r="C165" s="78">
        <f>VLOOKUP(GroupVertices[[#This Row],[Vertex]],Vertices[],MATCH("ID",Vertices[[#Headers],[Vertex]:[Vertex Content Word Count]],0),FALSE)</f>
        <v>135</v>
      </c>
    </row>
    <row r="166" spans="1:3" ht="15">
      <c r="A166" s="78" t="s">
        <v>2692</v>
      </c>
      <c r="B166" s="86" t="s">
        <v>328</v>
      </c>
      <c r="C166" s="78">
        <f>VLOOKUP(GroupVertices[[#This Row],[Vertex]],Vertices[],MATCH("ID",Vertices[[#Headers],[Vertex]:[Vertex Content Word Count]],0),FALSE)</f>
        <v>136</v>
      </c>
    </row>
    <row r="167" spans="1:3" ht="15">
      <c r="A167" s="78" t="s">
        <v>2692</v>
      </c>
      <c r="B167" s="86" t="s">
        <v>327</v>
      </c>
      <c r="C167" s="78">
        <f>VLOOKUP(GroupVertices[[#This Row],[Vertex]],Vertices[],MATCH("ID",Vertices[[#Headers],[Vertex]:[Vertex Content Word Count]],0),FALSE)</f>
        <v>134</v>
      </c>
    </row>
    <row r="168" spans="1:3" ht="15">
      <c r="A168" s="78" t="s">
        <v>2693</v>
      </c>
      <c r="B168" s="86" t="s">
        <v>382</v>
      </c>
      <c r="C168" s="78">
        <f>VLOOKUP(GroupVertices[[#This Row],[Vertex]],Vertices[],MATCH("ID",Vertices[[#Headers],[Vertex]:[Vertex Content Word Count]],0),FALSE)</f>
        <v>185</v>
      </c>
    </row>
    <row r="169" spans="1:3" ht="15">
      <c r="A169" s="78" t="s">
        <v>2693</v>
      </c>
      <c r="B169" s="86" t="s">
        <v>381</v>
      </c>
      <c r="C169" s="78">
        <f>VLOOKUP(GroupVertices[[#This Row],[Vertex]],Vertices[],MATCH("ID",Vertices[[#Headers],[Vertex]:[Vertex Content Word Count]],0),FALSE)</f>
        <v>184</v>
      </c>
    </row>
    <row r="170" spans="1:3" ht="15">
      <c r="A170" s="78" t="s">
        <v>2693</v>
      </c>
      <c r="B170" s="86" t="s">
        <v>380</v>
      </c>
      <c r="C170" s="78">
        <f>VLOOKUP(GroupVertices[[#This Row],[Vertex]],Vertices[],MATCH("ID",Vertices[[#Headers],[Vertex]:[Vertex Content Word Count]],0),FALSE)</f>
        <v>183</v>
      </c>
    </row>
    <row r="171" spans="1:3" ht="15">
      <c r="A171" s="78" t="s">
        <v>2694</v>
      </c>
      <c r="B171" s="86" t="s">
        <v>330</v>
      </c>
      <c r="C171" s="78">
        <f>VLOOKUP(GroupVertices[[#This Row],[Vertex]],Vertices[],MATCH("ID",Vertices[[#Headers],[Vertex]:[Vertex Content Word Count]],0),FALSE)</f>
        <v>137</v>
      </c>
    </row>
    <row r="172" spans="1:3" ht="15">
      <c r="A172" s="78" t="s">
        <v>2694</v>
      </c>
      <c r="B172" s="86" t="s">
        <v>397</v>
      </c>
      <c r="C172" s="78">
        <f>VLOOKUP(GroupVertices[[#This Row],[Vertex]],Vertices[],MATCH("ID",Vertices[[#Headers],[Vertex]:[Vertex Content Word Count]],0),FALSE)</f>
        <v>139</v>
      </c>
    </row>
    <row r="173" spans="1:3" ht="15">
      <c r="A173" s="78" t="s">
        <v>2694</v>
      </c>
      <c r="B173" s="86" t="s">
        <v>396</v>
      </c>
      <c r="C173" s="78">
        <f>VLOOKUP(GroupVertices[[#This Row],[Vertex]],Vertices[],MATCH("ID",Vertices[[#Headers],[Vertex]:[Vertex Content Word Count]],0),FALSE)</f>
        <v>138</v>
      </c>
    </row>
    <row r="174" spans="1:3" ht="15">
      <c r="A174" s="78" t="s">
        <v>2695</v>
      </c>
      <c r="B174" s="86" t="s">
        <v>232</v>
      </c>
      <c r="C174" s="78">
        <f>VLOOKUP(GroupVertices[[#This Row],[Vertex]],Vertices[],MATCH("ID",Vertices[[#Headers],[Vertex]:[Vertex Content Word Count]],0),FALSE)</f>
        <v>25</v>
      </c>
    </row>
    <row r="175" spans="1:3" ht="15">
      <c r="A175" s="78" t="s">
        <v>2695</v>
      </c>
      <c r="B175" s="86" t="s">
        <v>231</v>
      </c>
      <c r="C175" s="78">
        <f>VLOOKUP(GroupVertices[[#This Row],[Vertex]],Vertices[],MATCH("ID",Vertices[[#Headers],[Vertex]:[Vertex Content Word Count]],0),FALSE)</f>
        <v>24</v>
      </c>
    </row>
    <row r="176" spans="1:3" ht="15">
      <c r="A176" s="78" t="s">
        <v>2695</v>
      </c>
      <c r="B176" s="86" t="s">
        <v>230</v>
      </c>
      <c r="C176" s="78">
        <f>VLOOKUP(GroupVertices[[#This Row],[Vertex]],Vertices[],MATCH("ID",Vertices[[#Headers],[Vertex]:[Vertex Content Word Count]],0),FALSE)</f>
        <v>23</v>
      </c>
    </row>
    <row r="177" spans="1:3" ht="15">
      <c r="A177" s="78" t="s">
        <v>2696</v>
      </c>
      <c r="B177" s="86" t="s">
        <v>377</v>
      </c>
      <c r="C177" s="78">
        <f>VLOOKUP(GroupVertices[[#This Row],[Vertex]],Vertices[],MATCH("ID",Vertices[[#Headers],[Vertex]:[Vertex Content Word Count]],0),FALSE)</f>
        <v>180</v>
      </c>
    </row>
    <row r="178" spans="1:3" ht="15">
      <c r="A178" s="78" t="s">
        <v>2696</v>
      </c>
      <c r="B178" s="86" t="s">
        <v>400</v>
      </c>
      <c r="C178" s="78">
        <f>VLOOKUP(GroupVertices[[#This Row],[Vertex]],Vertices[],MATCH("ID",Vertices[[#Headers],[Vertex]:[Vertex Content Word Count]],0),FALSE)</f>
        <v>181</v>
      </c>
    </row>
    <row r="179" spans="1:3" ht="15">
      <c r="A179" s="78" t="s">
        <v>2697</v>
      </c>
      <c r="B179" s="86" t="s">
        <v>338</v>
      </c>
      <c r="C179" s="78">
        <f>VLOOKUP(GroupVertices[[#This Row],[Vertex]],Vertices[],MATCH("ID",Vertices[[#Headers],[Vertex]:[Vertex Content Word Count]],0),FALSE)</f>
        <v>147</v>
      </c>
    </row>
    <row r="180" spans="1:3" ht="15">
      <c r="A180" s="78" t="s">
        <v>2697</v>
      </c>
      <c r="B180" s="86" t="s">
        <v>337</v>
      </c>
      <c r="C180" s="78">
        <f>VLOOKUP(GroupVertices[[#This Row],[Vertex]],Vertices[],MATCH("ID",Vertices[[#Headers],[Vertex]:[Vertex Content Word Count]],0),FALSE)</f>
        <v>146</v>
      </c>
    </row>
    <row r="181" spans="1:3" ht="15">
      <c r="A181" s="78" t="s">
        <v>2698</v>
      </c>
      <c r="B181" s="86" t="s">
        <v>254</v>
      </c>
      <c r="C181" s="78">
        <f>VLOOKUP(GroupVertices[[#This Row],[Vertex]],Vertices[],MATCH("ID",Vertices[[#Headers],[Vertex]:[Vertex Content Word Count]],0),FALSE)</f>
        <v>55</v>
      </c>
    </row>
    <row r="182" spans="1:3" ht="15">
      <c r="A182" s="78" t="s">
        <v>2698</v>
      </c>
      <c r="B182" s="86" t="s">
        <v>253</v>
      </c>
      <c r="C182" s="78">
        <f>VLOOKUP(GroupVertices[[#This Row],[Vertex]],Vertices[],MATCH("ID",Vertices[[#Headers],[Vertex]:[Vertex Content Word Count]],0),FALSE)</f>
        <v>54</v>
      </c>
    </row>
    <row r="183" spans="1:3" ht="15">
      <c r="A183" s="78" t="s">
        <v>2699</v>
      </c>
      <c r="B183" s="86" t="s">
        <v>247</v>
      </c>
      <c r="C183" s="78">
        <f>VLOOKUP(GroupVertices[[#This Row],[Vertex]],Vertices[],MATCH("ID",Vertices[[#Headers],[Vertex]:[Vertex Content Word Count]],0),FALSE)</f>
        <v>45</v>
      </c>
    </row>
    <row r="184" spans="1:3" ht="15">
      <c r="A184" s="78" t="s">
        <v>2699</v>
      </c>
      <c r="B184" s="86" t="s">
        <v>393</v>
      </c>
      <c r="C184" s="78">
        <f>VLOOKUP(GroupVertices[[#This Row],[Vertex]],Vertices[],MATCH("ID",Vertices[[#Headers],[Vertex]:[Vertex Content Word Count]],0),FALSE)</f>
        <v>46</v>
      </c>
    </row>
    <row r="185" spans="1:3" ht="15">
      <c r="A185" s="78" t="s">
        <v>2700</v>
      </c>
      <c r="B185" s="86" t="s">
        <v>239</v>
      </c>
      <c r="C185" s="78">
        <f>VLOOKUP(GroupVertices[[#This Row],[Vertex]],Vertices[],MATCH("ID",Vertices[[#Headers],[Vertex]:[Vertex Content Word Count]],0),FALSE)</f>
        <v>35</v>
      </c>
    </row>
    <row r="186" spans="1:3" ht="15">
      <c r="A186" s="78" t="s">
        <v>2700</v>
      </c>
      <c r="B186" s="86" t="s">
        <v>391</v>
      </c>
      <c r="C186" s="78">
        <f>VLOOKUP(GroupVertices[[#This Row],[Vertex]],Vertices[],MATCH("ID",Vertices[[#Headers],[Vertex]:[Vertex Content Word Count]],0),FALSE)</f>
        <v>36</v>
      </c>
    </row>
    <row r="187" spans="1:3" ht="15">
      <c r="A187" s="78" t="s">
        <v>2701</v>
      </c>
      <c r="B187" s="86" t="s">
        <v>329</v>
      </c>
      <c r="C187" s="78">
        <f>VLOOKUP(GroupVertices[[#This Row],[Vertex]],Vertices[],MATCH("ID",Vertices[[#Headers],[Vertex]:[Vertex Content Word Count]],0),FALSE)</f>
        <v>22</v>
      </c>
    </row>
    <row r="188" spans="1:3" ht="15">
      <c r="A188" s="78" t="s">
        <v>2701</v>
      </c>
      <c r="B188" s="86" t="s">
        <v>229</v>
      </c>
      <c r="C188"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3489</v>
      </c>
      <c r="B2" s="34" t="s">
        <v>2644</v>
      </c>
      <c r="D2" s="31">
        <f>MIN(Vertices[Degree])</f>
        <v>0</v>
      </c>
      <c r="E2" s="3">
        <f>COUNTIF(Vertices[Degree],"&gt;= "&amp;D2)-COUNTIF(Vertices[Degree],"&gt;="&amp;D3)</f>
        <v>0</v>
      </c>
      <c r="F2" s="37">
        <f>MIN(Vertices[In-Degree])</f>
        <v>0</v>
      </c>
      <c r="G2" s="38">
        <f>COUNTIF(Vertices[In-Degree],"&gt;= "&amp;F2)-COUNTIF(Vertices[In-Degree],"&gt;="&amp;F3)</f>
        <v>165</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172</v>
      </c>
      <c r="L2" s="37">
        <f>MIN(Vertices[Closeness Centrality])</f>
        <v>0</v>
      </c>
      <c r="M2" s="38">
        <f>COUNTIF(Vertices[Closeness Centrality],"&gt;= "&amp;L2)-COUNTIF(Vertices[Closeness Centrality],"&gt;="&amp;L3)</f>
        <v>148</v>
      </c>
      <c r="N2" s="37">
        <f>MIN(Vertices[Eigenvector Centrality])</f>
        <v>0</v>
      </c>
      <c r="O2" s="38">
        <f>COUNTIF(Vertices[Eigenvector Centrality],"&gt;= "&amp;N2)-COUNTIF(Vertices[Eigenvector Centrality],"&gt;="&amp;N3)</f>
        <v>120</v>
      </c>
      <c r="P2" s="37">
        <f>MIN(Vertices[PageRank])</f>
        <v>0.333729</v>
      </c>
      <c r="Q2" s="38">
        <f>COUNTIF(Vertices[PageRank],"&gt;= "&amp;P2)-COUNTIF(Vertices[PageRank],"&gt;="&amp;P3)</f>
        <v>135</v>
      </c>
      <c r="R2" s="37">
        <f>MIN(Vertices[Clustering Coefficient])</f>
        <v>0</v>
      </c>
      <c r="S2" s="43">
        <f>COUNTIF(Vertices[Clustering Coefficient],"&gt;= "&amp;R2)-COUNTIF(Vertices[Clustering Coefficient],"&gt;="&amp;R3)</f>
        <v>118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1.0727272727272728</v>
      </c>
      <c r="G3" s="40">
        <f>COUNTIF(Vertices[In-Degree],"&gt;= "&amp;F3)-COUNTIF(Vertices[In-Degree],"&gt;="&amp;F4)</f>
        <v>4</v>
      </c>
      <c r="H3" s="39">
        <f aca="true" t="shared" si="3" ref="H3:H26">H2+($H$57-$H$2)/BinDivisor</f>
        <v>0.12727272727272726</v>
      </c>
      <c r="I3" s="40">
        <f>COUNTIF(Vertices[Out-Degree],"&gt;= "&amp;H3)-COUNTIF(Vertices[Out-Degree],"&gt;="&amp;H4)</f>
        <v>0</v>
      </c>
      <c r="J3" s="39">
        <f aca="true" t="shared" si="4" ref="J3:J26">J2+($J$57-$J$2)/BinDivisor</f>
        <v>60.10909090909091</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0.001420327272727273</v>
      </c>
      <c r="O3" s="40">
        <f>COUNTIF(Vertices[Eigenvector Centrality],"&gt;= "&amp;N3)-COUNTIF(Vertices[Eigenvector Centrality],"&gt;="&amp;N4)</f>
        <v>8</v>
      </c>
      <c r="P3" s="39">
        <f aca="true" t="shared" si="7" ref="P3:P26">P2+($P$57-$P$2)/BinDivisor</f>
        <v>0.8258885636363636</v>
      </c>
      <c r="Q3" s="40">
        <f>COUNTIF(Vertices[PageRank],"&gt;= "&amp;P3)-COUNTIF(Vertices[PageRank],"&gt;="&amp;P4)</f>
        <v>32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187</v>
      </c>
      <c r="D4" s="32">
        <f t="shared" si="1"/>
        <v>0</v>
      </c>
      <c r="E4" s="3">
        <f>COUNTIF(Vertices[Degree],"&gt;= "&amp;D4)-COUNTIF(Vertices[Degree],"&gt;="&amp;D5)</f>
        <v>0</v>
      </c>
      <c r="F4" s="37">
        <f t="shared" si="2"/>
        <v>2.1454545454545455</v>
      </c>
      <c r="G4" s="38">
        <f>COUNTIF(Vertices[In-Degree],"&gt;= "&amp;F4)-COUNTIF(Vertices[In-Degree],"&gt;="&amp;F5)</f>
        <v>2</v>
      </c>
      <c r="H4" s="37">
        <f t="shared" si="3"/>
        <v>0.2545454545454545</v>
      </c>
      <c r="I4" s="38">
        <f>COUNTIF(Vertices[Out-Degree],"&gt;= "&amp;H4)-COUNTIF(Vertices[Out-Degree],"&gt;="&amp;H5)</f>
        <v>0</v>
      </c>
      <c r="J4" s="37">
        <f t="shared" si="4"/>
        <v>120.21818181818182</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0.002840654545454546</v>
      </c>
      <c r="O4" s="38">
        <f>COUNTIF(Vertices[Eigenvector Centrality],"&gt;= "&amp;N4)-COUNTIF(Vertices[Eigenvector Centrality],"&gt;="&amp;N5)</f>
        <v>2</v>
      </c>
      <c r="P4" s="37">
        <f t="shared" si="7"/>
        <v>1.3180481272727274</v>
      </c>
      <c r="Q4" s="38">
        <f>COUNTIF(Vertices[PageRank],"&gt;= "&amp;P4)-COUNTIF(Vertices[PageRank],"&gt;="&amp;P5)</f>
        <v>7</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3.2181818181818183</v>
      </c>
      <c r="G5" s="40">
        <f>COUNTIF(Vertices[In-Degree],"&gt;= "&amp;F5)-COUNTIF(Vertices[In-Degree],"&gt;="&amp;F6)</f>
        <v>2</v>
      </c>
      <c r="H5" s="39">
        <f t="shared" si="3"/>
        <v>0.3818181818181818</v>
      </c>
      <c r="I5" s="40">
        <f>COUNTIF(Vertices[Out-Degree],"&gt;= "&amp;H5)-COUNTIF(Vertices[Out-Degree],"&gt;="&amp;H6)</f>
        <v>0</v>
      </c>
      <c r="J5" s="39">
        <f t="shared" si="4"/>
        <v>180.3272727272727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0.004260981818181819</v>
      </c>
      <c r="O5" s="40">
        <f>COUNTIF(Vertices[Eigenvector Centrality],"&gt;= "&amp;N5)-COUNTIF(Vertices[Eigenvector Centrality],"&gt;="&amp;N6)</f>
        <v>7</v>
      </c>
      <c r="P5" s="39">
        <f t="shared" si="7"/>
        <v>1.810207690909091</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255</v>
      </c>
      <c r="D6" s="32">
        <f t="shared" si="1"/>
        <v>0</v>
      </c>
      <c r="E6" s="3">
        <f>COUNTIF(Vertices[Degree],"&gt;= "&amp;D6)-COUNTIF(Vertices[Degree],"&gt;="&amp;D7)</f>
        <v>0</v>
      </c>
      <c r="F6" s="37">
        <f t="shared" si="2"/>
        <v>4.290909090909091</v>
      </c>
      <c r="G6" s="38">
        <f>COUNTIF(Vertices[In-Degree],"&gt;= "&amp;F6)-COUNTIF(Vertices[In-Degree],"&gt;="&amp;F7)</f>
        <v>3</v>
      </c>
      <c r="H6" s="37">
        <f t="shared" si="3"/>
        <v>0.509090909090909</v>
      </c>
      <c r="I6" s="38">
        <f>COUNTIF(Vertices[Out-Degree],"&gt;= "&amp;H6)-COUNTIF(Vertices[Out-Degree],"&gt;="&amp;H7)</f>
        <v>0</v>
      </c>
      <c r="J6" s="37">
        <f t="shared" si="4"/>
        <v>240.43636363636364</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0.005681309090909092</v>
      </c>
      <c r="O6" s="38">
        <f>COUNTIF(Vertices[Eigenvector Centrality],"&gt;= "&amp;N6)-COUNTIF(Vertices[Eigenvector Centrality],"&gt;="&amp;N7)</f>
        <v>8</v>
      </c>
      <c r="P6" s="37">
        <f t="shared" si="7"/>
        <v>2.3023672545454548</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63</v>
      </c>
      <c r="D7" s="32">
        <f t="shared" si="1"/>
        <v>0</v>
      </c>
      <c r="E7" s="3">
        <f>COUNTIF(Vertices[Degree],"&gt;= "&amp;D7)-COUNTIF(Vertices[Degree],"&gt;="&amp;D8)</f>
        <v>0</v>
      </c>
      <c r="F7" s="39">
        <f t="shared" si="2"/>
        <v>5.363636363636363</v>
      </c>
      <c r="G7" s="40">
        <f>COUNTIF(Vertices[In-Degree],"&gt;= "&amp;F7)-COUNTIF(Vertices[In-Degree],"&gt;="&amp;F8)</f>
        <v>2</v>
      </c>
      <c r="H7" s="39">
        <f t="shared" si="3"/>
        <v>0.6363636363636362</v>
      </c>
      <c r="I7" s="40">
        <f>COUNTIF(Vertices[Out-Degree],"&gt;= "&amp;H7)-COUNTIF(Vertices[Out-Degree],"&gt;="&amp;H8)</f>
        <v>0</v>
      </c>
      <c r="J7" s="39">
        <f t="shared" si="4"/>
        <v>300.54545454545456</v>
      </c>
      <c r="K7" s="40">
        <f>COUNTIF(Vertices[Betweenness Centrality],"&gt;= "&amp;J7)-COUNTIF(Vertices[Betweenness Centrality],"&gt;="&amp;J8)</f>
        <v>2</v>
      </c>
      <c r="L7" s="39">
        <f t="shared" si="5"/>
        <v>0.09090909090909091</v>
      </c>
      <c r="M7" s="40">
        <f>COUNTIF(Vertices[Closeness Centrality],"&gt;= "&amp;L7)-COUNTIF(Vertices[Closeness Centrality],"&gt;="&amp;L8)</f>
        <v>5</v>
      </c>
      <c r="N7" s="39">
        <f t="shared" si="6"/>
        <v>0.007101636363636365</v>
      </c>
      <c r="O7" s="40">
        <f>COUNTIF(Vertices[Eigenvector Centrality],"&gt;= "&amp;N7)-COUNTIF(Vertices[Eigenvector Centrality],"&gt;="&amp;N8)</f>
        <v>0</v>
      </c>
      <c r="P7" s="39">
        <f t="shared" si="7"/>
        <v>2.7945268181818186</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318</v>
      </c>
      <c r="D8" s="32">
        <f t="shared" si="1"/>
        <v>0</v>
      </c>
      <c r="E8" s="3">
        <f>COUNTIF(Vertices[Degree],"&gt;= "&amp;D8)-COUNTIF(Vertices[Degree],"&gt;="&amp;D9)</f>
        <v>0</v>
      </c>
      <c r="F8" s="37">
        <f t="shared" si="2"/>
        <v>6.436363636363636</v>
      </c>
      <c r="G8" s="38">
        <f>COUNTIF(Vertices[In-Degree],"&gt;= "&amp;F8)-COUNTIF(Vertices[In-Degree],"&gt;="&amp;F9)</f>
        <v>2</v>
      </c>
      <c r="H8" s="37">
        <f t="shared" si="3"/>
        <v>0.7636363636363634</v>
      </c>
      <c r="I8" s="38">
        <f>COUNTIF(Vertices[Out-Degree],"&gt;= "&amp;H8)-COUNTIF(Vertices[Out-Degree],"&gt;="&amp;H9)</f>
        <v>0</v>
      </c>
      <c r="J8" s="37">
        <f t="shared" si="4"/>
        <v>360.6545454545455</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0.008521963636363638</v>
      </c>
      <c r="O8" s="38">
        <f>COUNTIF(Vertices[Eigenvector Centrality],"&gt;= "&amp;N8)-COUNTIF(Vertices[Eigenvector Centrality],"&gt;="&amp;N9)</f>
        <v>8</v>
      </c>
      <c r="P8" s="37">
        <f t="shared" si="7"/>
        <v>3.2866863818181824</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6"/>
      <c r="B9" s="126"/>
      <c r="D9" s="32">
        <f t="shared" si="1"/>
        <v>0</v>
      </c>
      <c r="E9" s="3">
        <f>COUNTIF(Vertices[Degree],"&gt;= "&amp;D9)-COUNTIF(Vertices[Degree],"&gt;="&amp;D10)</f>
        <v>0</v>
      </c>
      <c r="F9" s="39">
        <f t="shared" si="2"/>
        <v>7.509090909090908</v>
      </c>
      <c r="G9" s="40">
        <f>COUNTIF(Vertices[In-Degree],"&gt;= "&amp;F9)-COUNTIF(Vertices[In-Degree],"&gt;="&amp;F10)</f>
        <v>1</v>
      </c>
      <c r="H9" s="39">
        <f t="shared" si="3"/>
        <v>0.8909090909090907</v>
      </c>
      <c r="I9" s="40">
        <f>COUNTIF(Vertices[Out-Degree],"&gt;= "&amp;H9)-COUNTIF(Vertices[Out-Degree],"&gt;="&amp;H10)</f>
        <v>111</v>
      </c>
      <c r="J9" s="39">
        <f t="shared" si="4"/>
        <v>420.7636363636364</v>
      </c>
      <c r="K9" s="40">
        <f>COUNTIF(Vertices[Betweenness Centrality],"&gt;= "&amp;J9)-COUNTIF(Vertices[Betweenness Centrality],"&gt;="&amp;J10)</f>
        <v>1</v>
      </c>
      <c r="L9" s="39">
        <f t="shared" si="5"/>
        <v>0.1272727272727273</v>
      </c>
      <c r="M9" s="40">
        <f>COUNTIF(Vertices[Closeness Centrality],"&gt;= "&amp;L9)-COUNTIF(Vertices[Closeness Centrality],"&gt;="&amp;L10)</f>
        <v>2</v>
      </c>
      <c r="N9" s="39">
        <f t="shared" si="6"/>
        <v>0.00994229090909091</v>
      </c>
      <c r="O9" s="40">
        <f>COUNTIF(Vertices[Eigenvector Centrality],"&gt;= "&amp;N9)-COUNTIF(Vertices[Eigenvector Centrality],"&gt;="&amp;N10)</f>
        <v>6</v>
      </c>
      <c r="P9" s="39">
        <f t="shared" si="7"/>
        <v>3.778845945454546</v>
      </c>
      <c r="Q9" s="40">
        <f>COUNTIF(Vertices[PageRank],"&gt;= "&amp;P9)-COUNTIF(Vertices[PageRank],"&gt;="&amp;P10)</f>
        <v>1</v>
      </c>
      <c r="R9" s="39">
        <f t="shared" si="8"/>
        <v>0.1272727272727273</v>
      </c>
      <c r="S9" s="44">
        <f>COUNTIF(Vertices[Clustering Coefficient],"&gt;= "&amp;R9)-COUNTIF(Vertices[Clustering Coefficient],"&gt;="&amp;R10)</f>
        <v>3</v>
      </c>
      <c r="T9" s="39" t="e">
        <f ca="1" t="shared" si="9"/>
        <v>#REF!</v>
      </c>
      <c r="U9" s="40" t="e">
        <f ca="1" t="shared" si="0"/>
        <v>#REF!</v>
      </c>
    </row>
    <row r="10" spans="1:21" ht="15">
      <c r="A10" s="34" t="s">
        <v>151</v>
      </c>
      <c r="B10" s="34">
        <v>45</v>
      </c>
      <c r="D10" s="32">
        <f t="shared" si="1"/>
        <v>0</v>
      </c>
      <c r="E10" s="3">
        <f>COUNTIF(Vertices[Degree],"&gt;= "&amp;D10)-COUNTIF(Vertices[Degree],"&gt;="&amp;D11)</f>
        <v>0</v>
      </c>
      <c r="F10" s="37">
        <f t="shared" si="2"/>
        <v>8.58181818181818</v>
      </c>
      <c r="G10" s="38">
        <f>COUNTIF(Vertices[In-Degree],"&gt;= "&amp;F10)-COUNTIF(Vertices[In-Degree],"&gt;="&amp;F11)</f>
        <v>0</v>
      </c>
      <c r="H10" s="37">
        <f t="shared" si="3"/>
        <v>1.0181818181818179</v>
      </c>
      <c r="I10" s="38">
        <f>COUNTIF(Vertices[Out-Degree],"&gt;= "&amp;H10)-COUNTIF(Vertices[Out-Degree],"&gt;="&amp;H11)</f>
        <v>0</v>
      </c>
      <c r="J10" s="37">
        <f t="shared" si="4"/>
        <v>480.87272727272733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0.011362618181818183</v>
      </c>
      <c r="O10" s="38">
        <f>COUNTIF(Vertices[Eigenvector Centrality],"&gt;= "&amp;N10)-COUNTIF(Vertices[Eigenvector Centrality],"&gt;="&amp;N11)</f>
        <v>0</v>
      </c>
      <c r="P10" s="37">
        <f t="shared" si="7"/>
        <v>4.27100550909091</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9.654545454545453</v>
      </c>
      <c r="G11" s="40">
        <f>COUNTIF(Vertices[In-Degree],"&gt;= "&amp;F11)-COUNTIF(Vertices[In-Degree],"&gt;="&amp;F12)</f>
        <v>0</v>
      </c>
      <c r="H11" s="39">
        <f t="shared" si="3"/>
        <v>1.145454545454545</v>
      </c>
      <c r="I11" s="40">
        <f>COUNTIF(Vertices[Out-Degree],"&gt;= "&amp;H11)-COUNTIF(Vertices[Out-Degree],"&gt;="&amp;H12)</f>
        <v>0</v>
      </c>
      <c r="J11" s="39">
        <f t="shared" si="4"/>
        <v>540.9818181818182</v>
      </c>
      <c r="K11" s="40">
        <f>COUNTIF(Vertices[Betweenness Centrality],"&gt;= "&amp;J11)-COUNTIF(Vertices[Betweenness Centrality],"&gt;="&amp;J12)</f>
        <v>0</v>
      </c>
      <c r="L11" s="39">
        <f t="shared" si="5"/>
        <v>0.16363636363636366</v>
      </c>
      <c r="M11" s="40">
        <f>COUNTIF(Vertices[Closeness Centrality],"&gt;= "&amp;L11)-COUNTIF(Vertices[Closeness Centrality],"&gt;="&amp;L12)</f>
        <v>8</v>
      </c>
      <c r="N11" s="39">
        <f t="shared" si="6"/>
        <v>0.012782945454545457</v>
      </c>
      <c r="O11" s="40">
        <f>COUNTIF(Vertices[Eigenvector Centrality],"&gt;= "&amp;N11)-COUNTIF(Vertices[Eigenvector Centrality],"&gt;="&amp;N12)</f>
        <v>0</v>
      </c>
      <c r="P11" s="39">
        <f t="shared" si="7"/>
        <v>4.763165072727273</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0.020080321285140562</v>
      </c>
      <c r="D12" s="32">
        <f t="shared" si="1"/>
        <v>0</v>
      </c>
      <c r="E12" s="3">
        <f>COUNTIF(Vertices[Degree],"&gt;= "&amp;D12)-COUNTIF(Vertices[Degree],"&gt;="&amp;D13)</f>
        <v>0</v>
      </c>
      <c r="F12" s="37">
        <f t="shared" si="2"/>
        <v>10.727272727272725</v>
      </c>
      <c r="G12" s="38">
        <f>COUNTIF(Vertices[In-Degree],"&gt;= "&amp;F12)-COUNTIF(Vertices[In-Degree],"&gt;="&amp;F13)</f>
        <v>0</v>
      </c>
      <c r="H12" s="37">
        <f t="shared" si="3"/>
        <v>1.2727272727272723</v>
      </c>
      <c r="I12" s="38">
        <f>COUNTIF(Vertices[Out-Degree],"&gt;= "&amp;H12)-COUNTIF(Vertices[Out-Degree],"&gt;="&amp;H13)</f>
        <v>0</v>
      </c>
      <c r="J12" s="37">
        <f t="shared" si="4"/>
        <v>601.0909090909091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0.014203272727272731</v>
      </c>
      <c r="O12" s="38">
        <f>COUNTIF(Vertices[Eigenvector Centrality],"&gt;= "&amp;N12)-COUNTIF(Vertices[Eigenvector Centrality],"&gt;="&amp;N13)</f>
        <v>0</v>
      </c>
      <c r="P12" s="37">
        <f t="shared" si="7"/>
        <v>5.255324636363636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0.03937007874015748</v>
      </c>
      <c r="D13" s="32">
        <f t="shared" si="1"/>
        <v>0</v>
      </c>
      <c r="E13" s="3">
        <f>COUNTIF(Vertices[Degree],"&gt;= "&amp;D13)-COUNTIF(Vertices[Degree],"&gt;="&amp;D14)</f>
        <v>0</v>
      </c>
      <c r="F13" s="39">
        <f t="shared" si="2"/>
        <v>11.799999999999997</v>
      </c>
      <c r="G13" s="40">
        <f>COUNTIF(Vertices[In-Degree],"&gt;= "&amp;F13)-COUNTIF(Vertices[In-Degree],"&gt;="&amp;F14)</f>
        <v>0</v>
      </c>
      <c r="H13" s="39">
        <f t="shared" si="3"/>
        <v>1.3999999999999995</v>
      </c>
      <c r="I13" s="40">
        <f>COUNTIF(Vertices[Out-Degree],"&gt;= "&amp;H13)-COUNTIF(Vertices[Out-Degree],"&gt;="&amp;H14)</f>
        <v>0</v>
      </c>
      <c r="J13" s="39">
        <f t="shared" si="4"/>
        <v>661.2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0.015623600000000005</v>
      </c>
      <c r="O13" s="40">
        <f>COUNTIF(Vertices[Eigenvector Centrality],"&gt;= "&amp;N13)-COUNTIF(Vertices[Eigenvector Centrality],"&gt;="&amp;N14)</f>
        <v>1</v>
      </c>
      <c r="P13" s="39">
        <f t="shared" si="7"/>
        <v>5.7474842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12.87272727272727</v>
      </c>
      <c r="G14" s="38">
        <f>COUNTIF(Vertices[In-Degree],"&gt;= "&amp;F14)-COUNTIF(Vertices[In-Degree],"&gt;="&amp;F15)</f>
        <v>1</v>
      </c>
      <c r="H14" s="37">
        <f t="shared" si="3"/>
        <v>1.5272727272727267</v>
      </c>
      <c r="I14" s="38">
        <f>COUNTIF(Vertices[Out-Degree],"&gt;= "&amp;H14)-COUNTIF(Vertices[Out-Degree],"&gt;="&amp;H15)</f>
        <v>0</v>
      </c>
      <c r="J14" s="37">
        <f t="shared" si="4"/>
        <v>721.309090909091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0.01704392727272728</v>
      </c>
      <c r="O14" s="38">
        <f>COUNTIF(Vertices[Eigenvector Centrality],"&gt;= "&amp;N14)-COUNTIF(Vertices[Eigenvector Centrality],"&gt;="&amp;N15)</f>
        <v>0</v>
      </c>
      <c r="P14" s="37">
        <f t="shared" si="7"/>
        <v>6.239643763636363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28</v>
      </c>
      <c r="D15" s="32">
        <f t="shared" si="1"/>
        <v>0</v>
      </c>
      <c r="E15" s="3">
        <f>COUNTIF(Vertices[Degree],"&gt;= "&amp;D15)-COUNTIF(Vertices[Degree],"&gt;="&amp;D16)</f>
        <v>0</v>
      </c>
      <c r="F15" s="39">
        <f t="shared" si="2"/>
        <v>13.945454545454542</v>
      </c>
      <c r="G15" s="40">
        <f>COUNTIF(Vertices[In-Degree],"&gt;= "&amp;F15)-COUNTIF(Vertices[In-Degree],"&gt;="&amp;F16)</f>
        <v>0</v>
      </c>
      <c r="H15" s="39">
        <f t="shared" si="3"/>
        <v>1.6545454545454539</v>
      </c>
      <c r="I15" s="40">
        <f>COUNTIF(Vertices[Out-Degree],"&gt;= "&amp;H15)-COUNTIF(Vertices[Out-Degree],"&gt;="&amp;H16)</f>
        <v>0</v>
      </c>
      <c r="J15" s="39">
        <f t="shared" si="4"/>
        <v>781.4181818181819</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0.018464254545454552</v>
      </c>
      <c r="O15" s="40">
        <f>COUNTIF(Vertices[Eigenvector Centrality],"&gt;= "&amp;N15)-COUNTIF(Vertices[Eigenvector Centrality],"&gt;="&amp;N16)</f>
        <v>0</v>
      </c>
      <c r="P15" s="39">
        <f t="shared" si="7"/>
        <v>6.7318033272727265</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14</v>
      </c>
      <c r="D16" s="32">
        <f t="shared" si="1"/>
        <v>0</v>
      </c>
      <c r="E16" s="3">
        <f>COUNTIF(Vertices[Degree],"&gt;= "&amp;D16)-COUNTIF(Vertices[Degree],"&gt;="&amp;D17)</f>
        <v>0</v>
      </c>
      <c r="F16" s="37">
        <f t="shared" si="2"/>
        <v>15.018181818181814</v>
      </c>
      <c r="G16" s="38">
        <f>COUNTIF(Vertices[In-Degree],"&gt;= "&amp;F16)-COUNTIF(Vertices[In-Degree],"&gt;="&amp;F17)</f>
        <v>0</v>
      </c>
      <c r="H16" s="37">
        <f t="shared" si="3"/>
        <v>1.781818181818181</v>
      </c>
      <c r="I16" s="38">
        <f>COUNTIF(Vertices[Out-Degree],"&gt;= "&amp;H16)-COUNTIF(Vertices[Out-Degree],"&gt;="&amp;H17)</f>
        <v>0</v>
      </c>
      <c r="J16" s="37">
        <f t="shared" si="4"/>
        <v>841.5272727272728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0.019884581818181826</v>
      </c>
      <c r="O16" s="38">
        <f>COUNTIF(Vertices[Eigenvector Centrality],"&gt;= "&amp;N16)-COUNTIF(Vertices[Eigenvector Centrality],"&gt;="&amp;N17)</f>
        <v>13</v>
      </c>
      <c r="P16" s="37">
        <f t="shared" si="7"/>
        <v>7.22396289090909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75</v>
      </c>
      <c r="D17" s="32">
        <f t="shared" si="1"/>
        <v>0</v>
      </c>
      <c r="E17" s="3">
        <f>COUNTIF(Vertices[Degree],"&gt;= "&amp;D17)-COUNTIF(Vertices[Degree],"&gt;="&amp;D18)</f>
        <v>0</v>
      </c>
      <c r="F17" s="39">
        <f t="shared" si="2"/>
        <v>16.090909090909086</v>
      </c>
      <c r="G17" s="40">
        <f>COUNTIF(Vertices[In-Degree],"&gt;= "&amp;F17)-COUNTIF(Vertices[In-Degree],"&gt;="&amp;F18)</f>
        <v>0</v>
      </c>
      <c r="H17" s="39">
        <f t="shared" si="3"/>
        <v>1.9090909090909083</v>
      </c>
      <c r="I17" s="40">
        <f>COUNTIF(Vertices[Out-Degree],"&gt;= "&amp;H17)-COUNTIF(Vertices[Out-Degree],"&gt;="&amp;H18)</f>
        <v>39</v>
      </c>
      <c r="J17" s="39">
        <f t="shared" si="4"/>
        <v>901.6363636363637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0.0213049090909091</v>
      </c>
      <c r="O17" s="40">
        <f>COUNTIF(Vertices[Eigenvector Centrality],"&gt;= "&amp;N17)-COUNTIF(Vertices[Eigenvector Centrality],"&gt;="&amp;N18)</f>
        <v>4</v>
      </c>
      <c r="P17" s="39">
        <f t="shared" si="7"/>
        <v>7.716122454545453</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191</v>
      </c>
      <c r="D18" s="32">
        <f t="shared" si="1"/>
        <v>0</v>
      </c>
      <c r="E18" s="3">
        <f>COUNTIF(Vertices[Degree],"&gt;= "&amp;D18)-COUNTIF(Vertices[Degree],"&gt;="&amp;D19)</f>
        <v>0</v>
      </c>
      <c r="F18" s="37">
        <f t="shared" si="2"/>
        <v>17.16363636363636</v>
      </c>
      <c r="G18" s="38">
        <f>COUNTIF(Vertices[In-Degree],"&gt;= "&amp;F18)-COUNTIF(Vertices[In-Degree],"&gt;="&amp;F19)</f>
        <v>0</v>
      </c>
      <c r="H18" s="37">
        <f t="shared" si="3"/>
        <v>2.0363636363636357</v>
      </c>
      <c r="I18" s="38">
        <f>COUNTIF(Vertices[Out-Degree],"&gt;= "&amp;H18)-COUNTIF(Vertices[Out-Degree],"&gt;="&amp;H19)</f>
        <v>0</v>
      </c>
      <c r="J18" s="37">
        <f t="shared" si="4"/>
        <v>961.7454545454547</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0.022725236363636374</v>
      </c>
      <c r="O18" s="38">
        <f>COUNTIF(Vertices[Eigenvector Centrality],"&gt;= "&amp;N18)-COUNTIF(Vertices[Eigenvector Centrality],"&gt;="&amp;N19)</f>
        <v>2</v>
      </c>
      <c r="P18" s="37">
        <f t="shared" si="7"/>
        <v>8.208282018181817</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18.236363636363635</v>
      </c>
      <c r="G19" s="40">
        <f>COUNTIF(Vertices[In-Degree],"&gt;= "&amp;F19)-COUNTIF(Vertices[In-Degree],"&gt;="&amp;F20)</f>
        <v>1</v>
      </c>
      <c r="H19" s="39">
        <f t="shared" si="3"/>
        <v>2.163636363636363</v>
      </c>
      <c r="I19" s="40">
        <f>COUNTIF(Vertices[Out-Degree],"&gt;= "&amp;H19)-COUNTIF(Vertices[Out-Degree],"&gt;="&amp;H20)</f>
        <v>0</v>
      </c>
      <c r="J19" s="39">
        <f t="shared" si="4"/>
        <v>1021.8545454545456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0.024145563636363648</v>
      </c>
      <c r="O19" s="40">
        <f>COUNTIF(Vertices[Eigenvector Centrality],"&gt;= "&amp;N19)-COUNTIF(Vertices[Eigenvector Centrality],"&gt;="&amp;N20)</f>
        <v>4</v>
      </c>
      <c r="P19" s="39">
        <f t="shared" si="7"/>
        <v>8.70044158181818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19.30909090909091</v>
      </c>
      <c r="G20" s="38">
        <f>COUNTIF(Vertices[In-Degree],"&gt;= "&amp;F20)-COUNTIF(Vertices[In-Degree],"&gt;="&amp;F21)</f>
        <v>0</v>
      </c>
      <c r="H20" s="37">
        <f t="shared" si="3"/>
        <v>2.2909090909090906</v>
      </c>
      <c r="I20" s="38">
        <f>COUNTIF(Vertices[Out-Degree],"&gt;= "&amp;H20)-COUNTIF(Vertices[Out-Degree],"&gt;="&amp;H21)</f>
        <v>0</v>
      </c>
      <c r="J20" s="37">
        <f t="shared" si="4"/>
        <v>1081.9636363636364</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0.02556589090909092</v>
      </c>
      <c r="O20" s="38">
        <f>COUNTIF(Vertices[Eigenvector Centrality],"&gt;= "&amp;N20)-COUNTIF(Vertices[Eigenvector Centrality],"&gt;="&amp;N21)</f>
        <v>0</v>
      </c>
      <c r="P20" s="37">
        <f t="shared" si="7"/>
        <v>9.192601145454544</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2.366282</v>
      </c>
      <c r="D21" s="32">
        <f t="shared" si="1"/>
        <v>0</v>
      </c>
      <c r="E21" s="3">
        <f>COUNTIF(Vertices[Degree],"&gt;= "&amp;D21)-COUNTIF(Vertices[Degree],"&gt;="&amp;D22)</f>
        <v>0</v>
      </c>
      <c r="F21" s="39">
        <f t="shared" si="2"/>
        <v>20.381818181818183</v>
      </c>
      <c r="G21" s="40">
        <f>COUNTIF(Vertices[In-Degree],"&gt;= "&amp;F21)-COUNTIF(Vertices[In-Degree],"&gt;="&amp;F22)</f>
        <v>0</v>
      </c>
      <c r="H21" s="39">
        <f t="shared" si="3"/>
        <v>2.418181818181818</v>
      </c>
      <c r="I21" s="40">
        <f>COUNTIF(Vertices[Out-Degree],"&gt;= "&amp;H21)-COUNTIF(Vertices[Out-Degree],"&gt;="&amp;H22)</f>
        <v>0</v>
      </c>
      <c r="J21" s="39">
        <f t="shared" si="4"/>
        <v>1142.0727272727272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0.026986218181818195</v>
      </c>
      <c r="O21" s="40">
        <f>COUNTIF(Vertices[Eigenvector Centrality],"&gt;= "&amp;N21)-COUNTIF(Vertices[Eigenvector Centrality],"&gt;="&amp;N22)</f>
        <v>1</v>
      </c>
      <c r="P21" s="39">
        <f t="shared" si="7"/>
        <v>9.684760709090908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21.454545454545457</v>
      </c>
      <c r="G22" s="38">
        <f>COUNTIF(Vertices[In-Degree],"&gt;= "&amp;F22)-COUNTIF(Vertices[In-Degree],"&gt;="&amp;F23)</f>
        <v>1</v>
      </c>
      <c r="H22" s="37">
        <f t="shared" si="3"/>
        <v>2.5454545454545454</v>
      </c>
      <c r="I22" s="38">
        <f>COUNTIF(Vertices[Out-Degree],"&gt;= "&amp;H22)-COUNTIF(Vertices[Out-Degree],"&gt;="&amp;H23)</f>
        <v>0</v>
      </c>
      <c r="J22" s="37">
        <f t="shared" si="4"/>
        <v>1202.181818181818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0.02840654545454547</v>
      </c>
      <c r="O22" s="38">
        <f>COUNTIF(Vertices[Eigenvector Centrality],"&gt;= "&amp;N22)-COUNTIF(Vertices[Eigenvector Centrality],"&gt;="&amp;N23)</f>
        <v>0</v>
      </c>
      <c r="P22" s="37">
        <f t="shared" si="7"/>
        <v>10.176920272727271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0.0073026277959864295</v>
      </c>
      <c r="D23" s="32">
        <f t="shared" si="1"/>
        <v>0</v>
      </c>
      <c r="E23" s="3">
        <f>COUNTIF(Vertices[Degree],"&gt;= "&amp;D23)-COUNTIF(Vertices[Degree],"&gt;="&amp;D24)</f>
        <v>0</v>
      </c>
      <c r="F23" s="39">
        <f t="shared" si="2"/>
        <v>22.52727272727273</v>
      </c>
      <c r="G23" s="40">
        <f>COUNTIF(Vertices[In-Degree],"&gt;= "&amp;F23)-COUNTIF(Vertices[In-Degree],"&gt;="&amp;F24)</f>
        <v>0</v>
      </c>
      <c r="H23" s="39">
        <f t="shared" si="3"/>
        <v>2.672727272727273</v>
      </c>
      <c r="I23" s="40">
        <f>COUNTIF(Vertices[Out-Degree],"&gt;= "&amp;H23)-COUNTIF(Vertices[Out-Degree],"&gt;="&amp;H24)</f>
        <v>0</v>
      </c>
      <c r="J23" s="39">
        <f t="shared" si="4"/>
        <v>1262.2909090909088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0.029826872727272743</v>
      </c>
      <c r="O23" s="40">
        <f>COUNTIF(Vertices[Eigenvector Centrality],"&gt;= "&amp;N23)-COUNTIF(Vertices[Eigenvector Centrality],"&gt;="&amp;N24)</f>
        <v>0</v>
      </c>
      <c r="P23" s="39">
        <f t="shared" si="7"/>
        <v>10.669079836363634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3490</v>
      </c>
      <c r="B24" s="34">
        <v>0.598167</v>
      </c>
      <c r="D24" s="32">
        <f t="shared" si="1"/>
        <v>0</v>
      </c>
      <c r="E24" s="3">
        <f>COUNTIF(Vertices[Degree],"&gt;= "&amp;D24)-COUNTIF(Vertices[Degree],"&gt;="&amp;D25)</f>
        <v>0</v>
      </c>
      <c r="F24" s="37">
        <f t="shared" si="2"/>
        <v>23.600000000000005</v>
      </c>
      <c r="G24" s="38">
        <f>COUNTIF(Vertices[In-Degree],"&gt;= "&amp;F24)-COUNTIF(Vertices[In-Degree],"&gt;="&amp;F25)</f>
        <v>0</v>
      </c>
      <c r="H24" s="37">
        <f t="shared" si="3"/>
        <v>2.8000000000000003</v>
      </c>
      <c r="I24" s="38">
        <f>COUNTIF(Vertices[Out-Degree],"&gt;= "&amp;H24)-COUNTIF(Vertices[Out-Degree],"&gt;="&amp;H25)</f>
        <v>0</v>
      </c>
      <c r="J24" s="37">
        <f t="shared" si="4"/>
        <v>1322.3999999999996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0.031247200000000017</v>
      </c>
      <c r="O24" s="38">
        <f>COUNTIF(Vertices[Eigenvector Centrality],"&gt;= "&amp;N24)-COUNTIF(Vertices[Eigenvector Centrality],"&gt;="&amp;N25)</f>
        <v>0</v>
      </c>
      <c r="P24" s="37">
        <f t="shared" si="7"/>
        <v>11.161239399999998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6"/>
      <c r="B25" s="126"/>
      <c r="D25" s="32">
        <f t="shared" si="1"/>
        <v>0</v>
      </c>
      <c r="E25" s="3">
        <f>COUNTIF(Vertices[Degree],"&gt;= "&amp;D25)-COUNTIF(Vertices[Degree],"&gt;="&amp;D26)</f>
        <v>0</v>
      </c>
      <c r="F25" s="39">
        <f t="shared" si="2"/>
        <v>24.67272727272728</v>
      </c>
      <c r="G25" s="40">
        <f>COUNTIF(Vertices[In-Degree],"&gt;= "&amp;F25)-COUNTIF(Vertices[In-Degree],"&gt;="&amp;F26)</f>
        <v>0</v>
      </c>
      <c r="H25" s="39">
        <f t="shared" si="3"/>
        <v>2.9272727272727277</v>
      </c>
      <c r="I25" s="40">
        <f>COUNTIF(Vertices[Out-Degree],"&gt;= "&amp;H25)-COUNTIF(Vertices[Out-Degree],"&gt;="&amp;H26)</f>
        <v>14</v>
      </c>
      <c r="J25" s="39">
        <f t="shared" si="4"/>
        <v>1382.5090909090904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0.03266752727272729</v>
      </c>
      <c r="O25" s="40">
        <f>COUNTIF(Vertices[Eigenvector Centrality],"&gt;= "&amp;N25)-COUNTIF(Vertices[Eigenvector Centrality],"&gt;="&amp;N26)</f>
        <v>0</v>
      </c>
      <c r="P25" s="39">
        <f t="shared" si="7"/>
        <v>11.653398963636361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3491</v>
      </c>
      <c r="B26" s="34" t="s">
        <v>3505</v>
      </c>
      <c r="D26" s="32">
        <f t="shared" si="1"/>
        <v>0</v>
      </c>
      <c r="E26" s="3">
        <f>COUNTIF(Vertices[Degree],"&gt;= "&amp;D26)-COUNTIF(Vertices[Degree],"&gt;="&amp;D28)</f>
        <v>0</v>
      </c>
      <c r="F26" s="37">
        <f t="shared" si="2"/>
        <v>25.745454545454553</v>
      </c>
      <c r="G26" s="38">
        <f>COUNTIF(Vertices[In-Degree],"&gt;= "&amp;F26)-COUNTIF(Vertices[In-Degree],"&gt;="&amp;F28)</f>
        <v>0</v>
      </c>
      <c r="H26" s="37">
        <f t="shared" si="3"/>
        <v>3.054545454545455</v>
      </c>
      <c r="I26" s="38">
        <f>COUNTIF(Vertices[Out-Degree],"&gt;= "&amp;H26)-COUNTIF(Vertices[Out-Degree],"&gt;="&amp;H28)</f>
        <v>0</v>
      </c>
      <c r="J26" s="37">
        <f t="shared" si="4"/>
        <v>1442.6181818181813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0.03408785454545456</v>
      </c>
      <c r="O26" s="38">
        <f>COUNTIF(Vertices[Eigenvector Centrality],"&gt;= "&amp;N26)-COUNTIF(Vertices[Eigenvector Centrality],"&gt;="&amp;N28)</f>
        <v>0</v>
      </c>
      <c r="P26" s="37">
        <f t="shared" si="7"/>
        <v>12.145558527272724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-3</v>
      </c>
      <c r="H27" s="61"/>
      <c r="I27" s="62">
        <f>COUNTIF(Vertices[Out-Degree],"&gt;= "&amp;H27)-COUNTIF(Vertices[Out-Degree],"&gt;="&amp;H28)</f>
        <v>-11</v>
      </c>
      <c r="J27" s="61"/>
      <c r="K27" s="62">
        <f>COUNTIF(Vertices[Betweenness Centrality],"&gt;= "&amp;J27)-COUNTIF(Vertices[Betweenness Centrality],"&gt;="&amp;J28)</f>
        <v>-3</v>
      </c>
      <c r="L27" s="61"/>
      <c r="M27" s="62">
        <f>COUNTIF(Vertices[Closeness Centrality],"&gt;= "&amp;L27)-COUNTIF(Vertices[Closeness Centrality],"&gt;="&amp;L28)</f>
        <v>-14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-51</v>
      </c>
      <c r="T27" s="61"/>
      <c r="U27" s="62">
        <f ca="1">COUNTIF(Vertices[Clustering Coefficient],"&gt;= "&amp;T27)-COUNTIF(Vertices[Clustering Coefficient],"&gt;="&amp;T28)</f>
        <v>0</v>
      </c>
    </row>
    <row r="28" spans="1:21" ht="15">
      <c r="A28" s="34" t="s">
        <v>3492</v>
      </c>
      <c r="B28" s="34" t="s">
        <v>85</v>
      </c>
      <c r="D28" s="32">
        <f>D26+($D$57-$D$2)/BinDivisor</f>
        <v>0</v>
      </c>
      <c r="E28" s="3">
        <f>COUNTIF(Vertices[Degree],"&gt;= "&amp;D28)-COUNTIF(Vertices[Degree],"&gt;="&amp;D40)</f>
        <v>0</v>
      </c>
      <c r="F28" s="39">
        <f>F26+($F$57-$F$2)/BinDivisor</f>
        <v>26.818181818181827</v>
      </c>
      <c r="G28" s="40">
        <f>COUNTIF(Vertices[In-Degree],"&gt;= "&amp;F28)-COUNTIF(Vertices[In-Degree],"&gt;="&amp;F40)</f>
        <v>0</v>
      </c>
      <c r="H28" s="39">
        <f>H26+($H$57-$H$2)/BinDivisor</f>
        <v>3.1818181818181825</v>
      </c>
      <c r="I28" s="40">
        <f>COUNTIF(Vertices[Out-Degree],"&gt;= "&amp;H28)-COUNTIF(Vertices[Out-Degree],"&gt;="&amp;H40)</f>
        <v>0</v>
      </c>
      <c r="J28" s="39">
        <f>J26+($J$57-$J$2)/BinDivisor</f>
        <v>1502.727272727272</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0.03550818181818183</v>
      </c>
      <c r="O28" s="40">
        <f>COUNTIF(Vertices[Eigenvector Centrality],"&gt;= "&amp;N28)-COUNTIF(Vertices[Eigenvector Centrality],"&gt;="&amp;N40)</f>
        <v>0</v>
      </c>
      <c r="P28" s="39">
        <f>P26+($P$57-$P$2)/BinDivisor</f>
        <v>12.637718090909088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3493</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3494</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3495</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3496</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3497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3498</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3499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3500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3501</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-11</v>
      </c>
      <c r="J38" s="61"/>
      <c r="K38" s="62">
        <f>COUNTIF(Vertices[Betweenness Centrality],"&gt;= "&amp;J38)-COUNTIF(Vertices[Betweenness Centrality],"&gt;="&amp;J40)</f>
        <v>-2</v>
      </c>
      <c r="L38" s="61"/>
      <c r="M38" s="62">
        <f>COUNTIF(Vertices[Closeness Centrality],"&gt;= "&amp;L38)-COUNTIF(Vertices[Closeness Centrality],"&gt;="&amp;L40)</f>
        <v>-14</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-11</v>
      </c>
      <c r="J39" s="61"/>
      <c r="K39" s="62">
        <f>COUNTIF(Vertices[Betweenness Centrality],"&gt;= "&amp;J39)-COUNTIF(Vertices[Betweenness Centrality],"&gt;="&amp;J40)</f>
        <v>-2</v>
      </c>
      <c r="L39" s="61"/>
      <c r="M39" s="62">
        <f>COUNTIF(Vertices[Closeness Centrality],"&gt;= "&amp;L39)-COUNTIF(Vertices[Closeness Centrality],"&gt;="&amp;L40)</f>
        <v>-14</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1:21" ht="15">
      <c r="A40" s="34" t="s">
        <v>3502</v>
      </c>
      <c r="B40" s="34" t="s">
        <v>85</v>
      </c>
      <c r="D40" s="32">
        <f>D28+($D$57-$D$2)/BinDivisor</f>
        <v>0</v>
      </c>
      <c r="E40" s="3">
        <f>COUNTIF(Vertices[Degree],"&gt;= "&amp;D40)-COUNTIF(Vertices[Degree],"&gt;="&amp;D41)</f>
        <v>0</v>
      </c>
      <c r="F40" s="37">
        <f>F28+($F$57-$F$2)/BinDivisor</f>
        <v>27.8909090909091</v>
      </c>
      <c r="G40" s="38">
        <f>COUNTIF(Vertices[In-Degree],"&gt;= "&amp;F40)-COUNTIF(Vertices[In-Degree],"&gt;="&amp;F41)</f>
        <v>0</v>
      </c>
      <c r="H40" s="37">
        <f>H28+($H$57-$H$2)/BinDivisor</f>
        <v>3.30909090909091</v>
      </c>
      <c r="I40" s="38">
        <f>COUNTIF(Vertices[Out-Degree],"&gt;= "&amp;H40)-COUNTIF(Vertices[Out-Degree],"&gt;="&amp;H41)</f>
        <v>0</v>
      </c>
      <c r="J40" s="37">
        <f>J28+($J$57-$J$2)/BinDivisor</f>
        <v>1562.8363636363629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0.0369285090909091</v>
      </c>
      <c r="O40" s="38">
        <f>COUNTIF(Vertices[Eigenvector Centrality],"&gt;= "&amp;N40)-COUNTIF(Vertices[Eigenvector Centrality],"&gt;="&amp;N41)</f>
        <v>0</v>
      </c>
      <c r="P40" s="37">
        <f>P28+($P$57-$P$2)/BinDivisor</f>
        <v>13.129877654545451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3503</v>
      </c>
      <c r="B41" s="34" t="s">
        <v>85</v>
      </c>
      <c r="D41" s="32">
        <f aca="true" t="shared" si="10" ref="D41:D56">D40+($D$57-$D$2)/BinDivisor</f>
        <v>0</v>
      </c>
      <c r="E41" s="3">
        <f>COUNTIF(Vertices[Degree],"&gt;= "&amp;D41)-COUNTIF(Vertices[Degree],"&gt;="&amp;D42)</f>
        <v>0</v>
      </c>
      <c r="F41" s="39">
        <f aca="true" t="shared" si="11" ref="F41:F56">F40+($F$57-$F$2)/BinDivisor</f>
        <v>28.963636363636375</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1622.9454545454537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0.03834883636363637</v>
      </c>
      <c r="O41" s="40">
        <f>COUNTIF(Vertices[Eigenvector Centrality],"&gt;= "&amp;N41)-COUNTIF(Vertices[Eigenvector Centrality],"&gt;="&amp;N42)</f>
        <v>0</v>
      </c>
      <c r="P41" s="39">
        <f aca="true" t="shared" si="16" ref="P41:P56">P40+($P$57-$P$2)/BinDivisor</f>
        <v>13.622037218181815</v>
      </c>
      <c r="Q41" s="40">
        <f>COUNTIF(Vertices[PageRank],"&gt;= "&amp;P41)-COUNTIF(Vertices[PageRank],"&gt;="&amp;P42)</f>
        <v>0</v>
      </c>
      <c r="R41" s="39">
        <f aca="true" t="shared" si="17" ref="R41:R56">R40+($R$57-$R$2)/BinDivisor</f>
        <v>0.490909090909091</v>
      </c>
      <c r="S41" s="44">
        <f>COUNTIF(Vertices[Clustering Coefficient],"&gt;= "&amp;R41)-COUNTIF(Vertices[Clustering Coefficient],"&gt;="&amp;R42)</f>
        <v>27</v>
      </c>
      <c r="T41" s="39" t="e">
        <f aca="true" t="shared" si="18" ref="T41:T56">T40+($T$57-$T$2)/BinDivisor</f>
        <v>#REF!</v>
      </c>
      <c r="U41" s="40" t="e">
        <f ca="1" t="shared" si="0"/>
        <v>#REF!</v>
      </c>
    </row>
    <row r="42" spans="1:21" ht="15">
      <c r="A42" s="34" t="s">
        <v>3504</v>
      </c>
      <c r="B42" s="34" t="s">
        <v>85</v>
      </c>
      <c r="D42" s="32">
        <f t="shared" si="10"/>
        <v>0</v>
      </c>
      <c r="E42" s="3">
        <f>COUNTIF(Vertices[Degree],"&gt;= "&amp;D42)-COUNTIF(Vertices[Degree],"&gt;="&amp;D43)</f>
        <v>0</v>
      </c>
      <c r="F42" s="37">
        <f t="shared" si="11"/>
        <v>30.03636363636365</v>
      </c>
      <c r="G42" s="38">
        <f>COUNTIF(Vertices[In-Degree],"&gt;= "&amp;F42)-COUNTIF(Vertices[In-Degree],"&gt;="&amp;F43)</f>
        <v>0</v>
      </c>
      <c r="H42" s="37">
        <f t="shared" si="12"/>
        <v>3.563636363636365</v>
      </c>
      <c r="I42" s="38">
        <f>COUNTIF(Vertices[Out-Degree],"&gt;= "&amp;H42)-COUNTIF(Vertices[Out-Degree],"&gt;="&amp;H43)</f>
        <v>0</v>
      </c>
      <c r="J42" s="37">
        <f t="shared" si="13"/>
        <v>1683.0545454545445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0.03976916363636364</v>
      </c>
      <c r="O42" s="38">
        <f>COUNTIF(Vertices[Eigenvector Centrality],"&gt;= "&amp;N42)-COUNTIF(Vertices[Eigenvector Centrality],"&gt;="&amp;N43)</f>
        <v>0</v>
      </c>
      <c r="P42" s="37">
        <f t="shared" si="16"/>
        <v>14.114196781818178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31.109090909090924</v>
      </c>
      <c r="G43" s="40">
        <f>COUNTIF(Vertices[In-Degree],"&gt;= "&amp;F43)-COUNTIF(Vertices[In-Degree],"&gt;="&amp;F44)</f>
        <v>1</v>
      </c>
      <c r="H43" s="39">
        <f t="shared" si="12"/>
        <v>3.6909090909090922</v>
      </c>
      <c r="I43" s="40">
        <f>COUNTIF(Vertices[Out-Degree],"&gt;= "&amp;H43)-COUNTIF(Vertices[Out-Degree],"&gt;="&amp;H44)</f>
        <v>0</v>
      </c>
      <c r="J43" s="39">
        <f t="shared" si="13"/>
        <v>1743.1636363636353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0.04118949090909091</v>
      </c>
      <c r="O43" s="40">
        <f>COUNTIF(Vertices[Eigenvector Centrality],"&gt;= "&amp;N43)-COUNTIF(Vertices[Eigenvector Centrality],"&gt;="&amp;N44)</f>
        <v>0</v>
      </c>
      <c r="P43" s="39">
        <f t="shared" si="16"/>
        <v>14.606356345454541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32.181818181818194</v>
      </c>
      <c r="G44" s="38">
        <f>COUNTIF(Vertices[In-Degree],"&gt;= "&amp;F44)-COUNTIF(Vertices[In-Degree],"&gt;="&amp;F45)</f>
        <v>0</v>
      </c>
      <c r="H44" s="37">
        <f t="shared" si="12"/>
        <v>3.8181818181818197</v>
      </c>
      <c r="I44" s="38">
        <f>COUNTIF(Vertices[Out-Degree],"&gt;= "&amp;H44)-COUNTIF(Vertices[Out-Degree],"&gt;="&amp;H45)</f>
        <v>0</v>
      </c>
      <c r="J44" s="37">
        <f t="shared" si="13"/>
        <v>1803.2727272727261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0.04260981818181818</v>
      </c>
      <c r="O44" s="38">
        <f>COUNTIF(Vertices[Eigenvector Centrality],"&gt;= "&amp;N44)-COUNTIF(Vertices[Eigenvector Centrality],"&gt;="&amp;N45)</f>
        <v>0</v>
      </c>
      <c r="P44" s="37">
        <f t="shared" si="16"/>
        <v>15.098515909090905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33.254545454545465</v>
      </c>
      <c r="G45" s="40">
        <f>COUNTIF(Vertices[In-Degree],"&gt;= "&amp;F45)-COUNTIF(Vertices[In-Degree],"&gt;="&amp;F46)</f>
        <v>0</v>
      </c>
      <c r="H45" s="39">
        <f t="shared" si="12"/>
        <v>3.945454545454547</v>
      </c>
      <c r="I45" s="40">
        <f>COUNTIF(Vertices[Out-Degree],"&gt;= "&amp;H45)-COUNTIF(Vertices[Out-Degree],"&gt;="&amp;H46)</f>
        <v>6</v>
      </c>
      <c r="J45" s="39">
        <f t="shared" si="13"/>
        <v>1863.381818181817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0.04403014545454545</v>
      </c>
      <c r="O45" s="40">
        <f>COUNTIF(Vertices[Eigenvector Centrality],"&gt;= "&amp;N45)-COUNTIF(Vertices[Eigenvector Centrality],"&gt;="&amp;N46)</f>
        <v>0</v>
      </c>
      <c r="P45" s="39">
        <f t="shared" si="16"/>
        <v>15.590675472727268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34.327272727272735</v>
      </c>
      <c r="G46" s="38">
        <f>COUNTIF(Vertices[In-Degree],"&gt;= "&amp;F46)-COUNTIF(Vertices[In-Degree],"&gt;="&amp;F47)</f>
        <v>0</v>
      </c>
      <c r="H46" s="37">
        <f t="shared" si="12"/>
        <v>4.072727272727274</v>
      </c>
      <c r="I46" s="38">
        <f>COUNTIF(Vertices[Out-Degree],"&gt;= "&amp;H46)-COUNTIF(Vertices[Out-Degree],"&gt;="&amp;H47)</f>
        <v>0</v>
      </c>
      <c r="J46" s="37">
        <f t="shared" si="13"/>
        <v>1923.4909090909077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0.04545047272727272</v>
      </c>
      <c r="O46" s="38">
        <f>COUNTIF(Vertices[Eigenvector Centrality],"&gt;= "&amp;N46)-COUNTIF(Vertices[Eigenvector Centrality],"&gt;="&amp;N47)</f>
        <v>0</v>
      </c>
      <c r="P46" s="37">
        <f t="shared" si="16"/>
        <v>16.082835036363633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35.400000000000006</v>
      </c>
      <c r="G47" s="40">
        <f>COUNTIF(Vertices[In-Degree],"&gt;= "&amp;F47)-COUNTIF(Vertices[In-Degree],"&gt;="&amp;F48)</f>
        <v>0</v>
      </c>
      <c r="H47" s="39">
        <f t="shared" si="12"/>
        <v>4.200000000000001</v>
      </c>
      <c r="I47" s="40">
        <f>COUNTIF(Vertices[Out-Degree],"&gt;= "&amp;H47)-COUNTIF(Vertices[Out-Degree],"&gt;="&amp;H48)</f>
        <v>0</v>
      </c>
      <c r="J47" s="39">
        <f t="shared" si="13"/>
        <v>1983.5999999999985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0.04687079999999999</v>
      </c>
      <c r="O47" s="40">
        <f>COUNTIF(Vertices[Eigenvector Centrality],"&gt;= "&amp;N47)-COUNTIF(Vertices[Eigenvector Centrality],"&gt;="&amp;N48)</f>
        <v>0</v>
      </c>
      <c r="P47" s="39">
        <f t="shared" si="16"/>
        <v>16.574994599999997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36.472727272727276</v>
      </c>
      <c r="G48" s="38">
        <f>COUNTIF(Vertices[In-Degree],"&gt;= "&amp;F48)-COUNTIF(Vertices[In-Degree],"&gt;="&amp;F49)</f>
        <v>0</v>
      </c>
      <c r="H48" s="37">
        <f t="shared" si="12"/>
        <v>4.327272727272728</v>
      </c>
      <c r="I48" s="38">
        <f>COUNTIF(Vertices[Out-Degree],"&gt;= "&amp;H48)-COUNTIF(Vertices[Out-Degree],"&gt;="&amp;H49)</f>
        <v>0</v>
      </c>
      <c r="J48" s="37">
        <f t="shared" si="13"/>
        <v>2043.7090909090894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0.04829112727272726</v>
      </c>
      <c r="O48" s="38">
        <f>COUNTIF(Vertices[Eigenvector Centrality],"&gt;= "&amp;N48)-COUNTIF(Vertices[Eigenvector Centrality],"&gt;="&amp;N49)</f>
        <v>0</v>
      </c>
      <c r="P48" s="37">
        <f t="shared" si="16"/>
        <v>17.06715416363636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37.54545454545455</v>
      </c>
      <c r="G49" s="40">
        <f>COUNTIF(Vertices[In-Degree],"&gt;= "&amp;F49)-COUNTIF(Vertices[In-Degree],"&gt;="&amp;F50)</f>
        <v>0</v>
      </c>
      <c r="H49" s="39">
        <f t="shared" si="12"/>
        <v>4.454545454545455</v>
      </c>
      <c r="I49" s="40">
        <f>COUNTIF(Vertices[Out-Degree],"&gt;= "&amp;H49)-COUNTIF(Vertices[Out-Degree],"&gt;="&amp;H50)</f>
        <v>0</v>
      </c>
      <c r="J49" s="39">
        <f t="shared" si="13"/>
        <v>2103.81818181818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0.04971145454545453</v>
      </c>
      <c r="O49" s="40">
        <f>COUNTIF(Vertices[Eigenvector Centrality],"&gt;= "&amp;N49)-COUNTIF(Vertices[Eigenvector Centrality],"&gt;="&amp;N50)</f>
        <v>0</v>
      </c>
      <c r="P49" s="39">
        <f t="shared" si="16"/>
        <v>17.559313727272723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38.61818181818182</v>
      </c>
      <c r="G50" s="38">
        <f>COUNTIF(Vertices[In-Degree],"&gt;= "&amp;F50)-COUNTIF(Vertices[In-Degree],"&gt;="&amp;F51)</f>
        <v>1</v>
      </c>
      <c r="H50" s="37">
        <f t="shared" si="12"/>
        <v>4.581818181818182</v>
      </c>
      <c r="I50" s="38">
        <f>COUNTIF(Vertices[Out-Degree],"&gt;= "&amp;H50)-COUNTIF(Vertices[Out-Degree],"&gt;="&amp;H51)</f>
        <v>0</v>
      </c>
      <c r="J50" s="37">
        <f t="shared" si="13"/>
        <v>2163.927272727271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0.0511317818181818</v>
      </c>
      <c r="O50" s="38">
        <f>COUNTIF(Vertices[Eigenvector Centrality],"&gt;= "&amp;N50)-COUNTIF(Vertices[Eigenvector Centrality],"&gt;="&amp;N51)</f>
        <v>0</v>
      </c>
      <c r="P50" s="37">
        <f t="shared" si="16"/>
        <v>18.051473290909087</v>
      </c>
      <c r="Q50" s="38">
        <f>COUNTIF(Vertices[PageRank],"&gt;= "&amp;P50)-COUNTIF(Vertices[PageRank],"&gt;="&amp;P51)</f>
        <v>0</v>
      </c>
      <c r="R50" s="37">
        <f t="shared" si="17"/>
        <v>0.6545454545454547</v>
      </c>
      <c r="S50" s="43">
        <f>COUNTIF(Vertices[Clustering Coefficient],"&gt;= "&amp;R50)-COUNTIF(Vertices[Clustering Coefficient],"&gt;="&amp;R51)</f>
        <v>12</v>
      </c>
      <c r="T50" s="37" t="e">
        <f ca="1" t="shared" si="18"/>
        <v>#REF!</v>
      </c>
      <c r="U50" s="38" t="e">
        <f ca="1" t="shared" si="0"/>
        <v>#REF!</v>
      </c>
    </row>
    <row r="51" spans="4:21" ht="15">
      <c r="D51" s="32">
        <f t="shared" si="10"/>
        <v>0</v>
      </c>
      <c r="E51" s="3">
        <f>COUNTIF(Vertices[Degree],"&gt;= "&amp;D51)-COUNTIF(Vertices[Degree],"&gt;="&amp;D52)</f>
        <v>0</v>
      </c>
      <c r="F51" s="39">
        <f t="shared" si="11"/>
        <v>39.69090909090909</v>
      </c>
      <c r="G51" s="40">
        <f>COUNTIF(Vertices[In-Degree],"&gt;= "&amp;F51)-COUNTIF(Vertices[In-Degree],"&gt;="&amp;F52)</f>
        <v>0</v>
      </c>
      <c r="H51" s="39">
        <f t="shared" si="12"/>
        <v>4.709090909090909</v>
      </c>
      <c r="I51" s="40">
        <f>COUNTIF(Vertices[Out-Degree],"&gt;= "&amp;H51)-COUNTIF(Vertices[Out-Degree],"&gt;="&amp;H52)</f>
        <v>0</v>
      </c>
      <c r="J51" s="39">
        <f t="shared" si="13"/>
        <v>2224.036363636362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0.05255210909090907</v>
      </c>
      <c r="O51" s="40">
        <f>COUNTIF(Vertices[Eigenvector Centrality],"&gt;= "&amp;N51)-COUNTIF(Vertices[Eigenvector Centrality],"&gt;="&amp;N52)</f>
        <v>0</v>
      </c>
      <c r="P51" s="39">
        <f t="shared" si="16"/>
        <v>18.54363285454545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40.76363636363636</v>
      </c>
      <c r="G52" s="38">
        <f>COUNTIF(Vertices[In-Degree],"&gt;= "&amp;F52)-COUNTIF(Vertices[In-Degree],"&gt;="&amp;F53)</f>
        <v>0</v>
      </c>
      <c r="H52" s="37">
        <f t="shared" si="12"/>
        <v>4.836363636363636</v>
      </c>
      <c r="I52" s="38">
        <f>COUNTIF(Vertices[Out-Degree],"&gt;= "&amp;H52)-COUNTIF(Vertices[Out-Degree],"&gt;="&amp;H53)</f>
        <v>0</v>
      </c>
      <c r="J52" s="37">
        <f t="shared" si="13"/>
        <v>2284.1454545454526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0.05397243636363634</v>
      </c>
      <c r="O52" s="38">
        <f>COUNTIF(Vertices[Eigenvector Centrality],"&gt;= "&amp;N52)-COUNTIF(Vertices[Eigenvector Centrality],"&gt;="&amp;N53)</f>
        <v>0</v>
      </c>
      <c r="P52" s="37">
        <f t="shared" si="16"/>
        <v>19.035792418181813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41.83636363636363</v>
      </c>
      <c r="G53" s="40">
        <f>COUNTIF(Vertices[In-Degree],"&gt;= "&amp;F53)-COUNTIF(Vertices[In-Degree],"&gt;="&amp;F54)</f>
        <v>0</v>
      </c>
      <c r="H53" s="39">
        <f t="shared" si="12"/>
        <v>4.963636363636363</v>
      </c>
      <c r="I53" s="40">
        <f>COUNTIF(Vertices[Out-Degree],"&gt;= "&amp;H53)-COUNTIF(Vertices[Out-Degree],"&gt;="&amp;H54)</f>
        <v>4</v>
      </c>
      <c r="J53" s="39">
        <f t="shared" si="13"/>
        <v>2344.2545454545434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0.05539276363636361</v>
      </c>
      <c r="O53" s="40">
        <f>COUNTIF(Vertices[Eigenvector Centrality],"&gt;= "&amp;N53)-COUNTIF(Vertices[Eigenvector Centrality],"&gt;="&amp;N54)</f>
        <v>1</v>
      </c>
      <c r="P53" s="39">
        <f t="shared" si="16"/>
        <v>19.527951981818177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42.9090909090909</v>
      </c>
      <c r="G54" s="38">
        <f>COUNTIF(Vertices[In-Degree],"&gt;= "&amp;F54)-COUNTIF(Vertices[In-Degree],"&gt;="&amp;F55)</f>
        <v>0</v>
      </c>
      <c r="H54" s="37">
        <f t="shared" si="12"/>
        <v>5.09090909090909</v>
      </c>
      <c r="I54" s="38">
        <f>COUNTIF(Vertices[Out-Degree],"&gt;= "&amp;H54)-COUNTIF(Vertices[Out-Degree],"&gt;="&amp;H55)</f>
        <v>0</v>
      </c>
      <c r="J54" s="37">
        <f t="shared" si="13"/>
        <v>2404.363636363634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0.05681309090909088</v>
      </c>
      <c r="O54" s="38">
        <f>COUNTIF(Vertices[Eigenvector Centrality],"&gt;= "&amp;N54)-COUNTIF(Vertices[Eigenvector Centrality],"&gt;="&amp;N55)</f>
        <v>0</v>
      </c>
      <c r="P54" s="37">
        <f t="shared" si="16"/>
        <v>20.02011154545454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43.98181818181817</v>
      </c>
      <c r="G55" s="40">
        <f>COUNTIF(Vertices[In-Degree],"&gt;= "&amp;F55)-COUNTIF(Vertices[In-Degree],"&gt;="&amp;F56)</f>
        <v>0</v>
      </c>
      <c r="H55" s="39">
        <f t="shared" si="12"/>
        <v>5.218181818181817</v>
      </c>
      <c r="I55" s="40">
        <f>COUNTIF(Vertices[Out-Degree],"&gt;= "&amp;H55)-COUNTIF(Vertices[Out-Degree],"&gt;="&amp;H56)</f>
        <v>0</v>
      </c>
      <c r="J55" s="39">
        <f t="shared" si="13"/>
        <v>2464.472727272725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0.05823341818181815</v>
      </c>
      <c r="O55" s="40">
        <f>COUNTIF(Vertices[Eigenvector Centrality],"&gt;= "&amp;N55)-COUNTIF(Vertices[Eigenvector Centrality],"&gt;="&amp;N56)</f>
        <v>0</v>
      </c>
      <c r="P55" s="39">
        <f t="shared" si="16"/>
        <v>20.512271109090904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45.05454545454544</v>
      </c>
      <c r="G56" s="38">
        <f>COUNTIF(Vertices[In-Degree],"&gt;= "&amp;F56)-COUNTIF(Vertices[In-Degree],"&gt;="&amp;F57)</f>
        <v>0</v>
      </c>
      <c r="H56" s="37">
        <f t="shared" si="12"/>
        <v>5.345454545454544</v>
      </c>
      <c r="I56" s="38">
        <f>COUNTIF(Vertices[Out-Degree],"&gt;= "&amp;H56)-COUNTIF(Vertices[Out-Degree],"&gt;="&amp;H57)</f>
        <v>0</v>
      </c>
      <c r="J56" s="37">
        <f t="shared" si="13"/>
        <v>2524.581818181816</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0.05965374545454542</v>
      </c>
      <c r="O56" s="38">
        <f>COUNTIF(Vertices[Eigenvector Centrality],"&gt;= "&amp;N56)-COUNTIF(Vertices[Eigenvector Centrality],"&gt;="&amp;N57)</f>
        <v>1</v>
      </c>
      <c r="P56" s="37">
        <f t="shared" si="16"/>
        <v>21.004430672727267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59</v>
      </c>
      <c r="G57" s="42">
        <f>COUNTIF(Vertices[In-Degree],"&gt;= "&amp;F57)-COUNTIF(Vertices[In-Degree],"&gt;="&amp;F58)</f>
        <v>1</v>
      </c>
      <c r="H57" s="41">
        <f>MAX(Vertices[Out-Degree])</f>
        <v>7</v>
      </c>
      <c r="I57" s="42">
        <f>COUNTIF(Vertices[Out-Degree],"&gt;= "&amp;H57)-COUNTIF(Vertices[Out-Degree],"&gt;="&amp;H58)</f>
        <v>1</v>
      </c>
      <c r="J57" s="41">
        <f>MAX(Vertices[Betweenness Centrality])</f>
        <v>3306</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0.078118</v>
      </c>
      <c r="O57" s="42">
        <f>COUNTIF(Vertices[Eigenvector Centrality],"&gt;= "&amp;N57)-COUNTIF(Vertices[Eigenvector Centrality],"&gt;="&amp;N58)</f>
        <v>1</v>
      </c>
      <c r="P57" s="41">
        <f>MAX(Vertices[PageRank])</f>
        <v>27.402505</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59</v>
      </c>
    </row>
    <row r="73" spans="1:2" ht="15">
      <c r="A73" s="33" t="s">
        <v>90</v>
      </c>
      <c r="B73" s="47">
        <f>_xlfn.IFERROR(AVERAGE(Vertices[In-Degree]),NoMetricMessage)</f>
        <v>1.5080213903743316</v>
      </c>
    </row>
    <row r="74" spans="1:2" ht="15">
      <c r="A74" s="33" t="s">
        <v>91</v>
      </c>
      <c r="B74" s="47">
        <f>_xlfn.IFERROR(MEDIAN(Vertices[In-Degree]),NoMetricMessage)</f>
        <v>0</v>
      </c>
    </row>
    <row r="85" spans="1:2" ht="15">
      <c r="A85" s="33" t="s">
        <v>94</v>
      </c>
      <c r="B85" s="46">
        <f>IF(COUNT(Vertices[Out-Degree])&gt;0,H2,NoMetricMessage)</f>
        <v>0</v>
      </c>
    </row>
    <row r="86" spans="1:2" ht="15">
      <c r="A86" s="33" t="s">
        <v>95</v>
      </c>
      <c r="B86" s="46">
        <f>IF(COUNT(Vertices[Out-Degree])&gt;0,H57,NoMetricMessage)</f>
        <v>7</v>
      </c>
    </row>
    <row r="87" spans="1:2" ht="15">
      <c r="A87" s="33" t="s">
        <v>96</v>
      </c>
      <c r="B87" s="47">
        <f>_xlfn.IFERROR(AVERAGE(Vertices[Out-Degree]),NoMetricMessage)</f>
        <v>1.5080213903743316</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3306</v>
      </c>
    </row>
    <row r="101" spans="1:2" ht="15">
      <c r="A101" s="33" t="s">
        <v>102</v>
      </c>
      <c r="B101" s="47">
        <f>_xlfn.IFERROR(AVERAGE(Vertices[Betweenness Centrality]),NoMetricMessage)</f>
        <v>68.78074866310162</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0.10050555614973278</v>
      </c>
    </row>
    <row r="116" spans="1:2" ht="15">
      <c r="A116" s="33" t="s">
        <v>109</v>
      </c>
      <c r="B116" s="47">
        <f>_xlfn.IFERROR(MEDIAN(Vertices[Closeness Centrality]),NoMetricMessage)</f>
        <v>0.008696</v>
      </c>
    </row>
    <row r="127" spans="1:2" ht="15">
      <c r="A127" s="33" t="s">
        <v>112</v>
      </c>
      <c r="B127" s="47">
        <f>IF(COUNT(Vertices[Eigenvector Centrality])&gt;0,N2,NoMetricMessage)</f>
        <v>0</v>
      </c>
    </row>
    <row r="128" spans="1:2" ht="15">
      <c r="A128" s="33" t="s">
        <v>113</v>
      </c>
      <c r="B128" s="47">
        <f>IF(COUNT(Vertices[Eigenvector Centrality])&gt;0,N57,NoMetricMessage)</f>
        <v>0.078118</v>
      </c>
    </row>
    <row r="129" spans="1:2" ht="15">
      <c r="A129" s="33" t="s">
        <v>114</v>
      </c>
      <c r="B129" s="47">
        <f>_xlfn.IFERROR(AVERAGE(Vertices[Eigenvector Centrality]),NoMetricMessage)</f>
        <v>0.005347657754010698</v>
      </c>
    </row>
    <row r="130" spans="1:2" ht="15">
      <c r="A130" s="33" t="s">
        <v>115</v>
      </c>
      <c r="B130" s="47">
        <f>_xlfn.IFERROR(MEDIAN(Vertices[Eigenvector Centrality]),NoMetricMessage)</f>
        <v>0</v>
      </c>
    </row>
    <row r="141" spans="1:2" ht="15">
      <c r="A141" s="33" t="s">
        <v>140</v>
      </c>
      <c r="B141" s="47">
        <f>IF(COUNT(Vertices[PageRank])&gt;0,P2,NoMetricMessage)</f>
        <v>0.333729</v>
      </c>
    </row>
    <row r="142" spans="1:2" ht="15">
      <c r="A142" s="33" t="s">
        <v>141</v>
      </c>
      <c r="B142" s="47">
        <f>IF(COUNT(Vertices[PageRank])&gt;0,P57,NoMetricMessage)</f>
        <v>27.402505</v>
      </c>
    </row>
    <row r="143" spans="1:2" ht="15">
      <c r="A143" s="33" t="s">
        <v>142</v>
      </c>
      <c r="B143" s="47">
        <f>_xlfn.IFERROR(AVERAGE(Vertices[PageRank]),NoMetricMessage)</f>
        <v>0.9999974491978606</v>
      </c>
    </row>
    <row r="144" spans="1:2" ht="15">
      <c r="A144" s="33" t="s">
        <v>143</v>
      </c>
      <c r="B144" s="47">
        <f>_xlfn.IFERROR(MEDIAN(Vertices[PageRank]),NoMetricMessage)</f>
        <v>0.544782</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0.19486227443899518</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2646</v>
      </c>
      <c r="K7" s="13" t="s">
        <v>2647</v>
      </c>
    </row>
    <row r="8" spans="1:11" ht="409.5">
      <c r="A8"/>
      <c r="B8">
        <v>2</v>
      </c>
      <c r="C8">
        <v>2</v>
      </c>
      <c r="D8" t="s">
        <v>61</v>
      </c>
      <c r="E8" t="s">
        <v>61</v>
      </c>
      <c r="H8" t="s">
        <v>73</v>
      </c>
      <c r="J8" t="s">
        <v>2648</v>
      </c>
      <c r="K8" s="13" t="s">
        <v>2649</v>
      </c>
    </row>
    <row r="9" spans="1:11" ht="409.5">
      <c r="A9"/>
      <c r="B9">
        <v>3</v>
      </c>
      <c r="C9">
        <v>4</v>
      </c>
      <c r="D9" t="s">
        <v>62</v>
      </c>
      <c r="E9" t="s">
        <v>62</v>
      </c>
      <c r="H9" t="s">
        <v>74</v>
      </c>
      <c r="J9" t="s">
        <v>2650</v>
      </c>
      <c r="K9" s="104" t="s">
        <v>2651</v>
      </c>
    </row>
    <row r="10" spans="1:11" ht="409.5">
      <c r="A10"/>
      <c r="B10">
        <v>4</v>
      </c>
      <c r="D10" t="s">
        <v>63</v>
      </c>
      <c r="E10" t="s">
        <v>63</v>
      </c>
      <c r="H10" t="s">
        <v>75</v>
      </c>
      <c r="J10" t="s">
        <v>2652</v>
      </c>
      <c r="K10" s="13" t="s">
        <v>2653</v>
      </c>
    </row>
    <row r="11" spans="1:11" ht="15">
      <c r="A11"/>
      <c r="B11">
        <v>5</v>
      </c>
      <c r="D11" t="s">
        <v>46</v>
      </c>
      <c r="E11">
        <v>1</v>
      </c>
      <c r="H11" t="s">
        <v>76</v>
      </c>
      <c r="J11" t="s">
        <v>2654</v>
      </c>
      <c r="K11" t="s">
        <v>2655</v>
      </c>
    </row>
    <row r="12" spans="1:11" ht="15">
      <c r="A12"/>
      <c r="B12"/>
      <c r="D12" t="s">
        <v>64</v>
      </c>
      <c r="E12">
        <v>2</v>
      </c>
      <c r="H12">
        <v>0</v>
      </c>
      <c r="J12" t="s">
        <v>2656</v>
      </c>
      <c r="K12" t="s">
        <v>2657</v>
      </c>
    </row>
    <row r="13" spans="1:11" ht="15">
      <c r="A13"/>
      <c r="B13"/>
      <c r="D13">
        <v>1</v>
      </c>
      <c r="E13">
        <v>3</v>
      </c>
      <c r="H13">
        <v>1</v>
      </c>
      <c r="J13" t="s">
        <v>2658</v>
      </c>
      <c r="K13" t="s">
        <v>2659</v>
      </c>
    </row>
    <row r="14" spans="4:11" ht="15">
      <c r="D14">
        <v>2</v>
      </c>
      <c r="E14">
        <v>4</v>
      </c>
      <c r="H14">
        <v>2</v>
      </c>
      <c r="J14" t="s">
        <v>2660</v>
      </c>
      <c r="K14" t="s">
        <v>2661</v>
      </c>
    </row>
    <row r="15" spans="4:11" ht="15">
      <c r="D15">
        <v>3</v>
      </c>
      <c r="E15">
        <v>5</v>
      </c>
      <c r="H15">
        <v>3</v>
      </c>
      <c r="J15" t="s">
        <v>2662</v>
      </c>
      <c r="K15" t="s">
        <v>2663</v>
      </c>
    </row>
    <row r="16" spans="4:11" ht="15">
      <c r="D16">
        <v>4</v>
      </c>
      <c r="E16">
        <v>6</v>
      </c>
      <c r="H16">
        <v>4</v>
      </c>
      <c r="J16" t="s">
        <v>2664</v>
      </c>
      <c r="K16" t="s">
        <v>2665</v>
      </c>
    </row>
    <row r="17" spans="4:11" ht="15">
      <c r="D17">
        <v>5</v>
      </c>
      <c r="E17">
        <v>7</v>
      </c>
      <c r="H17">
        <v>5</v>
      </c>
      <c r="J17" t="s">
        <v>2666</v>
      </c>
      <c r="K17" t="s">
        <v>2667</v>
      </c>
    </row>
    <row r="18" spans="4:11" ht="15">
      <c r="D18">
        <v>6</v>
      </c>
      <c r="E18">
        <v>8</v>
      </c>
      <c r="H18">
        <v>6</v>
      </c>
      <c r="J18" t="s">
        <v>2668</v>
      </c>
      <c r="K18" t="s">
        <v>2669</v>
      </c>
    </row>
    <row r="19" spans="4:11" ht="15">
      <c r="D19">
        <v>7</v>
      </c>
      <c r="E19">
        <v>9</v>
      </c>
      <c r="H19">
        <v>7</v>
      </c>
      <c r="J19" t="s">
        <v>2670</v>
      </c>
      <c r="K19" t="s">
        <v>2671</v>
      </c>
    </row>
    <row r="20" spans="4:11" ht="15">
      <c r="D20">
        <v>8</v>
      </c>
      <c r="H20">
        <v>8</v>
      </c>
      <c r="J20" t="s">
        <v>2672</v>
      </c>
      <c r="K20" t="s">
        <v>2673</v>
      </c>
    </row>
    <row r="21" spans="4:11" ht="409.5">
      <c r="D21">
        <v>9</v>
      </c>
      <c r="H21">
        <v>9</v>
      </c>
      <c r="J21" t="s">
        <v>2674</v>
      </c>
      <c r="K21" s="13" t="s">
        <v>2675</v>
      </c>
    </row>
    <row r="22" spans="4:11" ht="409.5">
      <c r="D22">
        <v>10</v>
      </c>
      <c r="J22" t="s">
        <v>2676</v>
      </c>
      <c r="K22" s="13" t="s">
        <v>2677</v>
      </c>
    </row>
    <row r="23" spans="4:11" ht="409.5">
      <c r="D23">
        <v>11</v>
      </c>
      <c r="J23" t="s">
        <v>2678</v>
      </c>
      <c r="K23" s="13" t="s">
        <v>2679</v>
      </c>
    </row>
    <row r="24" spans="10:11" ht="409.5">
      <c r="J24" t="s">
        <v>2680</v>
      </c>
      <c r="K24" s="13" t="s">
        <v>3544</v>
      </c>
    </row>
    <row r="25" spans="10:11" ht="15">
      <c r="J25" t="s">
        <v>2681</v>
      </c>
      <c r="K25" t="b">
        <v>0</v>
      </c>
    </row>
    <row r="26" spans="10:11" ht="15">
      <c r="J26" t="s">
        <v>3541</v>
      </c>
      <c r="K26" t="s">
        <v>3542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2718</v>
      </c>
      <c r="B1" s="13" t="s">
        <v>2722</v>
      </c>
      <c r="C1" s="78" t="s">
        <v>2723</v>
      </c>
      <c r="D1" s="78" t="s">
        <v>2725</v>
      </c>
      <c r="E1" s="13" t="s">
        <v>2724</v>
      </c>
      <c r="F1" s="13" t="s">
        <v>2727</v>
      </c>
      <c r="G1" s="13" t="s">
        <v>2726</v>
      </c>
      <c r="H1" s="13" t="s">
        <v>2729</v>
      </c>
      <c r="I1" s="13" t="s">
        <v>2728</v>
      </c>
      <c r="J1" s="13" t="s">
        <v>2731</v>
      </c>
      <c r="K1" s="13" t="s">
        <v>2730</v>
      </c>
      <c r="L1" s="13" t="s">
        <v>2733</v>
      </c>
      <c r="M1" s="13" t="s">
        <v>2732</v>
      </c>
      <c r="N1" s="13" t="s">
        <v>2735</v>
      </c>
      <c r="O1" s="13" t="s">
        <v>2734</v>
      </c>
      <c r="P1" s="13" t="s">
        <v>2739</v>
      </c>
      <c r="Q1" s="13" t="s">
        <v>2738</v>
      </c>
      <c r="R1" s="13" t="s">
        <v>2741</v>
      </c>
      <c r="S1" s="13" t="s">
        <v>2740</v>
      </c>
      <c r="T1" s="13" t="s">
        <v>2743</v>
      </c>
      <c r="U1" s="13" t="s">
        <v>2742</v>
      </c>
      <c r="V1" s="13" t="s">
        <v>2744</v>
      </c>
    </row>
    <row r="2" spans="1:22" ht="15">
      <c r="A2" s="82" t="s">
        <v>465</v>
      </c>
      <c r="B2" s="78">
        <v>23</v>
      </c>
      <c r="C2" s="78"/>
      <c r="D2" s="78"/>
      <c r="E2" s="82" t="s">
        <v>465</v>
      </c>
      <c r="F2" s="78">
        <v>22</v>
      </c>
      <c r="G2" s="82" t="s">
        <v>466</v>
      </c>
      <c r="H2" s="78">
        <v>8</v>
      </c>
      <c r="I2" s="82" t="s">
        <v>469</v>
      </c>
      <c r="J2" s="78">
        <v>1</v>
      </c>
      <c r="K2" s="82" t="s">
        <v>478</v>
      </c>
      <c r="L2" s="78">
        <v>7</v>
      </c>
      <c r="M2" s="82" t="s">
        <v>475</v>
      </c>
      <c r="N2" s="78">
        <v>1</v>
      </c>
      <c r="O2" s="82" t="s">
        <v>2736</v>
      </c>
      <c r="P2" s="78">
        <v>1</v>
      </c>
      <c r="Q2" s="82" t="s">
        <v>487</v>
      </c>
      <c r="R2" s="78">
        <v>1</v>
      </c>
      <c r="S2" s="82" t="s">
        <v>482</v>
      </c>
      <c r="T2" s="78">
        <v>2</v>
      </c>
      <c r="U2" s="82" t="s">
        <v>473</v>
      </c>
      <c r="V2" s="78">
        <v>1</v>
      </c>
    </row>
    <row r="3" spans="1:22" ht="15">
      <c r="A3" s="82" t="s">
        <v>475</v>
      </c>
      <c r="B3" s="78">
        <v>20</v>
      </c>
      <c r="C3" s="78"/>
      <c r="D3" s="78"/>
      <c r="E3" s="82" t="s">
        <v>475</v>
      </c>
      <c r="F3" s="78">
        <v>16</v>
      </c>
      <c r="G3" s="78"/>
      <c r="H3" s="78"/>
      <c r="I3" s="82" t="s">
        <v>479</v>
      </c>
      <c r="J3" s="78">
        <v>1</v>
      </c>
      <c r="K3" s="82" t="s">
        <v>472</v>
      </c>
      <c r="L3" s="78">
        <v>3</v>
      </c>
      <c r="M3" s="82" t="s">
        <v>465</v>
      </c>
      <c r="N3" s="78">
        <v>1</v>
      </c>
      <c r="O3" s="82" t="s">
        <v>2737</v>
      </c>
      <c r="P3" s="78">
        <v>1</v>
      </c>
      <c r="Q3" s="82" t="s">
        <v>485</v>
      </c>
      <c r="R3" s="78">
        <v>1</v>
      </c>
      <c r="S3" s="82" t="s">
        <v>483</v>
      </c>
      <c r="T3" s="78">
        <v>1</v>
      </c>
      <c r="U3" s="78"/>
      <c r="V3" s="78"/>
    </row>
    <row r="4" spans="1:22" ht="15">
      <c r="A4" s="82" t="s">
        <v>466</v>
      </c>
      <c r="B4" s="78">
        <v>12</v>
      </c>
      <c r="C4" s="78"/>
      <c r="D4" s="78"/>
      <c r="E4" s="82" t="s">
        <v>2719</v>
      </c>
      <c r="F4" s="78">
        <v>7</v>
      </c>
      <c r="G4" s="78"/>
      <c r="H4" s="78"/>
      <c r="I4" s="78"/>
      <c r="J4" s="78"/>
      <c r="K4" s="82" t="s">
        <v>475</v>
      </c>
      <c r="L4" s="78">
        <v>3</v>
      </c>
      <c r="M4" s="78"/>
      <c r="N4" s="78"/>
      <c r="O4" s="78"/>
      <c r="P4" s="78"/>
      <c r="Q4" s="82" t="s">
        <v>486</v>
      </c>
      <c r="R4" s="78">
        <v>1</v>
      </c>
      <c r="S4" s="78"/>
      <c r="T4" s="78"/>
      <c r="U4" s="78"/>
      <c r="V4" s="78"/>
    </row>
    <row r="5" spans="1:22" ht="15">
      <c r="A5" s="82" t="s">
        <v>478</v>
      </c>
      <c r="B5" s="78">
        <v>8</v>
      </c>
      <c r="C5" s="78"/>
      <c r="D5" s="78"/>
      <c r="E5" s="82" t="s">
        <v>466</v>
      </c>
      <c r="F5" s="78">
        <v>4</v>
      </c>
      <c r="G5" s="78"/>
      <c r="H5" s="78"/>
      <c r="I5" s="78"/>
      <c r="J5" s="78"/>
      <c r="K5" s="78"/>
      <c r="L5" s="78"/>
      <c r="M5" s="78"/>
      <c r="N5" s="78"/>
      <c r="O5" s="78"/>
      <c r="P5" s="78"/>
      <c r="Q5" s="82" t="s">
        <v>477</v>
      </c>
      <c r="R5" s="78">
        <v>1</v>
      </c>
      <c r="S5" s="78"/>
      <c r="T5" s="78"/>
      <c r="U5" s="78"/>
      <c r="V5" s="78"/>
    </row>
    <row r="6" spans="1:22" ht="15">
      <c r="A6" s="82" t="s">
        <v>2719</v>
      </c>
      <c r="B6" s="78">
        <v>7</v>
      </c>
      <c r="C6" s="78"/>
      <c r="D6" s="78"/>
      <c r="E6" s="82" t="s">
        <v>476</v>
      </c>
      <c r="F6" s="78">
        <v>3</v>
      </c>
      <c r="G6" s="78"/>
      <c r="H6" s="78"/>
      <c r="I6" s="78"/>
      <c r="J6" s="78"/>
      <c r="K6" s="78"/>
      <c r="L6" s="78"/>
      <c r="M6" s="78"/>
      <c r="N6" s="78"/>
      <c r="O6" s="78"/>
      <c r="P6" s="78"/>
      <c r="Q6" s="82" t="s">
        <v>468</v>
      </c>
      <c r="R6" s="78">
        <v>1</v>
      </c>
      <c r="S6" s="78"/>
      <c r="T6" s="78"/>
      <c r="U6" s="78"/>
      <c r="V6" s="78"/>
    </row>
    <row r="7" spans="1:22" ht="15">
      <c r="A7" s="82" t="s">
        <v>472</v>
      </c>
      <c r="B7" s="78">
        <v>5</v>
      </c>
      <c r="C7" s="78"/>
      <c r="D7" s="78"/>
      <c r="E7" s="82" t="s">
        <v>472</v>
      </c>
      <c r="F7" s="78">
        <v>2</v>
      </c>
      <c r="G7" s="78"/>
      <c r="H7" s="78"/>
      <c r="I7" s="78"/>
      <c r="J7" s="78"/>
      <c r="K7" s="78"/>
      <c r="L7" s="78"/>
      <c r="M7" s="78"/>
      <c r="N7" s="78"/>
      <c r="O7" s="78"/>
      <c r="P7" s="78"/>
      <c r="Q7" s="78"/>
      <c r="R7" s="78"/>
      <c r="S7" s="78"/>
      <c r="T7" s="78"/>
      <c r="U7" s="78"/>
      <c r="V7" s="78"/>
    </row>
    <row r="8" spans="1:22" ht="15">
      <c r="A8" s="82" t="s">
        <v>476</v>
      </c>
      <c r="B8" s="78">
        <v>3</v>
      </c>
      <c r="C8" s="78"/>
      <c r="D8" s="78"/>
      <c r="E8" s="82" t="s">
        <v>478</v>
      </c>
      <c r="F8" s="78">
        <v>1</v>
      </c>
      <c r="G8" s="78"/>
      <c r="H8" s="78"/>
      <c r="I8" s="78"/>
      <c r="J8" s="78"/>
      <c r="K8" s="78"/>
      <c r="L8" s="78"/>
      <c r="M8" s="78"/>
      <c r="N8" s="78"/>
      <c r="O8" s="78"/>
      <c r="P8" s="78"/>
      <c r="Q8" s="78"/>
      <c r="R8" s="78"/>
      <c r="S8" s="78"/>
      <c r="T8" s="78"/>
      <c r="U8" s="78"/>
      <c r="V8" s="78"/>
    </row>
    <row r="9" spans="1:22" ht="15">
      <c r="A9" s="82" t="s">
        <v>482</v>
      </c>
      <c r="B9" s="78">
        <v>2</v>
      </c>
      <c r="C9" s="78"/>
      <c r="D9" s="78"/>
      <c r="E9" s="78"/>
      <c r="F9" s="78"/>
      <c r="G9" s="78"/>
      <c r="H9" s="78"/>
      <c r="I9" s="78"/>
      <c r="J9" s="78"/>
      <c r="K9" s="78"/>
      <c r="L9" s="78"/>
      <c r="M9" s="78"/>
      <c r="N9" s="78"/>
      <c r="O9" s="78"/>
      <c r="P9" s="78"/>
      <c r="Q9" s="78"/>
      <c r="R9" s="78"/>
      <c r="S9" s="78"/>
      <c r="T9" s="78"/>
      <c r="U9" s="78"/>
      <c r="V9" s="78"/>
    </row>
    <row r="10" spans="1:22" ht="15">
      <c r="A10" s="82" t="s">
        <v>2720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2721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2752</v>
      </c>
      <c r="B14" s="13" t="s">
        <v>2722</v>
      </c>
      <c r="C14" s="78" t="s">
        <v>2756</v>
      </c>
      <c r="D14" s="78" t="s">
        <v>2725</v>
      </c>
      <c r="E14" s="13" t="s">
        <v>2757</v>
      </c>
      <c r="F14" s="13" t="s">
        <v>2727</v>
      </c>
      <c r="G14" s="13" t="s">
        <v>2758</v>
      </c>
      <c r="H14" s="13" t="s">
        <v>2729</v>
      </c>
      <c r="I14" s="13" t="s">
        <v>2759</v>
      </c>
      <c r="J14" s="13" t="s">
        <v>2731</v>
      </c>
      <c r="K14" s="13" t="s">
        <v>2760</v>
      </c>
      <c r="L14" s="13" t="s">
        <v>2733</v>
      </c>
      <c r="M14" s="13" t="s">
        <v>2761</v>
      </c>
      <c r="N14" s="13" t="s">
        <v>2735</v>
      </c>
      <c r="O14" s="13" t="s">
        <v>2762</v>
      </c>
      <c r="P14" s="13" t="s">
        <v>2739</v>
      </c>
      <c r="Q14" s="13" t="s">
        <v>2765</v>
      </c>
      <c r="R14" s="13" t="s">
        <v>2741</v>
      </c>
      <c r="S14" s="13" t="s">
        <v>2766</v>
      </c>
      <c r="T14" s="13" t="s">
        <v>2743</v>
      </c>
      <c r="U14" s="13" t="s">
        <v>2767</v>
      </c>
      <c r="V14" s="13" t="s">
        <v>2744</v>
      </c>
    </row>
    <row r="15" spans="1:22" ht="15">
      <c r="A15" s="78" t="s">
        <v>488</v>
      </c>
      <c r="B15" s="78">
        <v>51</v>
      </c>
      <c r="C15" s="78"/>
      <c r="D15" s="78"/>
      <c r="E15" s="78" t="s">
        <v>488</v>
      </c>
      <c r="F15" s="78">
        <v>43</v>
      </c>
      <c r="G15" s="78" t="s">
        <v>489</v>
      </c>
      <c r="H15" s="78">
        <v>8</v>
      </c>
      <c r="I15" s="78" t="s">
        <v>492</v>
      </c>
      <c r="J15" s="78">
        <v>1</v>
      </c>
      <c r="K15" s="78" t="s">
        <v>489</v>
      </c>
      <c r="L15" s="78">
        <v>7</v>
      </c>
      <c r="M15" s="78" t="s">
        <v>488</v>
      </c>
      <c r="N15" s="78">
        <v>2</v>
      </c>
      <c r="O15" s="78" t="s">
        <v>2763</v>
      </c>
      <c r="P15" s="78">
        <v>1</v>
      </c>
      <c r="Q15" s="78" t="s">
        <v>492</v>
      </c>
      <c r="R15" s="78">
        <v>3</v>
      </c>
      <c r="S15" s="78" t="s">
        <v>499</v>
      </c>
      <c r="T15" s="78">
        <v>3</v>
      </c>
      <c r="U15" s="78" t="s">
        <v>495</v>
      </c>
      <c r="V15" s="78">
        <v>1</v>
      </c>
    </row>
    <row r="16" spans="1:22" ht="15">
      <c r="A16" s="78" t="s">
        <v>489</v>
      </c>
      <c r="B16" s="78">
        <v>20</v>
      </c>
      <c r="C16" s="78"/>
      <c r="D16" s="78"/>
      <c r="E16" s="78" t="s">
        <v>2753</v>
      </c>
      <c r="F16" s="78">
        <v>7</v>
      </c>
      <c r="G16" s="78"/>
      <c r="H16" s="78"/>
      <c r="I16" s="78" t="s">
        <v>495</v>
      </c>
      <c r="J16" s="78">
        <v>1</v>
      </c>
      <c r="K16" s="78" t="s">
        <v>488</v>
      </c>
      <c r="L16" s="78">
        <v>6</v>
      </c>
      <c r="M16" s="78"/>
      <c r="N16" s="78"/>
      <c r="O16" s="78" t="s">
        <v>2764</v>
      </c>
      <c r="P16" s="78">
        <v>1</v>
      </c>
      <c r="Q16" s="78" t="s">
        <v>497</v>
      </c>
      <c r="R16" s="78">
        <v>1</v>
      </c>
      <c r="S16" s="78"/>
      <c r="T16" s="78"/>
      <c r="U16" s="78"/>
      <c r="V16" s="78"/>
    </row>
    <row r="17" spans="1:22" ht="15">
      <c r="A17" s="78" t="s">
        <v>2753</v>
      </c>
      <c r="B17" s="78">
        <v>7</v>
      </c>
      <c r="C17" s="78"/>
      <c r="D17" s="78"/>
      <c r="E17" s="78" t="s">
        <v>489</v>
      </c>
      <c r="F17" s="78">
        <v>5</v>
      </c>
      <c r="G17" s="78"/>
      <c r="H17" s="78"/>
      <c r="I17" s="78"/>
      <c r="J17" s="78"/>
      <c r="K17" s="78"/>
      <c r="L17" s="78"/>
      <c r="M17" s="78"/>
      <c r="N17" s="78"/>
      <c r="O17" s="78"/>
      <c r="P17" s="78"/>
      <c r="Q17" s="78" t="s">
        <v>491</v>
      </c>
      <c r="R17" s="78">
        <v>1</v>
      </c>
      <c r="S17" s="78"/>
      <c r="T17" s="78"/>
      <c r="U17" s="78"/>
      <c r="V17" s="78"/>
    </row>
    <row r="18" spans="1:22" ht="15">
      <c r="A18" s="78" t="s">
        <v>492</v>
      </c>
      <c r="B18" s="78">
        <v>4</v>
      </c>
      <c r="C18" s="78"/>
      <c r="D18" s="78"/>
      <c r="E18" s="78"/>
      <c r="F18" s="78"/>
      <c r="G18" s="78"/>
      <c r="H18" s="78"/>
      <c r="I18" s="78"/>
      <c r="J18" s="78"/>
      <c r="K18" s="78"/>
      <c r="L18" s="78"/>
      <c r="M18" s="78"/>
      <c r="N18" s="78"/>
      <c r="O18" s="78"/>
      <c r="P18" s="78"/>
      <c r="Q18" s="78"/>
      <c r="R18" s="78"/>
      <c r="S18" s="78"/>
      <c r="T18" s="78"/>
      <c r="U18" s="78"/>
      <c r="V18" s="78"/>
    </row>
    <row r="19" spans="1:22" ht="15">
      <c r="A19" s="78" t="s">
        <v>499</v>
      </c>
      <c r="B19" s="78">
        <v>3</v>
      </c>
      <c r="C19" s="78"/>
      <c r="D19" s="78"/>
      <c r="E19" s="78"/>
      <c r="F19" s="78"/>
      <c r="G19" s="78"/>
      <c r="H19" s="78"/>
      <c r="I19" s="78"/>
      <c r="J19" s="78"/>
      <c r="K19" s="78"/>
      <c r="L19" s="78"/>
      <c r="M19" s="78"/>
      <c r="N19" s="78"/>
      <c r="O19" s="78"/>
      <c r="P19" s="78"/>
      <c r="Q19" s="78"/>
      <c r="R19" s="78"/>
      <c r="S19" s="78"/>
      <c r="T19" s="78"/>
      <c r="U19" s="78"/>
      <c r="V19" s="78"/>
    </row>
    <row r="20" spans="1:22" ht="15">
      <c r="A20" s="78" t="s">
        <v>495</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2754</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2755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497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494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2773</v>
      </c>
      <c r="B27" s="13" t="s">
        <v>2722</v>
      </c>
      <c r="C27" s="78" t="s">
        <v>2780</v>
      </c>
      <c r="D27" s="78" t="s">
        <v>2725</v>
      </c>
      <c r="E27" s="13" t="s">
        <v>2781</v>
      </c>
      <c r="F27" s="13" t="s">
        <v>2727</v>
      </c>
      <c r="G27" s="13" t="s">
        <v>2782</v>
      </c>
      <c r="H27" s="13" t="s">
        <v>2729</v>
      </c>
      <c r="I27" s="13" t="s">
        <v>2783</v>
      </c>
      <c r="J27" s="13" t="s">
        <v>2731</v>
      </c>
      <c r="K27" s="13" t="s">
        <v>2786</v>
      </c>
      <c r="L27" s="13" t="s">
        <v>2733</v>
      </c>
      <c r="M27" s="13" t="s">
        <v>2787</v>
      </c>
      <c r="N27" s="13" t="s">
        <v>2735</v>
      </c>
      <c r="O27" s="13" t="s">
        <v>2788</v>
      </c>
      <c r="P27" s="13" t="s">
        <v>2739</v>
      </c>
      <c r="Q27" s="13" t="s">
        <v>2790</v>
      </c>
      <c r="R27" s="13" t="s">
        <v>2741</v>
      </c>
      <c r="S27" s="13" t="s">
        <v>2796</v>
      </c>
      <c r="T27" s="13" t="s">
        <v>2743</v>
      </c>
      <c r="U27" s="13" t="s">
        <v>2798</v>
      </c>
      <c r="V27" s="13" t="s">
        <v>2744</v>
      </c>
    </row>
    <row r="28" spans="1:22" ht="15">
      <c r="A28" s="78" t="s">
        <v>385</v>
      </c>
      <c r="B28" s="78">
        <v>83</v>
      </c>
      <c r="C28" s="78"/>
      <c r="D28" s="78"/>
      <c r="E28" s="78" t="s">
        <v>385</v>
      </c>
      <c r="F28" s="78">
        <v>19</v>
      </c>
      <c r="G28" s="78" t="s">
        <v>503</v>
      </c>
      <c r="H28" s="78">
        <v>8</v>
      </c>
      <c r="I28" s="78" t="s">
        <v>385</v>
      </c>
      <c r="J28" s="78">
        <v>6</v>
      </c>
      <c r="K28" s="78" t="s">
        <v>385</v>
      </c>
      <c r="L28" s="78">
        <v>14</v>
      </c>
      <c r="M28" s="78" t="s">
        <v>385</v>
      </c>
      <c r="N28" s="78">
        <v>9</v>
      </c>
      <c r="O28" s="78" t="s">
        <v>304</v>
      </c>
      <c r="P28" s="78">
        <v>6</v>
      </c>
      <c r="Q28" s="78" t="s">
        <v>385</v>
      </c>
      <c r="R28" s="78">
        <v>3</v>
      </c>
      <c r="S28" s="78" t="s">
        <v>385</v>
      </c>
      <c r="T28" s="78">
        <v>11</v>
      </c>
      <c r="U28" s="78" t="s">
        <v>385</v>
      </c>
      <c r="V28" s="78">
        <v>4</v>
      </c>
    </row>
    <row r="29" spans="1:22" ht="15">
      <c r="A29" s="78" t="s">
        <v>503</v>
      </c>
      <c r="B29" s="78">
        <v>23</v>
      </c>
      <c r="C29" s="78"/>
      <c r="D29" s="78"/>
      <c r="E29" s="78" t="s">
        <v>508</v>
      </c>
      <c r="F29" s="78">
        <v>8</v>
      </c>
      <c r="G29" s="78" t="s">
        <v>385</v>
      </c>
      <c r="H29" s="78">
        <v>8</v>
      </c>
      <c r="I29" s="78" t="s">
        <v>501</v>
      </c>
      <c r="J29" s="78">
        <v>1</v>
      </c>
      <c r="K29" s="78" t="s">
        <v>2774</v>
      </c>
      <c r="L29" s="78">
        <v>7</v>
      </c>
      <c r="M29" s="78" t="s">
        <v>508</v>
      </c>
      <c r="N29" s="78">
        <v>7</v>
      </c>
      <c r="O29" s="78" t="s">
        <v>2789</v>
      </c>
      <c r="P29" s="78">
        <v>1</v>
      </c>
      <c r="Q29" s="78" t="s">
        <v>2776</v>
      </c>
      <c r="R29" s="78">
        <v>2</v>
      </c>
      <c r="S29" s="78" t="s">
        <v>2775</v>
      </c>
      <c r="T29" s="78">
        <v>4</v>
      </c>
      <c r="U29" s="78"/>
      <c r="V29" s="78"/>
    </row>
    <row r="30" spans="1:22" ht="15">
      <c r="A30" s="78" t="s">
        <v>508</v>
      </c>
      <c r="B30" s="78">
        <v>22</v>
      </c>
      <c r="C30" s="78"/>
      <c r="D30" s="78"/>
      <c r="E30" s="78" t="s">
        <v>503</v>
      </c>
      <c r="F30" s="78">
        <v>8</v>
      </c>
      <c r="G30" s="78"/>
      <c r="H30" s="78"/>
      <c r="I30" s="78" t="s">
        <v>503</v>
      </c>
      <c r="J30" s="78">
        <v>1</v>
      </c>
      <c r="K30" s="78" t="s">
        <v>503</v>
      </c>
      <c r="L30" s="78">
        <v>4</v>
      </c>
      <c r="M30" s="78"/>
      <c r="N30" s="78"/>
      <c r="O30" s="78" t="s">
        <v>385</v>
      </c>
      <c r="P30" s="78">
        <v>1</v>
      </c>
      <c r="Q30" s="78" t="s">
        <v>2778</v>
      </c>
      <c r="R30" s="78">
        <v>2</v>
      </c>
      <c r="S30" s="78" t="s">
        <v>374</v>
      </c>
      <c r="T30" s="78">
        <v>2</v>
      </c>
      <c r="U30" s="78"/>
      <c r="V30" s="78"/>
    </row>
    <row r="31" spans="1:22" ht="15">
      <c r="A31" s="78" t="s">
        <v>2774</v>
      </c>
      <c r="B31" s="78">
        <v>8</v>
      </c>
      <c r="C31" s="78"/>
      <c r="D31" s="78"/>
      <c r="E31" s="78" t="s">
        <v>2774</v>
      </c>
      <c r="F31" s="78">
        <v>1</v>
      </c>
      <c r="G31" s="78"/>
      <c r="H31" s="78"/>
      <c r="I31" s="78" t="s">
        <v>2776</v>
      </c>
      <c r="J31" s="78">
        <v>1</v>
      </c>
      <c r="K31" s="78" t="s">
        <v>508</v>
      </c>
      <c r="L31" s="78">
        <v>1</v>
      </c>
      <c r="M31" s="78"/>
      <c r="N31" s="78"/>
      <c r="O31" s="78"/>
      <c r="P31" s="78"/>
      <c r="Q31" s="78" t="s">
        <v>2779</v>
      </c>
      <c r="R31" s="78">
        <v>1</v>
      </c>
      <c r="S31" s="78" t="s">
        <v>2797</v>
      </c>
      <c r="T31" s="78">
        <v>2</v>
      </c>
      <c r="U31" s="78"/>
      <c r="V31" s="78"/>
    </row>
    <row r="32" spans="1:22" ht="15">
      <c r="A32" s="78" t="s">
        <v>2775</v>
      </c>
      <c r="B32" s="78">
        <v>6</v>
      </c>
      <c r="C32" s="78"/>
      <c r="D32" s="78"/>
      <c r="E32" s="78"/>
      <c r="F32" s="78"/>
      <c r="G32" s="78"/>
      <c r="H32" s="78"/>
      <c r="I32" s="78" t="s">
        <v>2779</v>
      </c>
      <c r="J32" s="78">
        <v>1</v>
      </c>
      <c r="K32" s="78"/>
      <c r="L32" s="78"/>
      <c r="M32" s="78"/>
      <c r="N32" s="78"/>
      <c r="O32" s="78"/>
      <c r="P32" s="78"/>
      <c r="Q32" s="78" t="s">
        <v>2775</v>
      </c>
      <c r="R32" s="78">
        <v>1</v>
      </c>
      <c r="S32" s="78" t="s">
        <v>2776</v>
      </c>
      <c r="T32" s="78">
        <v>2</v>
      </c>
      <c r="U32" s="78"/>
      <c r="V32" s="78"/>
    </row>
    <row r="33" spans="1:22" ht="15">
      <c r="A33" s="78" t="s">
        <v>304</v>
      </c>
      <c r="B33" s="78">
        <v>6</v>
      </c>
      <c r="C33" s="78"/>
      <c r="D33" s="78"/>
      <c r="E33" s="78"/>
      <c r="F33" s="78"/>
      <c r="G33" s="78"/>
      <c r="H33" s="78"/>
      <c r="I33" s="78" t="s">
        <v>2775</v>
      </c>
      <c r="J33" s="78">
        <v>1</v>
      </c>
      <c r="K33" s="78"/>
      <c r="L33" s="78"/>
      <c r="M33" s="78"/>
      <c r="N33" s="78"/>
      <c r="O33" s="78"/>
      <c r="P33" s="78"/>
      <c r="Q33" s="78" t="s">
        <v>2791</v>
      </c>
      <c r="R33" s="78">
        <v>1</v>
      </c>
      <c r="S33" s="78" t="s">
        <v>2779</v>
      </c>
      <c r="T33" s="78">
        <v>2</v>
      </c>
      <c r="U33" s="78"/>
      <c r="V33" s="78"/>
    </row>
    <row r="34" spans="1:22" ht="15">
      <c r="A34" s="78" t="s">
        <v>2776</v>
      </c>
      <c r="B34" s="78">
        <v>5</v>
      </c>
      <c r="C34" s="78"/>
      <c r="D34" s="78"/>
      <c r="E34" s="78"/>
      <c r="F34" s="78"/>
      <c r="G34" s="78"/>
      <c r="H34" s="78"/>
      <c r="I34" s="78" t="s">
        <v>2784</v>
      </c>
      <c r="J34" s="78">
        <v>1</v>
      </c>
      <c r="K34" s="78"/>
      <c r="L34" s="78"/>
      <c r="M34" s="78"/>
      <c r="N34" s="78"/>
      <c r="O34" s="78"/>
      <c r="P34" s="78"/>
      <c r="Q34" s="78" t="s">
        <v>2792</v>
      </c>
      <c r="R34" s="78">
        <v>1</v>
      </c>
      <c r="S34" s="78" t="s">
        <v>2778</v>
      </c>
      <c r="T34" s="78">
        <v>2</v>
      </c>
      <c r="U34" s="78"/>
      <c r="V34" s="78"/>
    </row>
    <row r="35" spans="1:22" ht="15">
      <c r="A35" s="78" t="s">
        <v>2777</v>
      </c>
      <c r="B35" s="78">
        <v>4</v>
      </c>
      <c r="C35" s="78"/>
      <c r="D35" s="78"/>
      <c r="E35" s="78"/>
      <c r="F35" s="78"/>
      <c r="G35" s="78"/>
      <c r="H35" s="78"/>
      <c r="I35" s="78" t="s">
        <v>2785</v>
      </c>
      <c r="J35" s="78">
        <v>1</v>
      </c>
      <c r="K35" s="78"/>
      <c r="L35" s="78"/>
      <c r="M35" s="78"/>
      <c r="N35" s="78"/>
      <c r="O35" s="78"/>
      <c r="P35" s="78"/>
      <c r="Q35" s="78" t="s">
        <v>2793</v>
      </c>
      <c r="R35" s="78">
        <v>1</v>
      </c>
      <c r="S35" s="78"/>
      <c r="T35" s="78"/>
      <c r="U35" s="78"/>
      <c r="V35" s="78"/>
    </row>
    <row r="36" spans="1:22" ht="15">
      <c r="A36" s="78" t="s">
        <v>2778</v>
      </c>
      <c r="B36" s="78">
        <v>4</v>
      </c>
      <c r="C36" s="78"/>
      <c r="D36" s="78"/>
      <c r="E36" s="78"/>
      <c r="F36" s="78"/>
      <c r="G36" s="78"/>
      <c r="H36" s="78"/>
      <c r="I36" s="78"/>
      <c r="J36" s="78"/>
      <c r="K36" s="78"/>
      <c r="L36" s="78"/>
      <c r="M36" s="78"/>
      <c r="N36" s="78"/>
      <c r="O36" s="78"/>
      <c r="P36" s="78"/>
      <c r="Q36" s="78" t="s">
        <v>2794</v>
      </c>
      <c r="R36" s="78">
        <v>1</v>
      </c>
      <c r="S36" s="78"/>
      <c r="T36" s="78"/>
      <c r="U36" s="78"/>
      <c r="V36" s="78"/>
    </row>
    <row r="37" spans="1:22" ht="15">
      <c r="A37" s="78" t="s">
        <v>2779</v>
      </c>
      <c r="B37" s="78">
        <v>4</v>
      </c>
      <c r="C37" s="78"/>
      <c r="D37" s="78"/>
      <c r="E37" s="78"/>
      <c r="F37" s="78"/>
      <c r="G37" s="78"/>
      <c r="H37" s="78"/>
      <c r="I37" s="78"/>
      <c r="J37" s="78"/>
      <c r="K37" s="78"/>
      <c r="L37" s="78"/>
      <c r="M37" s="78"/>
      <c r="N37" s="78"/>
      <c r="O37" s="78"/>
      <c r="P37" s="78"/>
      <c r="Q37" s="78" t="s">
        <v>2795</v>
      </c>
      <c r="R37" s="78">
        <v>1</v>
      </c>
      <c r="S37" s="78"/>
      <c r="T37" s="78"/>
      <c r="U37" s="78"/>
      <c r="V37" s="78"/>
    </row>
    <row r="40" spans="1:22" ht="15" customHeight="1">
      <c r="A40" s="13" t="s">
        <v>2806</v>
      </c>
      <c r="B40" s="13" t="s">
        <v>2722</v>
      </c>
      <c r="C40" s="13" t="s">
        <v>2816</v>
      </c>
      <c r="D40" s="13" t="s">
        <v>2725</v>
      </c>
      <c r="E40" s="13" t="s">
        <v>2819</v>
      </c>
      <c r="F40" s="13" t="s">
        <v>2727</v>
      </c>
      <c r="G40" s="13" t="s">
        <v>2826</v>
      </c>
      <c r="H40" s="13" t="s">
        <v>2729</v>
      </c>
      <c r="I40" s="13" t="s">
        <v>2833</v>
      </c>
      <c r="J40" s="13" t="s">
        <v>2731</v>
      </c>
      <c r="K40" s="13" t="s">
        <v>2842</v>
      </c>
      <c r="L40" s="13" t="s">
        <v>2733</v>
      </c>
      <c r="M40" s="13" t="s">
        <v>2848</v>
      </c>
      <c r="N40" s="13" t="s">
        <v>2735</v>
      </c>
      <c r="O40" s="13" t="s">
        <v>2857</v>
      </c>
      <c r="P40" s="13" t="s">
        <v>2739</v>
      </c>
      <c r="Q40" s="13" t="s">
        <v>2867</v>
      </c>
      <c r="R40" s="13" t="s">
        <v>2741</v>
      </c>
      <c r="S40" s="13" t="s">
        <v>2877</v>
      </c>
      <c r="T40" s="13" t="s">
        <v>2743</v>
      </c>
      <c r="U40" s="13" t="s">
        <v>2886</v>
      </c>
      <c r="V40" s="13" t="s">
        <v>2744</v>
      </c>
    </row>
    <row r="41" spans="1:22" ht="15">
      <c r="A41" s="86" t="s">
        <v>2807</v>
      </c>
      <c r="B41" s="86">
        <v>118</v>
      </c>
      <c r="C41" s="86" t="s">
        <v>2817</v>
      </c>
      <c r="D41" s="86">
        <v>59</v>
      </c>
      <c r="E41" s="86" t="s">
        <v>2813</v>
      </c>
      <c r="F41" s="86">
        <v>76</v>
      </c>
      <c r="G41" s="86" t="s">
        <v>2814</v>
      </c>
      <c r="H41" s="86">
        <v>16</v>
      </c>
      <c r="I41" s="86" t="s">
        <v>385</v>
      </c>
      <c r="J41" s="86">
        <v>11</v>
      </c>
      <c r="K41" s="86" t="s">
        <v>2812</v>
      </c>
      <c r="L41" s="86">
        <v>14</v>
      </c>
      <c r="M41" s="86" t="s">
        <v>2812</v>
      </c>
      <c r="N41" s="86">
        <v>9</v>
      </c>
      <c r="O41" s="86" t="s">
        <v>2858</v>
      </c>
      <c r="P41" s="86">
        <v>12</v>
      </c>
      <c r="Q41" s="86" t="s">
        <v>2868</v>
      </c>
      <c r="R41" s="86">
        <v>6</v>
      </c>
      <c r="S41" s="86" t="s">
        <v>2812</v>
      </c>
      <c r="T41" s="86">
        <v>13</v>
      </c>
      <c r="U41" s="86" t="s">
        <v>506</v>
      </c>
      <c r="V41" s="86">
        <v>8</v>
      </c>
    </row>
    <row r="42" spans="1:22" ht="15">
      <c r="A42" s="86" t="s">
        <v>2808</v>
      </c>
      <c r="B42" s="86">
        <v>20</v>
      </c>
      <c r="C42" s="86" t="s">
        <v>2818</v>
      </c>
      <c r="D42" s="86">
        <v>59</v>
      </c>
      <c r="E42" s="86" t="s">
        <v>2814</v>
      </c>
      <c r="F42" s="86">
        <v>52</v>
      </c>
      <c r="G42" s="86" t="s">
        <v>385</v>
      </c>
      <c r="H42" s="86">
        <v>9</v>
      </c>
      <c r="I42" s="86" t="s">
        <v>2812</v>
      </c>
      <c r="J42" s="86">
        <v>6</v>
      </c>
      <c r="K42" s="86" t="s">
        <v>2843</v>
      </c>
      <c r="L42" s="86">
        <v>10</v>
      </c>
      <c r="M42" s="86" t="s">
        <v>2849</v>
      </c>
      <c r="N42" s="86">
        <v>7</v>
      </c>
      <c r="O42" s="86" t="s">
        <v>2859</v>
      </c>
      <c r="P42" s="86">
        <v>6</v>
      </c>
      <c r="Q42" s="86" t="s">
        <v>2869</v>
      </c>
      <c r="R42" s="86">
        <v>6</v>
      </c>
      <c r="S42" s="86" t="s">
        <v>2791</v>
      </c>
      <c r="T42" s="86">
        <v>7</v>
      </c>
      <c r="U42" s="86" t="s">
        <v>2887</v>
      </c>
      <c r="V42" s="86">
        <v>4</v>
      </c>
    </row>
    <row r="43" spans="1:22" ht="15">
      <c r="A43" s="86" t="s">
        <v>2809</v>
      </c>
      <c r="B43" s="86">
        <v>0</v>
      </c>
      <c r="C43" s="86" t="s">
        <v>385</v>
      </c>
      <c r="D43" s="86">
        <v>59</v>
      </c>
      <c r="E43" s="86" t="s">
        <v>2815</v>
      </c>
      <c r="F43" s="86">
        <v>44</v>
      </c>
      <c r="G43" s="86" t="s">
        <v>2827</v>
      </c>
      <c r="H43" s="86">
        <v>8</v>
      </c>
      <c r="I43" s="86" t="s">
        <v>2834</v>
      </c>
      <c r="J43" s="86">
        <v>4</v>
      </c>
      <c r="K43" s="86" t="s">
        <v>2844</v>
      </c>
      <c r="L43" s="86">
        <v>10</v>
      </c>
      <c r="M43" s="86" t="s">
        <v>2850</v>
      </c>
      <c r="N43" s="86">
        <v>7</v>
      </c>
      <c r="O43" s="86" t="s">
        <v>2791</v>
      </c>
      <c r="P43" s="86">
        <v>6</v>
      </c>
      <c r="Q43" s="86" t="s">
        <v>2870</v>
      </c>
      <c r="R43" s="86">
        <v>5</v>
      </c>
      <c r="S43" s="86" t="s">
        <v>2878</v>
      </c>
      <c r="T43" s="86">
        <v>6</v>
      </c>
      <c r="U43" s="86" t="s">
        <v>2888</v>
      </c>
      <c r="V43" s="86">
        <v>4</v>
      </c>
    </row>
    <row r="44" spans="1:22" ht="15">
      <c r="A44" s="86" t="s">
        <v>2810</v>
      </c>
      <c r="B44" s="86">
        <v>4595</v>
      </c>
      <c r="C44" s="86"/>
      <c r="D44" s="86"/>
      <c r="E44" s="86" t="s">
        <v>2820</v>
      </c>
      <c r="F44" s="86">
        <v>38</v>
      </c>
      <c r="G44" s="86" t="s">
        <v>2828</v>
      </c>
      <c r="H44" s="86">
        <v>8</v>
      </c>
      <c r="I44" s="86" t="s">
        <v>2835</v>
      </c>
      <c r="J44" s="86">
        <v>4</v>
      </c>
      <c r="K44" s="86" t="s">
        <v>2829</v>
      </c>
      <c r="L44" s="86">
        <v>10</v>
      </c>
      <c r="M44" s="86" t="s">
        <v>2851</v>
      </c>
      <c r="N44" s="86">
        <v>7</v>
      </c>
      <c r="O44" s="86" t="s">
        <v>2860</v>
      </c>
      <c r="P44" s="86">
        <v>6</v>
      </c>
      <c r="Q44" s="86" t="s">
        <v>2812</v>
      </c>
      <c r="R44" s="86">
        <v>5</v>
      </c>
      <c r="S44" s="86" t="s">
        <v>2879</v>
      </c>
      <c r="T44" s="86">
        <v>5</v>
      </c>
      <c r="U44" s="86" t="s">
        <v>2889</v>
      </c>
      <c r="V44" s="86">
        <v>4</v>
      </c>
    </row>
    <row r="45" spans="1:22" ht="15">
      <c r="A45" s="86" t="s">
        <v>2811</v>
      </c>
      <c r="B45" s="86">
        <v>4733</v>
      </c>
      <c r="C45" s="86"/>
      <c r="D45" s="86"/>
      <c r="E45" s="86" t="s">
        <v>2821</v>
      </c>
      <c r="F45" s="86">
        <v>38</v>
      </c>
      <c r="G45" s="86" t="s">
        <v>2815</v>
      </c>
      <c r="H45" s="86">
        <v>8</v>
      </c>
      <c r="I45" s="86" t="s">
        <v>2836</v>
      </c>
      <c r="J45" s="86">
        <v>4</v>
      </c>
      <c r="K45" s="86" t="s">
        <v>2845</v>
      </c>
      <c r="L45" s="86">
        <v>7</v>
      </c>
      <c r="M45" s="86" t="s">
        <v>2852</v>
      </c>
      <c r="N45" s="86">
        <v>7</v>
      </c>
      <c r="O45" s="86" t="s">
        <v>2861</v>
      </c>
      <c r="P45" s="86">
        <v>6</v>
      </c>
      <c r="Q45" s="86" t="s">
        <v>2871</v>
      </c>
      <c r="R45" s="86">
        <v>4</v>
      </c>
      <c r="S45" s="86" t="s">
        <v>2880</v>
      </c>
      <c r="T45" s="86">
        <v>4</v>
      </c>
      <c r="U45" s="86" t="s">
        <v>2837</v>
      </c>
      <c r="V45" s="86">
        <v>4</v>
      </c>
    </row>
    <row r="46" spans="1:22" ht="15">
      <c r="A46" s="86" t="s">
        <v>385</v>
      </c>
      <c r="B46" s="86">
        <v>101</v>
      </c>
      <c r="C46" s="86"/>
      <c r="D46" s="86"/>
      <c r="E46" s="86" t="s">
        <v>2822</v>
      </c>
      <c r="F46" s="86">
        <v>38</v>
      </c>
      <c r="G46" s="86" t="s">
        <v>2829</v>
      </c>
      <c r="H46" s="86">
        <v>8</v>
      </c>
      <c r="I46" s="86" t="s">
        <v>2837</v>
      </c>
      <c r="J46" s="86">
        <v>4</v>
      </c>
      <c r="K46" s="86" t="s">
        <v>344</v>
      </c>
      <c r="L46" s="86">
        <v>7</v>
      </c>
      <c r="M46" s="86" t="s">
        <v>2853</v>
      </c>
      <c r="N46" s="86">
        <v>7</v>
      </c>
      <c r="O46" s="86" t="s">
        <v>2862</v>
      </c>
      <c r="P46" s="86">
        <v>6</v>
      </c>
      <c r="Q46" s="86" t="s">
        <v>2872</v>
      </c>
      <c r="R46" s="86">
        <v>4</v>
      </c>
      <c r="S46" s="86" t="s">
        <v>2881</v>
      </c>
      <c r="T46" s="86">
        <v>4</v>
      </c>
      <c r="U46" s="86" t="s">
        <v>2890</v>
      </c>
      <c r="V46" s="86">
        <v>4</v>
      </c>
    </row>
    <row r="47" spans="1:22" ht="15">
      <c r="A47" s="86" t="s">
        <v>2812</v>
      </c>
      <c r="B47" s="86">
        <v>92</v>
      </c>
      <c r="C47" s="86"/>
      <c r="D47" s="86"/>
      <c r="E47" s="86" t="s">
        <v>2823</v>
      </c>
      <c r="F47" s="86">
        <v>38</v>
      </c>
      <c r="G47" s="86" t="s">
        <v>344</v>
      </c>
      <c r="H47" s="86">
        <v>8</v>
      </c>
      <c r="I47" s="86" t="s">
        <v>2838</v>
      </c>
      <c r="J47" s="86">
        <v>4</v>
      </c>
      <c r="K47" s="86" t="s">
        <v>2846</v>
      </c>
      <c r="L47" s="86">
        <v>7</v>
      </c>
      <c r="M47" s="86" t="s">
        <v>2854</v>
      </c>
      <c r="N47" s="86">
        <v>7</v>
      </c>
      <c r="O47" s="86" t="s">
        <v>2863</v>
      </c>
      <c r="P47" s="86">
        <v>6</v>
      </c>
      <c r="Q47" s="86" t="s">
        <v>2873</v>
      </c>
      <c r="R47" s="86">
        <v>4</v>
      </c>
      <c r="S47" s="86" t="s">
        <v>2882</v>
      </c>
      <c r="T47" s="86">
        <v>4</v>
      </c>
      <c r="U47" s="86" t="s">
        <v>2891</v>
      </c>
      <c r="V47" s="86">
        <v>4</v>
      </c>
    </row>
    <row r="48" spans="1:22" ht="15">
      <c r="A48" s="86" t="s">
        <v>2813</v>
      </c>
      <c r="B48" s="86">
        <v>86</v>
      </c>
      <c r="C48" s="86"/>
      <c r="D48" s="86"/>
      <c r="E48" s="86" t="s">
        <v>344</v>
      </c>
      <c r="F48" s="86">
        <v>33</v>
      </c>
      <c r="G48" s="86" t="s">
        <v>2830</v>
      </c>
      <c r="H48" s="86">
        <v>8</v>
      </c>
      <c r="I48" s="86" t="s">
        <v>2839</v>
      </c>
      <c r="J48" s="86">
        <v>3</v>
      </c>
      <c r="K48" s="86" t="s">
        <v>2847</v>
      </c>
      <c r="L48" s="86">
        <v>7</v>
      </c>
      <c r="M48" s="86" t="s">
        <v>2855</v>
      </c>
      <c r="N48" s="86">
        <v>7</v>
      </c>
      <c r="O48" s="86" t="s">
        <v>2864</v>
      </c>
      <c r="P48" s="86">
        <v>6</v>
      </c>
      <c r="Q48" s="86" t="s">
        <v>2874</v>
      </c>
      <c r="R48" s="86">
        <v>4</v>
      </c>
      <c r="S48" s="86" t="s">
        <v>2883</v>
      </c>
      <c r="T48" s="86">
        <v>4</v>
      </c>
      <c r="U48" s="86" t="s">
        <v>2892</v>
      </c>
      <c r="V48" s="86">
        <v>4</v>
      </c>
    </row>
    <row r="49" spans="1:22" ht="15">
      <c r="A49" s="86" t="s">
        <v>2814</v>
      </c>
      <c r="B49" s="86">
        <v>70</v>
      </c>
      <c r="C49" s="86"/>
      <c r="D49" s="86"/>
      <c r="E49" s="86" t="s">
        <v>2824</v>
      </c>
      <c r="F49" s="86">
        <v>31</v>
      </c>
      <c r="G49" s="86" t="s">
        <v>2831</v>
      </c>
      <c r="H49" s="86">
        <v>8</v>
      </c>
      <c r="I49" s="86" t="s">
        <v>2840</v>
      </c>
      <c r="J49" s="86">
        <v>3</v>
      </c>
      <c r="K49" s="86" t="s">
        <v>2840</v>
      </c>
      <c r="L49" s="86">
        <v>7</v>
      </c>
      <c r="M49" s="86" t="s">
        <v>2856</v>
      </c>
      <c r="N49" s="86">
        <v>7</v>
      </c>
      <c r="O49" s="86" t="s">
        <v>2865</v>
      </c>
      <c r="P49" s="86">
        <v>6</v>
      </c>
      <c r="Q49" s="86" t="s">
        <v>2875</v>
      </c>
      <c r="R49" s="86">
        <v>4</v>
      </c>
      <c r="S49" s="86" t="s">
        <v>2884</v>
      </c>
      <c r="T49" s="86">
        <v>4</v>
      </c>
      <c r="U49" s="86" t="s">
        <v>2893</v>
      </c>
      <c r="V49" s="86">
        <v>4</v>
      </c>
    </row>
    <row r="50" spans="1:22" ht="15">
      <c r="A50" s="86" t="s">
        <v>2815</v>
      </c>
      <c r="B50" s="86">
        <v>66</v>
      </c>
      <c r="C50" s="86"/>
      <c r="D50" s="86"/>
      <c r="E50" s="86" t="s">
        <v>2825</v>
      </c>
      <c r="F50" s="86">
        <v>24</v>
      </c>
      <c r="G50" s="86" t="s">
        <v>2832</v>
      </c>
      <c r="H50" s="86">
        <v>8</v>
      </c>
      <c r="I50" s="86" t="s">
        <v>2841</v>
      </c>
      <c r="J50" s="86">
        <v>3</v>
      </c>
      <c r="K50" s="86" t="s">
        <v>2824</v>
      </c>
      <c r="L50" s="86">
        <v>7</v>
      </c>
      <c r="M50" s="86" t="s">
        <v>398</v>
      </c>
      <c r="N50" s="86">
        <v>7</v>
      </c>
      <c r="O50" s="86" t="s">
        <v>2866</v>
      </c>
      <c r="P50" s="86">
        <v>6</v>
      </c>
      <c r="Q50" s="86" t="s">
        <v>2876</v>
      </c>
      <c r="R50" s="86">
        <v>4</v>
      </c>
      <c r="S50" s="86" t="s">
        <v>2885</v>
      </c>
      <c r="T50" s="86">
        <v>4</v>
      </c>
      <c r="U50" s="86" t="s">
        <v>2812</v>
      </c>
      <c r="V50" s="86">
        <v>4</v>
      </c>
    </row>
    <row r="53" spans="1:22" ht="15" customHeight="1">
      <c r="A53" s="13" t="s">
        <v>2912</v>
      </c>
      <c r="B53" s="13" t="s">
        <v>2722</v>
      </c>
      <c r="C53" s="13" t="s">
        <v>2923</v>
      </c>
      <c r="D53" s="13" t="s">
        <v>2725</v>
      </c>
      <c r="E53" s="13" t="s">
        <v>2924</v>
      </c>
      <c r="F53" s="13" t="s">
        <v>2727</v>
      </c>
      <c r="G53" s="13" t="s">
        <v>2927</v>
      </c>
      <c r="H53" s="13" t="s">
        <v>2729</v>
      </c>
      <c r="I53" s="13" t="s">
        <v>2938</v>
      </c>
      <c r="J53" s="13" t="s">
        <v>2731</v>
      </c>
      <c r="K53" s="13" t="s">
        <v>2940</v>
      </c>
      <c r="L53" s="13" t="s">
        <v>2733</v>
      </c>
      <c r="M53" s="13" t="s">
        <v>2951</v>
      </c>
      <c r="N53" s="13" t="s">
        <v>2735</v>
      </c>
      <c r="O53" s="13" t="s">
        <v>2961</v>
      </c>
      <c r="P53" s="13" t="s">
        <v>2739</v>
      </c>
      <c r="Q53" s="13" t="s">
        <v>2972</v>
      </c>
      <c r="R53" s="13" t="s">
        <v>2741</v>
      </c>
      <c r="S53" s="13" t="s">
        <v>2983</v>
      </c>
      <c r="T53" s="13" t="s">
        <v>2743</v>
      </c>
      <c r="U53" s="13" t="s">
        <v>2994</v>
      </c>
      <c r="V53" s="13" t="s">
        <v>2744</v>
      </c>
    </row>
    <row r="54" spans="1:22" ht="15">
      <c r="A54" s="86" t="s">
        <v>2913</v>
      </c>
      <c r="B54" s="86">
        <v>59</v>
      </c>
      <c r="C54" s="86" t="s">
        <v>2913</v>
      </c>
      <c r="D54" s="86">
        <v>59</v>
      </c>
      <c r="E54" s="86" t="s">
        <v>2915</v>
      </c>
      <c r="F54" s="86">
        <v>38</v>
      </c>
      <c r="G54" s="86" t="s">
        <v>2928</v>
      </c>
      <c r="H54" s="86">
        <v>8</v>
      </c>
      <c r="I54" s="86" t="s">
        <v>2939</v>
      </c>
      <c r="J54" s="86">
        <v>2</v>
      </c>
      <c r="K54" s="86" t="s">
        <v>2941</v>
      </c>
      <c r="L54" s="86">
        <v>7</v>
      </c>
      <c r="M54" s="86" t="s">
        <v>2952</v>
      </c>
      <c r="N54" s="86">
        <v>7</v>
      </c>
      <c r="O54" s="86" t="s">
        <v>2962</v>
      </c>
      <c r="P54" s="86">
        <v>6</v>
      </c>
      <c r="Q54" s="86" t="s">
        <v>2973</v>
      </c>
      <c r="R54" s="86">
        <v>4</v>
      </c>
      <c r="S54" s="86" t="s">
        <v>2984</v>
      </c>
      <c r="T54" s="86">
        <v>7</v>
      </c>
      <c r="U54" s="86" t="s">
        <v>2995</v>
      </c>
      <c r="V54" s="86">
        <v>4</v>
      </c>
    </row>
    <row r="55" spans="1:22" ht="15">
      <c r="A55" s="86" t="s">
        <v>2914</v>
      </c>
      <c r="B55" s="86">
        <v>59</v>
      </c>
      <c r="C55" s="86" t="s">
        <v>2914</v>
      </c>
      <c r="D55" s="86">
        <v>59</v>
      </c>
      <c r="E55" s="86" t="s">
        <v>2916</v>
      </c>
      <c r="F55" s="86">
        <v>38</v>
      </c>
      <c r="G55" s="86" t="s">
        <v>2929</v>
      </c>
      <c r="H55" s="86">
        <v>8</v>
      </c>
      <c r="I55" s="86"/>
      <c r="J55" s="86"/>
      <c r="K55" s="86" t="s">
        <v>2942</v>
      </c>
      <c r="L55" s="86">
        <v>7</v>
      </c>
      <c r="M55" s="86" t="s">
        <v>2953</v>
      </c>
      <c r="N55" s="86">
        <v>7</v>
      </c>
      <c r="O55" s="86" t="s">
        <v>2963</v>
      </c>
      <c r="P55" s="86">
        <v>6</v>
      </c>
      <c r="Q55" s="86" t="s">
        <v>2974</v>
      </c>
      <c r="R55" s="86">
        <v>4</v>
      </c>
      <c r="S55" s="86" t="s">
        <v>2985</v>
      </c>
      <c r="T55" s="86">
        <v>5</v>
      </c>
      <c r="U55" s="86" t="s">
        <v>2996</v>
      </c>
      <c r="V55" s="86">
        <v>4</v>
      </c>
    </row>
    <row r="56" spans="1:22" ht="15">
      <c r="A56" s="86" t="s">
        <v>2915</v>
      </c>
      <c r="B56" s="86">
        <v>43</v>
      </c>
      <c r="C56" s="86"/>
      <c r="D56" s="86"/>
      <c r="E56" s="86" t="s">
        <v>2917</v>
      </c>
      <c r="F56" s="86">
        <v>38</v>
      </c>
      <c r="G56" s="86" t="s">
        <v>2930</v>
      </c>
      <c r="H56" s="86">
        <v>8</v>
      </c>
      <c r="I56" s="86"/>
      <c r="J56" s="86"/>
      <c r="K56" s="86" t="s">
        <v>2943</v>
      </c>
      <c r="L56" s="86">
        <v>7</v>
      </c>
      <c r="M56" s="86" t="s">
        <v>2954</v>
      </c>
      <c r="N56" s="86">
        <v>7</v>
      </c>
      <c r="O56" s="86" t="s">
        <v>2964</v>
      </c>
      <c r="P56" s="86">
        <v>6</v>
      </c>
      <c r="Q56" s="86" t="s">
        <v>2975</v>
      </c>
      <c r="R56" s="86">
        <v>4</v>
      </c>
      <c r="S56" s="86" t="s">
        <v>2986</v>
      </c>
      <c r="T56" s="86">
        <v>4</v>
      </c>
      <c r="U56" s="86" t="s">
        <v>2997</v>
      </c>
      <c r="V56" s="86">
        <v>4</v>
      </c>
    </row>
    <row r="57" spans="1:22" ht="15">
      <c r="A57" s="86" t="s">
        <v>2916</v>
      </c>
      <c r="B57" s="86">
        <v>43</v>
      </c>
      <c r="C57" s="86"/>
      <c r="D57" s="86"/>
      <c r="E57" s="86" t="s">
        <v>2918</v>
      </c>
      <c r="F57" s="86">
        <v>38</v>
      </c>
      <c r="G57" s="86" t="s">
        <v>2931</v>
      </c>
      <c r="H57" s="86">
        <v>8</v>
      </c>
      <c r="I57" s="86"/>
      <c r="J57" s="86"/>
      <c r="K57" s="86" t="s">
        <v>2944</v>
      </c>
      <c r="L57" s="86">
        <v>7</v>
      </c>
      <c r="M57" s="86" t="s">
        <v>2955</v>
      </c>
      <c r="N57" s="86">
        <v>7</v>
      </c>
      <c r="O57" s="86" t="s">
        <v>2965</v>
      </c>
      <c r="P57" s="86">
        <v>6</v>
      </c>
      <c r="Q57" s="86" t="s">
        <v>2976</v>
      </c>
      <c r="R57" s="86">
        <v>3</v>
      </c>
      <c r="S57" s="86" t="s">
        <v>2987</v>
      </c>
      <c r="T57" s="86">
        <v>4</v>
      </c>
      <c r="U57" s="86" t="s">
        <v>2998</v>
      </c>
      <c r="V57" s="86">
        <v>4</v>
      </c>
    </row>
    <row r="58" spans="1:22" ht="15">
      <c r="A58" s="86" t="s">
        <v>2917</v>
      </c>
      <c r="B58" s="86">
        <v>43</v>
      </c>
      <c r="C58" s="86"/>
      <c r="D58" s="86"/>
      <c r="E58" s="86" t="s">
        <v>2920</v>
      </c>
      <c r="F58" s="86">
        <v>22</v>
      </c>
      <c r="G58" s="86" t="s">
        <v>2932</v>
      </c>
      <c r="H58" s="86">
        <v>8</v>
      </c>
      <c r="I58" s="86"/>
      <c r="J58" s="86"/>
      <c r="K58" s="86" t="s">
        <v>2945</v>
      </c>
      <c r="L58" s="86">
        <v>7</v>
      </c>
      <c r="M58" s="86" t="s">
        <v>2956</v>
      </c>
      <c r="N58" s="86">
        <v>7</v>
      </c>
      <c r="O58" s="86" t="s">
        <v>2966</v>
      </c>
      <c r="P58" s="86">
        <v>6</v>
      </c>
      <c r="Q58" s="86" t="s">
        <v>2977</v>
      </c>
      <c r="R58" s="86">
        <v>2</v>
      </c>
      <c r="S58" s="86" t="s">
        <v>2988</v>
      </c>
      <c r="T58" s="86">
        <v>4</v>
      </c>
      <c r="U58" s="86" t="s">
        <v>2999</v>
      </c>
      <c r="V58" s="86">
        <v>4</v>
      </c>
    </row>
    <row r="59" spans="1:22" ht="15">
      <c r="A59" s="86" t="s">
        <v>2918</v>
      </c>
      <c r="B59" s="86">
        <v>43</v>
      </c>
      <c r="C59" s="86"/>
      <c r="D59" s="86"/>
      <c r="E59" s="86" t="s">
        <v>2921</v>
      </c>
      <c r="F59" s="86">
        <v>22</v>
      </c>
      <c r="G59" s="86" t="s">
        <v>2933</v>
      </c>
      <c r="H59" s="86">
        <v>8</v>
      </c>
      <c r="I59" s="86"/>
      <c r="J59" s="86"/>
      <c r="K59" s="86" t="s">
        <v>2946</v>
      </c>
      <c r="L59" s="86">
        <v>7</v>
      </c>
      <c r="M59" s="86" t="s">
        <v>2957</v>
      </c>
      <c r="N59" s="86">
        <v>7</v>
      </c>
      <c r="O59" s="86" t="s">
        <v>2967</v>
      </c>
      <c r="P59" s="86">
        <v>6</v>
      </c>
      <c r="Q59" s="86" t="s">
        <v>2978</v>
      </c>
      <c r="R59" s="86">
        <v>2</v>
      </c>
      <c r="S59" s="86" t="s">
        <v>2989</v>
      </c>
      <c r="T59" s="86">
        <v>4</v>
      </c>
      <c r="U59" s="86" t="s">
        <v>3000</v>
      </c>
      <c r="V59" s="86">
        <v>4</v>
      </c>
    </row>
    <row r="60" spans="1:22" ht="15">
      <c r="A60" s="86" t="s">
        <v>2919</v>
      </c>
      <c r="B60" s="86">
        <v>26</v>
      </c>
      <c r="C60" s="86"/>
      <c r="D60" s="86"/>
      <c r="E60" s="86" t="s">
        <v>2922</v>
      </c>
      <c r="F60" s="86">
        <v>22</v>
      </c>
      <c r="G60" s="86" t="s">
        <v>2934</v>
      </c>
      <c r="H60" s="86">
        <v>8</v>
      </c>
      <c r="I60" s="86"/>
      <c r="J60" s="86"/>
      <c r="K60" s="86" t="s">
        <v>2947</v>
      </c>
      <c r="L60" s="86">
        <v>7</v>
      </c>
      <c r="M60" s="86" t="s">
        <v>2958</v>
      </c>
      <c r="N60" s="86">
        <v>7</v>
      </c>
      <c r="O60" s="86" t="s">
        <v>2968</v>
      </c>
      <c r="P60" s="86">
        <v>6</v>
      </c>
      <c r="Q60" s="86" t="s">
        <v>2979</v>
      </c>
      <c r="R60" s="86">
        <v>2</v>
      </c>
      <c r="S60" s="86" t="s">
        <v>2990</v>
      </c>
      <c r="T60" s="86">
        <v>4</v>
      </c>
      <c r="U60" s="86" t="s">
        <v>3001</v>
      </c>
      <c r="V60" s="86">
        <v>4</v>
      </c>
    </row>
    <row r="61" spans="1:22" ht="15">
      <c r="A61" s="86" t="s">
        <v>2920</v>
      </c>
      <c r="B61" s="86">
        <v>23</v>
      </c>
      <c r="C61" s="86"/>
      <c r="D61" s="86"/>
      <c r="E61" s="86" t="s">
        <v>2919</v>
      </c>
      <c r="F61" s="86">
        <v>22</v>
      </c>
      <c r="G61" s="86" t="s">
        <v>2935</v>
      </c>
      <c r="H61" s="86">
        <v>8</v>
      </c>
      <c r="I61" s="86"/>
      <c r="J61" s="86"/>
      <c r="K61" s="86" t="s">
        <v>2948</v>
      </c>
      <c r="L61" s="86">
        <v>7</v>
      </c>
      <c r="M61" s="86" t="s">
        <v>2959</v>
      </c>
      <c r="N61" s="86">
        <v>7</v>
      </c>
      <c r="O61" s="86" t="s">
        <v>2969</v>
      </c>
      <c r="P61" s="86">
        <v>6</v>
      </c>
      <c r="Q61" s="86" t="s">
        <v>2980</v>
      </c>
      <c r="R61" s="86">
        <v>2</v>
      </c>
      <c r="S61" s="86" t="s">
        <v>2991</v>
      </c>
      <c r="T61" s="86">
        <v>2</v>
      </c>
      <c r="U61" s="86" t="s">
        <v>3002</v>
      </c>
      <c r="V61" s="86">
        <v>4</v>
      </c>
    </row>
    <row r="62" spans="1:22" ht="15">
      <c r="A62" s="86" t="s">
        <v>2921</v>
      </c>
      <c r="B62" s="86">
        <v>23</v>
      </c>
      <c r="C62" s="86"/>
      <c r="D62" s="86"/>
      <c r="E62" s="86" t="s">
        <v>2925</v>
      </c>
      <c r="F62" s="86">
        <v>22</v>
      </c>
      <c r="G62" s="86" t="s">
        <v>2936</v>
      </c>
      <c r="H62" s="86">
        <v>8</v>
      </c>
      <c r="I62" s="86"/>
      <c r="J62" s="86"/>
      <c r="K62" s="86" t="s">
        <v>2949</v>
      </c>
      <c r="L62" s="86">
        <v>7</v>
      </c>
      <c r="M62" s="86" t="s">
        <v>2960</v>
      </c>
      <c r="N62" s="86">
        <v>7</v>
      </c>
      <c r="O62" s="86" t="s">
        <v>2970</v>
      </c>
      <c r="P62" s="86">
        <v>6</v>
      </c>
      <c r="Q62" s="86" t="s">
        <v>2981</v>
      </c>
      <c r="R62" s="86">
        <v>2</v>
      </c>
      <c r="S62" s="86" t="s">
        <v>2992</v>
      </c>
      <c r="T62" s="86">
        <v>2</v>
      </c>
      <c r="U62" s="86" t="s">
        <v>2984</v>
      </c>
      <c r="V62" s="86">
        <v>4</v>
      </c>
    </row>
    <row r="63" spans="1:22" ht="15">
      <c r="A63" s="86" t="s">
        <v>2922</v>
      </c>
      <c r="B63" s="86">
        <v>23</v>
      </c>
      <c r="C63" s="86"/>
      <c r="D63" s="86"/>
      <c r="E63" s="86" t="s">
        <v>2926</v>
      </c>
      <c r="F63" s="86">
        <v>22</v>
      </c>
      <c r="G63" s="86" t="s">
        <v>2937</v>
      </c>
      <c r="H63" s="86">
        <v>8</v>
      </c>
      <c r="I63" s="86"/>
      <c r="J63" s="86"/>
      <c r="K63" s="86" t="s">
        <v>2950</v>
      </c>
      <c r="L63" s="86">
        <v>7</v>
      </c>
      <c r="M63" s="86" t="s">
        <v>2915</v>
      </c>
      <c r="N63" s="86">
        <v>2</v>
      </c>
      <c r="O63" s="86" t="s">
        <v>2971</v>
      </c>
      <c r="P63" s="86">
        <v>6</v>
      </c>
      <c r="Q63" s="86" t="s">
        <v>2982</v>
      </c>
      <c r="R63" s="86">
        <v>2</v>
      </c>
      <c r="S63" s="86" t="s">
        <v>2993</v>
      </c>
      <c r="T63" s="86">
        <v>2</v>
      </c>
      <c r="U63" s="86" t="s">
        <v>2985</v>
      </c>
      <c r="V63" s="86">
        <v>4</v>
      </c>
    </row>
    <row r="66" spans="1:22" ht="15" customHeight="1">
      <c r="A66" s="13" t="s">
        <v>3019</v>
      </c>
      <c r="B66" s="13" t="s">
        <v>2722</v>
      </c>
      <c r="C66" s="78" t="s">
        <v>3022</v>
      </c>
      <c r="D66" s="78" t="s">
        <v>2725</v>
      </c>
      <c r="E66" s="13" t="s">
        <v>3023</v>
      </c>
      <c r="F66" s="13" t="s">
        <v>2727</v>
      </c>
      <c r="G66" s="13" t="s">
        <v>3026</v>
      </c>
      <c r="H66" s="13" t="s">
        <v>2729</v>
      </c>
      <c r="I66" s="78" t="s">
        <v>3028</v>
      </c>
      <c r="J66" s="78" t="s">
        <v>2731</v>
      </c>
      <c r="K66" s="13" t="s">
        <v>3030</v>
      </c>
      <c r="L66" s="13" t="s">
        <v>2733</v>
      </c>
      <c r="M66" s="78" t="s">
        <v>3032</v>
      </c>
      <c r="N66" s="78" t="s">
        <v>2735</v>
      </c>
      <c r="O66" s="78" t="s">
        <v>3034</v>
      </c>
      <c r="P66" s="78" t="s">
        <v>2739</v>
      </c>
      <c r="Q66" s="78" t="s">
        <v>3036</v>
      </c>
      <c r="R66" s="78" t="s">
        <v>2741</v>
      </c>
      <c r="S66" s="78" t="s">
        <v>3038</v>
      </c>
      <c r="T66" s="78" t="s">
        <v>2743</v>
      </c>
      <c r="U66" s="78" t="s">
        <v>3040</v>
      </c>
      <c r="V66" s="78" t="s">
        <v>2744</v>
      </c>
    </row>
    <row r="67" spans="1:22" ht="15">
      <c r="A67" s="78" t="s">
        <v>399</v>
      </c>
      <c r="B67" s="78">
        <v>1</v>
      </c>
      <c r="C67" s="78"/>
      <c r="D67" s="78"/>
      <c r="E67" s="78" t="s">
        <v>343</v>
      </c>
      <c r="F67" s="78">
        <v>1</v>
      </c>
      <c r="G67" s="78" t="s">
        <v>392</v>
      </c>
      <c r="H67" s="78">
        <v>1</v>
      </c>
      <c r="I67" s="78"/>
      <c r="J67" s="78"/>
      <c r="K67" s="78" t="s">
        <v>399</v>
      </c>
      <c r="L67" s="78">
        <v>1</v>
      </c>
      <c r="M67" s="78"/>
      <c r="N67" s="78"/>
      <c r="O67" s="78"/>
      <c r="P67" s="78"/>
      <c r="Q67" s="78"/>
      <c r="R67" s="78"/>
      <c r="S67" s="78"/>
      <c r="T67" s="78"/>
      <c r="U67" s="78"/>
      <c r="V67" s="78"/>
    </row>
    <row r="68" spans="1:22" ht="15">
      <c r="A68" s="78" t="s">
        <v>343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393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392</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3020</v>
      </c>
      <c r="B73" s="13" t="s">
        <v>2722</v>
      </c>
      <c r="C73" s="78" t="s">
        <v>3024</v>
      </c>
      <c r="D73" s="78" t="s">
        <v>2725</v>
      </c>
      <c r="E73" s="13" t="s">
        <v>3025</v>
      </c>
      <c r="F73" s="13" t="s">
        <v>2727</v>
      </c>
      <c r="G73" s="13" t="s">
        <v>3027</v>
      </c>
      <c r="H73" s="13" t="s">
        <v>2729</v>
      </c>
      <c r="I73" s="78" t="s">
        <v>3029</v>
      </c>
      <c r="J73" s="78" t="s">
        <v>2731</v>
      </c>
      <c r="K73" s="13" t="s">
        <v>3031</v>
      </c>
      <c r="L73" s="13" t="s">
        <v>2733</v>
      </c>
      <c r="M73" s="13" t="s">
        <v>3033</v>
      </c>
      <c r="N73" s="13" t="s">
        <v>2735</v>
      </c>
      <c r="O73" s="13" t="s">
        <v>3035</v>
      </c>
      <c r="P73" s="13" t="s">
        <v>2739</v>
      </c>
      <c r="Q73" s="13" t="s">
        <v>3037</v>
      </c>
      <c r="R73" s="13" t="s">
        <v>2741</v>
      </c>
      <c r="S73" s="13" t="s">
        <v>3039</v>
      </c>
      <c r="T73" s="13" t="s">
        <v>2743</v>
      </c>
      <c r="U73" s="13" t="s">
        <v>3041</v>
      </c>
      <c r="V73" s="13" t="s">
        <v>2744</v>
      </c>
    </row>
    <row r="74" spans="1:22" ht="15">
      <c r="A74" s="78" t="s">
        <v>344</v>
      </c>
      <c r="B74" s="78">
        <v>51</v>
      </c>
      <c r="C74" s="78"/>
      <c r="D74" s="78"/>
      <c r="E74" s="78" t="s">
        <v>344</v>
      </c>
      <c r="F74" s="78">
        <v>33</v>
      </c>
      <c r="G74" s="78" t="s">
        <v>344</v>
      </c>
      <c r="H74" s="78">
        <v>8</v>
      </c>
      <c r="I74" s="78"/>
      <c r="J74" s="78"/>
      <c r="K74" s="78" t="s">
        <v>344</v>
      </c>
      <c r="L74" s="78">
        <v>7</v>
      </c>
      <c r="M74" s="78" t="s">
        <v>398</v>
      </c>
      <c r="N74" s="78">
        <v>7</v>
      </c>
      <c r="O74" s="78" t="s">
        <v>395</v>
      </c>
      <c r="P74" s="78">
        <v>6</v>
      </c>
      <c r="Q74" s="78" t="s">
        <v>385</v>
      </c>
      <c r="R74" s="78">
        <v>3</v>
      </c>
      <c r="S74" s="78" t="s">
        <v>378</v>
      </c>
      <c r="T74" s="78">
        <v>2</v>
      </c>
      <c r="U74" s="78" t="s">
        <v>3021</v>
      </c>
      <c r="V74" s="78">
        <v>4</v>
      </c>
    </row>
    <row r="75" spans="1:22" ht="15">
      <c r="A75" s="78" t="s">
        <v>389</v>
      </c>
      <c r="B75" s="78">
        <v>23</v>
      </c>
      <c r="C75" s="78"/>
      <c r="D75" s="78"/>
      <c r="E75" s="78" t="s">
        <v>389</v>
      </c>
      <c r="F75" s="78">
        <v>22</v>
      </c>
      <c r="G75" s="78" t="s">
        <v>240</v>
      </c>
      <c r="H75" s="78">
        <v>8</v>
      </c>
      <c r="I75" s="78"/>
      <c r="J75" s="78"/>
      <c r="K75" s="78"/>
      <c r="L75" s="78"/>
      <c r="M75" s="78" t="s">
        <v>240</v>
      </c>
      <c r="N75" s="78">
        <v>1</v>
      </c>
      <c r="O75" s="78"/>
      <c r="P75" s="78"/>
      <c r="Q75" s="78" t="s">
        <v>362</v>
      </c>
      <c r="R75" s="78">
        <v>1</v>
      </c>
      <c r="S75" s="78" t="s">
        <v>390</v>
      </c>
      <c r="T75" s="78">
        <v>2</v>
      </c>
      <c r="U75" s="78"/>
      <c r="V75" s="78"/>
    </row>
    <row r="76" spans="1:22" ht="15">
      <c r="A76" s="78" t="s">
        <v>240</v>
      </c>
      <c r="B76" s="78">
        <v>9</v>
      </c>
      <c r="C76" s="78"/>
      <c r="D76" s="78"/>
      <c r="E76" s="78" t="s">
        <v>394</v>
      </c>
      <c r="F76" s="78">
        <v>1</v>
      </c>
      <c r="G76" s="78"/>
      <c r="H76" s="78"/>
      <c r="I76" s="78"/>
      <c r="J76" s="78"/>
      <c r="K76" s="78"/>
      <c r="L76" s="78"/>
      <c r="M76" s="78" t="s">
        <v>344</v>
      </c>
      <c r="N76" s="78">
        <v>1</v>
      </c>
      <c r="O76" s="78"/>
      <c r="P76" s="78"/>
      <c r="Q76" s="78" t="s">
        <v>363</v>
      </c>
      <c r="R76" s="78">
        <v>1</v>
      </c>
      <c r="S76" s="78"/>
      <c r="T76" s="78"/>
      <c r="U76" s="78"/>
      <c r="V76" s="78"/>
    </row>
    <row r="77" spans="1:22" ht="15">
      <c r="A77" s="78" t="s">
        <v>398</v>
      </c>
      <c r="B77" s="78">
        <v>7</v>
      </c>
      <c r="C77" s="78"/>
      <c r="D77" s="78"/>
      <c r="E77" s="78"/>
      <c r="F77" s="78"/>
      <c r="G77" s="78"/>
      <c r="H77" s="78"/>
      <c r="I77" s="78"/>
      <c r="J77" s="78"/>
      <c r="K77" s="78"/>
      <c r="L77" s="78"/>
      <c r="M77" s="78" t="s">
        <v>389</v>
      </c>
      <c r="N77" s="78">
        <v>1</v>
      </c>
      <c r="O77" s="78"/>
      <c r="P77" s="78"/>
      <c r="Q77" s="78"/>
      <c r="R77" s="78"/>
      <c r="S77" s="78"/>
      <c r="T77" s="78"/>
      <c r="U77" s="78"/>
      <c r="V77" s="78"/>
    </row>
    <row r="78" spans="1:22" ht="15">
      <c r="A78" s="78" t="s">
        <v>395</v>
      </c>
      <c r="B78" s="78">
        <v>6</v>
      </c>
      <c r="C78" s="78"/>
      <c r="D78" s="78"/>
      <c r="E78" s="78"/>
      <c r="F78" s="78"/>
      <c r="G78" s="78"/>
      <c r="H78" s="78"/>
      <c r="I78" s="78"/>
      <c r="J78" s="78"/>
      <c r="K78" s="78"/>
      <c r="L78" s="78"/>
      <c r="M78" s="78"/>
      <c r="N78" s="78"/>
      <c r="O78" s="78"/>
      <c r="P78" s="78"/>
      <c r="Q78" s="78"/>
      <c r="R78" s="78"/>
      <c r="S78" s="78"/>
      <c r="T78" s="78"/>
      <c r="U78" s="78"/>
      <c r="V78" s="78"/>
    </row>
    <row r="79" spans="1:22" ht="15">
      <c r="A79" s="78" t="s">
        <v>3021</v>
      </c>
      <c r="B79" s="78">
        <v>4</v>
      </c>
      <c r="C79" s="78"/>
      <c r="D79" s="78"/>
      <c r="E79" s="78"/>
      <c r="F79" s="78"/>
      <c r="G79" s="78"/>
      <c r="H79" s="78"/>
      <c r="I79" s="78"/>
      <c r="J79" s="78"/>
      <c r="K79" s="78"/>
      <c r="L79" s="78"/>
      <c r="M79" s="78"/>
      <c r="N79" s="78"/>
      <c r="O79" s="78"/>
      <c r="P79" s="78"/>
      <c r="Q79" s="78"/>
      <c r="R79" s="78"/>
      <c r="S79" s="78"/>
      <c r="T79" s="78"/>
      <c r="U79" s="78"/>
      <c r="V79" s="78"/>
    </row>
    <row r="80" spans="1:22" ht="15">
      <c r="A80" s="78" t="s">
        <v>385</v>
      </c>
      <c r="B80" s="78">
        <v>3</v>
      </c>
      <c r="C80" s="78"/>
      <c r="D80" s="78"/>
      <c r="E80" s="78"/>
      <c r="F80" s="78"/>
      <c r="G80" s="78"/>
      <c r="H80" s="78"/>
      <c r="I80" s="78"/>
      <c r="J80" s="78"/>
      <c r="K80" s="78"/>
      <c r="L80" s="78"/>
      <c r="M80" s="78"/>
      <c r="N80" s="78"/>
      <c r="O80" s="78"/>
      <c r="P80" s="78"/>
      <c r="Q80" s="78"/>
      <c r="R80" s="78"/>
      <c r="S80" s="78"/>
      <c r="T80" s="78"/>
      <c r="U80" s="78"/>
      <c r="V80" s="78"/>
    </row>
    <row r="81" spans="1:22" ht="15">
      <c r="A81" s="78" t="s">
        <v>378</v>
      </c>
      <c r="B81" s="78">
        <v>2</v>
      </c>
      <c r="C81" s="78"/>
      <c r="D81" s="78"/>
      <c r="E81" s="78"/>
      <c r="F81" s="78"/>
      <c r="G81" s="78"/>
      <c r="H81" s="78"/>
      <c r="I81" s="78"/>
      <c r="J81" s="78"/>
      <c r="K81" s="78"/>
      <c r="L81" s="78"/>
      <c r="M81" s="78"/>
      <c r="N81" s="78"/>
      <c r="O81" s="78"/>
      <c r="P81" s="78"/>
      <c r="Q81" s="78"/>
      <c r="R81" s="78"/>
      <c r="S81" s="78"/>
      <c r="T81" s="78"/>
      <c r="U81" s="78"/>
      <c r="V81" s="78"/>
    </row>
    <row r="82" spans="1:22" ht="15">
      <c r="A82" s="78" t="s">
        <v>397</v>
      </c>
      <c r="B82" s="78">
        <v>2</v>
      </c>
      <c r="C82" s="78"/>
      <c r="D82" s="78"/>
      <c r="E82" s="78"/>
      <c r="F82" s="78"/>
      <c r="G82" s="78"/>
      <c r="H82" s="78"/>
      <c r="I82" s="78"/>
      <c r="J82" s="78"/>
      <c r="K82" s="78"/>
      <c r="L82" s="78"/>
      <c r="M82" s="78"/>
      <c r="N82" s="78"/>
      <c r="O82" s="78"/>
      <c r="P82" s="78"/>
      <c r="Q82" s="78"/>
      <c r="R82" s="78"/>
      <c r="S82" s="78"/>
      <c r="T82" s="78"/>
      <c r="U82" s="78"/>
      <c r="V82" s="78"/>
    </row>
    <row r="83" spans="1:22" ht="15">
      <c r="A83" s="78" t="s">
        <v>396</v>
      </c>
      <c r="B83" s="78">
        <v>2</v>
      </c>
      <c r="C83" s="78"/>
      <c r="D83" s="78"/>
      <c r="E83" s="78"/>
      <c r="F83" s="78"/>
      <c r="G83" s="78"/>
      <c r="H83" s="78"/>
      <c r="I83" s="78"/>
      <c r="J83" s="78"/>
      <c r="K83" s="78"/>
      <c r="L83" s="78"/>
      <c r="M83" s="78"/>
      <c r="N83" s="78"/>
      <c r="O83" s="78"/>
      <c r="P83" s="78"/>
      <c r="Q83" s="78"/>
      <c r="R83" s="78"/>
      <c r="S83" s="78"/>
      <c r="T83" s="78"/>
      <c r="U83" s="78"/>
      <c r="V83" s="78"/>
    </row>
    <row r="86" spans="1:22" ht="15" customHeight="1">
      <c r="A86" s="13" t="s">
        <v>3050</v>
      </c>
      <c r="B86" s="13" t="s">
        <v>2722</v>
      </c>
      <c r="C86" s="13" t="s">
        <v>3051</v>
      </c>
      <c r="D86" s="13" t="s">
        <v>2725</v>
      </c>
      <c r="E86" s="13" t="s">
        <v>3052</v>
      </c>
      <c r="F86" s="13" t="s">
        <v>2727</v>
      </c>
      <c r="G86" s="13" t="s">
        <v>3053</v>
      </c>
      <c r="H86" s="13" t="s">
        <v>2729</v>
      </c>
      <c r="I86" s="13" t="s">
        <v>3054</v>
      </c>
      <c r="J86" s="13" t="s">
        <v>2731</v>
      </c>
      <c r="K86" s="13" t="s">
        <v>3055</v>
      </c>
      <c r="L86" s="13" t="s">
        <v>2733</v>
      </c>
      <c r="M86" s="13" t="s">
        <v>3056</v>
      </c>
      <c r="N86" s="13" t="s">
        <v>2735</v>
      </c>
      <c r="O86" s="13" t="s">
        <v>3057</v>
      </c>
      <c r="P86" s="13" t="s">
        <v>2739</v>
      </c>
      <c r="Q86" s="13" t="s">
        <v>3058</v>
      </c>
      <c r="R86" s="13" t="s">
        <v>2741</v>
      </c>
      <c r="S86" s="13" t="s">
        <v>3059</v>
      </c>
      <c r="T86" s="13" t="s">
        <v>2743</v>
      </c>
      <c r="U86" s="13" t="s">
        <v>3060</v>
      </c>
      <c r="V86" s="13" t="s">
        <v>2744</v>
      </c>
    </row>
    <row r="87" spans="1:22" ht="15">
      <c r="A87" s="117" t="s">
        <v>379</v>
      </c>
      <c r="B87" s="78">
        <v>157129</v>
      </c>
      <c r="C87" s="117" t="s">
        <v>284</v>
      </c>
      <c r="D87" s="78">
        <v>107172</v>
      </c>
      <c r="E87" s="117" t="s">
        <v>221</v>
      </c>
      <c r="F87" s="78">
        <v>99313</v>
      </c>
      <c r="G87" s="117" t="s">
        <v>250</v>
      </c>
      <c r="H87" s="78">
        <v>102858</v>
      </c>
      <c r="I87" s="117" t="s">
        <v>227</v>
      </c>
      <c r="J87" s="78">
        <v>21754</v>
      </c>
      <c r="K87" s="117" t="s">
        <v>379</v>
      </c>
      <c r="L87" s="78">
        <v>157129</v>
      </c>
      <c r="M87" s="117" t="s">
        <v>350</v>
      </c>
      <c r="N87" s="78">
        <v>72411</v>
      </c>
      <c r="O87" s="117" t="s">
        <v>342</v>
      </c>
      <c r="P87" s="78">
        <v>61121</v>
      </c>
      <c r="Q87" s="117" t="s">
        <v>385</v>
      </c>
      <c r="R87" s="78">
        <v>5163</v>
      </c>
      <c r="S87" s="117" t="s">
        <v>375</v>
      </c>
      <c r="T87" s="78">
        <v>10951</v>
      </c>
      <c r="U87" s="117" t="s">
        <v>328</v>
      </c>
      <c r="V87" s="78">
        <v>7081</v>
      </c>
    </row>
    <row r="88" spans="1:22" ht="15">
      <c r="A88" s="117" t="s">
        <v>376</v>
      </c>
      <c r="B88" s="78">
        <v>134313</v>
      </c>
      <c r="C88" s="117" t="s">
        <v>258</v>
      </c>
      <c r="D88" s="78">
        <v>106292</v>
      </c>
      <c r="E88" s="117" t="s">
        <v>368</v>
      </c>
      <c r="F88" s="78">
        <v>93529</v>
      </c>
      <c r="G88" s="117" t="s">
        <v>251</v>
      </c>
      <c r="H88" s="78">
        <v>77515</v>
      </c>
      <c r="I88" s="117" t="s">
        <v>267</v>
      </c>
      <c r="J88" s="78">
        <v>20727</v>
      </c>
      <c r="K88" s="117" t="s">
        <v>376</v>
      </c>
      <c r="L88" s="78">
        <v>134313</v>
      </c>
      <c r="M88" s="117" t="s">
        <v>359</v>
      </c>
      <c r="N88" s="78">
        <v>48506</v>
      </c>
      <c r="O88" s="117" t="s">
        <v>305</v>
      </c>
      <c r="P88" s="78">
        <v>41993</v>
      </c>
      <c r="Q88" s="117" t="s">
        <v>362</v>
      </c>
      <c r="R88" s="78">
        <v>2321</v>
      </c>
      <c r="S88" s="117" t="s">
        <v>374</v>
      </c>
      <c r="T88" s="78">
        <v>10772</v>
      </c>
      <c r="U88" s="117" t="s">
        <v>340</v>
      </c>
      <c r="V88" s="78">
        <v>3795</v>
      </c>
    </row>
    <row r="89" spans="1:22" ht="15">
      <c r="A89" s="117" t="s">
        <v>284</v>
      </c>
      <c r="B89" s="78">
        <v>107172</v>
      </c>
      <c r="C89" s="117" t="s">
        <v>266</v>
      </c>
      <c r="D89" s="78">
        <v>101864</v>
      </c>
      <c r="E89" s="117" t="s">
        <v>320</v>
      </c>
      <c r="F89" s="78">
        <v>77324</v>
      </c>
      <c r="G89" s="117" t="s">
        <v>246</v>
      </c>
      <c r="H89" s="78">
        <v>74900</v>
      </c>
      <c r="I89" s="117" t="s">
        <v>333</v>
      </c>
      <c r="J89" s="78">
        <v>5776</v>
      </c>
      <c r="K89" s="117" t="s">
        <v>383</v>
      </c>
      <c r="L89" s="78">
        <v>100441</v>
      </c>
      <c r="M89" s="117" t="s">
        <v>348</v>
      </c>
      <c r="N89" s="78">
        <v>14776</v>
      </c>
      <c r="O89" s="117" t="s">
        <v>395</v>
      </c>
      <c r="P89" s="78">
        <v>10096</v>
      </c>
      <c r="Q89" s="117" t="s">
        <v>256</v>
      </c>
      <c r="R89" s="78">
        <v>1653</v>
      </c>
      <c r="S89" s="117" t="s">
        <v>378</v>
      </c>
      <c r="T89" s="78">
        <v>2413</v>
      </c>
      <c r="U89" s="117" t="s">
        <v>327</v>
      </c>
      <c r="V89" s="78">
        <v>2316</v>
      </c>
    </row>
    <row r="90" spans="1:22" ht="15">
      <c r="A90" s="117" t="s">
        <v>258</v>
      </c>
      <c r="B90" s="78">
        <v>106292</v>
      </c>
      <c r="C90" s="117" t="s">
        <v>286</v>
      </c>
      <c r="D90" s="78">
        <v>97135</v>
      </c>
      <c r="E90" s="117" t="s">
        <v>369</v>
      </c>
      <c r="F90" s="78">
        <v>46748</v>
      </c>
      <c r="G90" s="117" t="s">
        <v>234</v>
      </c>
      <c r="H90" s="78">
        <v>28877</v>
      </c>
      <c r="I90" s="117" t="s">
        <v>371</v>
      </c>
      <c r="J90" s="78">
        <v>3412</v>
      </c>
      <c r="K90" s="117" t="s">
        <v>365</v>
      </c>
      <c r="L90" s="78">
        <v>47889</v>
      </c>
      <c r="M90" s="117" t="s">
        <v>347</v>
      </c>
      <c r="N90" s="78">
        <v>6332</v>
      </c>
      <c r="O90" s="117" t="s">
        <v>304</v>
      </c>
      <c r="P90" s="78">
        <v>8863</v>
      </c>
      <c r="Q90" s="117" t="s">
        <v>386</v>
      </c>
      <c r="R90" s="78">
        <v>1049</v>
      </c>
      <c r="S90" s="117" t="s">
        <v>238</v>
      </c>
      <c r="T90" s="78">
        <v>599</v>
      </c>
      <c r="U90" s="117" t="s">
        <v>339</v>
      </c>
      <c r="V90" s="78">
        <v>27</v>
      </c>
    </row>
    <row r="91" spans="1:22" ht="15">
      <c r="A91" s="117" t="s">
        <v>250</v>
      </c>
      <c r="B91" s="78">
        <v>102858</v>
      </c>
      <c r="C91" s="117" t="s">
        <v>319</v>
      </c>
      <c r="D91" s="78">
        <v>96526</v>
      </c>
      <c r="E91" s="117" t="s">
        <v>219</v>
      </c>
      <c r="F91" s="78">
        <v>44624</v>
      </c>
      <c r="G91" s="117" t="s">
        <v>392</v>
      </c>
      <c r="H91" s="78">
        <v>19714</v>
      </c>
      <c r="I91" s="117" t="s">
        <v>372</v>
      </c>
      <c r="J91" s="78">
        <v>2894</v>
      </c>
      <c r="K91" s="117" t="s">
        <v>399</v>
      </c>
      <c r="L91" s="78">
        <v>45837</v>
      </c>
      <c r="M91" s="117" t="s">
        <v>351</v>
      </c>
      <c r="N91" s="78">
        <v>2025</v>
      </c>
      <c r="O91" s="117" t="s">
        <v>307</v>
      </c>
      <c r="P91" s="78">
        <v>3000</v>
      </c>
      <c r="Q91" s="117" t="s">
        <v>363</v>
      </c>
      <c r="R91" s="78">
        <v>372</v>
      </c>
      <c r="S91" s="117" t="s">
        <v>390</v>
      </c>
      <c r="T91" s="78">
        <v>293</v>
      </c>
      <c r="U91" s="117"/>
      <c r="V91" s="78"/>
    </row>
    <row r="92" spans="1:22" ht="15">
      <c r="A92" s="117" t="s">
        <v>266</v>
      </c>
      <c r="B92" s="78">
        <v>101864</v>
      </c>
      <c r="C92" s="117" t="s">
        <v>274</v>
      </c>
      <c r="D92" s="78">
        <v>71758</v>
      </c>
      <c r="E92" s="117" t="s">
        <v>345</v>
      </c>
      <c r="F92" s="78">
        <v>42053</v>
      </c>
      <c r="G92" s="117" t="s">
        <v>245</v>
      </c>
      <c r="H92" s="78">
        <v>19646</v>
      </c>
      <c r="I92" s="117" t="s">
        <v>255</v>
      </c>
      <c r="J92" s="78">
        <v>1265</v>
      </c>
      <c r="K92" s="117" t="s">
        <v>296</v>
      </c>
      <c r="L92" s="78">
        <v>33084</v>
      </c>
      <c r="M92" s="117" t="s">
        <v>398</v>
      </c>
      <c r="N92" s="78">
        <v>432</v>
      </c>
      <c r="O92" s="117" t="s">
        <v>309</v>
      </c>
      <c r="P92" s="78">
        <v>2060</v>
      </c>
      <c r="Q92" s="117"/>
      <c r="R92" s="78"/>
      <c r="S92" s="117"/>
      <c r="T92" s="78"/>
      <c r="U92" s="117"/>
      <c r="V92" s="78"/>
    </row>
    <row r="93" spans="1:22" ht="15">
      <c r="A93" s="117" t="s">
        <v>383</v>
      </c>
      <c r="B93" s="78">
        <v>100441</v>
      </c>
      <c r="C93" s="117" t="s">
        <v>291</v>
      </c>
      <c r="D93" s="78">
        <v>68147</v>
      </c>
      <c r="E93" s="117" t="s">
        <v>295</v>
      </c>
      <c r="F93" s="78">
        <v>34255</v>
      </c>
      <c r="G93" s="117" t="s">
        <v>244</v>
      </c>
      <c r="H93" s="78">
        <v>17371</v>
      </c>
      <c r="I93" s="117" t="s">
        <v>314</v>
      </c>
      <c r="J93" s="78">
        <v>941</v>
      </c>
      <c r="K93" s="117" t="s">
        <v>355</v>
      </c>
      <c r="L93" s="78">
        <v>27196</v>
      </c>
      <c r="M93" s="117" t="s">
        <v>360</v>
      </c>
      <c r="N93" s="78">
        <v>423</v>
      </c>
      <c r="O93" s="117" t="s">
        <v>341</v>
      </c>
      <c r="P93" s="78">
        <v>728</v>
      </c>
      <c r="Q93" s="117"/>
      <c r="R93" s="78"/>
      <c r="S93" s="117"/>
      <c r="T93" s="78"/>
      <c r="U93" s="117"/>
      <c r="V93" s="78"/>
    </row>
    <row r="94" spans="1:22" ht="15">
      <c r="A94" s="117" t="s">
        <v>221</v>
      </c>
      <c r="B94" s="78">
        <v>99313</v>
      </c>
      <c r="C94" s="117" t="s">
        <v>261</v>
      </c>
      <c r="D94" s="78">
        <v>67280</v>
      </c>
      <c r="E94" s="117" t="s">
        <v>353</v>
      </c>
      <c r="F94" s="78">
        <v>32420</v>
      </c>
      <c r="G94" s="117" t="s">
        <v>240</v>
      </c>
      <c r="H94" s="78">
        <v>13854</v>
      </c>
      <c r="I94" s="117" t="s">
        <v>224</v>
      </c>
      <c r="J94" s="78">
        <v>670</v>
      </c>
      <c r="K94" s="117" t="s">
        <v>336</v>
      </c>
      <c r="L94" s="78">
        <v>17415</v>
      </c>
      <c r="M94" s="117" t="s">
        <v>349</v>
      </c>
      <c r="N94" s="78">
        <v>230</v>
      </c>
      <c r="O94" s="117"/>
      <c r="P94" s="78"/>
      <c r="Q94" s="117"/>
      <c r="R94" s="78"/>
      <c r="S94" s="117"/>
      <c r="T94" s="78"/>
      <c r="U94" s="117"/>
      <c r="V94" s="78"/>
    </row>
    <row r="95" spans="1:22" ht="15">
      <c r="A95" s="117" t="s">
        <v>286</v>
      </c>
      <c r="B95" s="78">
        <v>97135</v>
      </c>
      <c r="C95" s="117" t="s">
        <v>306</v>
      </c>
      <c r="D95" s="78">
        <v>49834</v>
      </c>
      <c r="E95" s="117" t="s">
        <v>223</v>
      </c>
      <c r="F95" s="78">
        <v>22985</v>
      </c>
      <c r="G95" s="117" t="s">
        <v>241</v>
      </c>
      <c r="H95" s="78">
        <v>12650</v>
      </c>
      <c r="I95" s="117" t="s">
        <v>388</v>
      </c>
      <c r="J95" s="78">
        <v>416</v>
      </c>
      <c r="K95" s="117" t="s">
        <v>366</v>
      </c>
      <c r="L95" s="78">
        <v>15531</v>
      </c>
      <c r="M95" s="117"/>
      <c r="N95" s="78"/>
      <c r="O95" s="117"/>
      <c r="P95" s="78"/>
      <c r="Q95" s="117"/>
      <c r="R95" s="78"/>
      <c r="S95" s="117"/>
      <c r="T95" s="78"/>
      <c r="U95" s="117"/>
      <c r="V95" s="78"/>
    </row>
    <row r="96" spans="1:22" ht="15">
      <c r="A96" s="117" t="s">
        <v>319</v>
      </c>
      <c r="B96" s="78">
        <v>96526</v>
      </c>
      <c r="C96" s="117" t="s">
        <v>279</v>
      </c>
      <c r="D96" s="78">
        <v>49464</v>
      </c>
      <c r="E96" s="117" t="s">
        <v>373</v>
      </c>
      <c r="F96" s="78">
        <v>18349</v>
      </c>
      <c r="G96" s="117" t="s">
        <v>358</v>
      </c>
      <c r="H96" s="78">
        <v>10382</v>
      </c>
      <c r="I96" s="117" t="s">
        <v>301</v>
      </c>
      <c r="J96" s="78">
        <v>329</v>
      </c>
      <c r="K96" s="117" t="s">
        <v>367</v>
      </c>
      <c r="L96" s="78">
        <v>10789</v>
      </c>
      <c r="M96" s="117"/>
      <c r="N96" s="78"/>
      <c r="O96" s="117"/>
      <c r="P96" s="78"/>
      <c r="Q96" s="117"/>
      <c r="R96" s="78"/>
      <c r="S96" s="117"/>
      <c r="T96" s="78"/>
      <c r="U96" s="117"/>
      <c r="V96" s="78"/>
    </row>
  </sheetData>
  <hyperlinks>
    <hyperlink ref="A2" r:id="rId1" display="https://bluehasia.smugmug.com/Fursuiters/FUR-CONS/PawCon/2019/Pawcon-Photo-Booth/"/>
    <hyperlink ref="A3" r:id="rId2" display="https://bluehasia.smugmug.com/Fursuiters/FUR-CONS/PawCon/2019/Pawcon-Photo-Booth"/>
    <hyperlink ref="A4" r:id="rId3" display="https://www.flickr.com/photos/tastyeagle/albums/72157711744881676"/>
    <hyperlink ref="A5" r:id="rId4" display="https://www.flickr.com/short_urls.gne?photoset=aHsmJrNn85"/>
    <hyperlink ref="A6" r:id="rId5" display="https://ko-fi.com/bluehasia"/>
    <hyperlink ref="A7" r:id="rId6" display="https://varekwolf.smugmug.com/PAWCon-2019/"/>
    <hyperlink ref="A8" r:id="rId7" display="https://tavfox.smugmug.com/PAWCON-2019/"/>
    <hyperlink ref="A9" r:id="rId8" display="https://predictiveanalyticsworld.de/en/agenda/"/>
    <hyperlink ref="A10" r:id="rId9" display="https://drive.google.com/file/d/1S4ntKYblkjA9-oQspuwSEi-haETWaddS/view?usp=sharing"/>
    <hyperlink ref="A11" r:id="rId10" display="https://github.com/deepset-ai/FARM"/>
    <hyperlink ref="E2" r:id="rId11" display="https://bluehasia.smugmug.com/Fursuiters/FUR-CONS/PawCon/2019/Pawcon-Photo-Booth/"/>
    <hyperlink ref="E3" r:id="rId12" display="https://bluehasia.smugmug.com/Fursuiters/FUR-CONS/PawCon/2019/Pawcon-Photo-Booth"/>
    <hyperlink ref="E4" r:id="rId13" display="https://ko-fi.com/bluehasia"/>
    <hyperlink ref="E5" r:id="rId14" display="https://www.flickr.com/photos/tastyeagle/albums/72157711744881676"/>
    <hyperlink ref="E6" r:id="rId15" display="https://tavfox.smugmug.com/PAWCON-2019/"/>
    <hyperlink ref="E7" r:id="rId16" display="https://varekwolf.smugmug.com/PAWCon-2019/"/>
    <hyperlink ref="E8" r:id="rId17" display="https://www.flickr.com/short_urls.gne?photoset=aHsmJrNn85"/>
    <hyperlink ref="G2" r:id="rId18" display="https://www.flickr.com/photos/tastyeagle/albums/72157711744881676"/>
    <hyperlink ref="I2" r:id="rId19" display="https://1-risingmedia.com/newsletter/1573038381.html?utm_source=post&amp;utm_medium=twitter&amp;utm_campaign=topics"/>
    <hyperlink ref="I3" r:id="rId20" display="https://www.linkedin.com/slink?code=gmr_fmg"/>
    <hyperlink ref="K2" r:id="rId21" display="https://www.flickr.com/short_urls.gne?photoset=aHsmJrNn85"/>
    <hyperlink ref="K3" r:id="rId22" display="https://varekwolf.smugmug.com/PAWCon-2019/"/>
    <hyperlink ref="K4" r:id="rId23" display="https://bluehasia.smugmug.com/Fursuiters/FUR-CONS/PawCon/2019/Pawcon-Photo-Booth"/>
    <hyperlink ref="M2" r:id="rId24" display="https://bluehasia.smugmug.com/Fursuiters/FUR-CONS/PawCon/2019/Pawcon-Photo-Booth"/>
    <hyperlink ref="M3" r:id="rId25" display="https://bluehasia.smugmug.com/Fursuiters/FUR-CONS/PawCon/2019/Pawcon-Photo-Booth/"/>
    <hyperlink ref="O2" r:id="rId26" display="https://www.hiig.de/events/lunch-talk-marc-smith/"/>
    <hyperlink ref="O3" r:id="rId27" display="https://marketinganalyticssummit.de/session/connect-to-the-power-of-social-network-analysis-how-to-gain-insights-from-social-media-data-with-nodexl/"/>
    <hyperlink ref="Q2" r:id="rId28" display="https://1-risingmedia.com/newsletter/1573741347.html"/>
    <hyperlink ref="Q3" r:id="rId29" display="https://1-risingmedia.com/newsletter/1572659715.html"/>
    <hyperlink ref="Q4" r:id="rId30" display="https://1-risingmedia.com/newsletter/1572659715.html?utm_source=post&amp;utm_medium=twitter&amp;utm_campaign=johnelder"/>
    <hyperlink ref="Q5" r:id="rId31" display="https://www.btelligent.com/unternehmen/events/detail/article/predictive-analytics-world-2/?&amp;amp;utm_source=twitter&amp;amp;utm_medium=organic&amp;amp;utm_campaign=eventExtern-PAWBerlin-1910"/>
    <hyperlink ref="Q6" r:id="rId32" display="https://www.predictiveanalyticsworld.com/patimes/data-lakes-the-future-of-data-warehousing/10600/?hsamp=aZ8WVYYXxEhpv&amp;hsamp_network=TWITTER"/>
    <hyperlink ref="S2" r:id="rId33" display="https://predictiveanalyticsworld.de/en/agenda/"/>
    <hyperlink ref="S3" r:id="rId34" display="https://predictiveanalyticsworld.de/programm/"/>
    <hyperlink ref="U2" r:id="rId35" display="https://www.linkedin.com/slink?code=eNB4Rrp"/>
  </hyperlinks>
  <printOptions/>
  <pageMargins left="0.7" right="0.7" top="0.75" bottom="0.75" header="0.3" footer="0.3"/>
  <pageSetup orientation="portrait" paperSize="9"/>
  <tableParts>
    <tablePart r:id="rId37"/>
    <tablePart r:id="rId40"/>
    <tablePart r:id="rId42"/>
    <tablePart r:id="rId43"/>
    <tablePart r:id="rId41"/>
    <tablePart r:id="rId39"/>
    <tablePart r:id="rId36"/>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3246</v>
      </c>
      <c r="B1" s="13" t="s">
        <v>3460</v>
      </c>
      <c r="C1" s="13" t="s">
        <v>3461</v>
      </c>
      <c r="D1" s="13" t="s">
        <v>144</v>
      </c>
      <c r="E1" s="13" t="s">
        <v>3463</v>
      </c>
      <c r="F1" s="13" t="s">
        <v>3464</v>
      </c>
      <c r="G1" s="13" t="s">
        <v>3465</v>
      </c>
    </row>
    <row r="2" spans="1:7" ht="15">
      <c r="A2" s="78" t="s">
        <v>2807</v>
      </c>
      <c r="B2" s="78">
        <v>118</v>
      </c>
      <c r="C2" s="120">
        <v>0.024931333192478342</v>
      </c>
      <c r="D2" s="78" t="s">
        <v>3462</v>
      </c>
      <c r="E2" s="78"/>
      <c r="F2" s="78"/>
      <c r="G2" s="78"/>
    </row>
    <row r="3" spans="1:7" ht="15">
      <c r="A3" s="78" t="s">
        <v>2808</v>
      </c>
      <c r="B3" s="78">
        <v>20</v>
      </c>
      <c r="C3" s="120">
        <v>0.004225649693640397</v>
      </c>
      <c r="D3" s="78" t="s">
        <v>3462</v>
      </c>
      <c r="E3" s="78"/>
      <c r="F3" s="78"/>
      <c r="G3" s="78"/>
    </row>
    <row r="4" spans="1:7" ht="15">
      <c r="A4" s="78" t="s">
        <v>2809</v>
      </c>
      <c r="B4" s="78">
        <v>0</v>
      </c>
      <c r="C4" s="120">
        <v>0</v>
      </c>
      <c r="D4" s="78" t="s">
        <v>3462</v>
      </c>
      <c r="E4" s="78"/>
      <c r="F4" s="78"/>
      <c r="G4" s="78"/>
    </row>
    <row r="5" spans="1:7" ht="15">
      <c r="A5" s="78" t="s">
        <v>2810</v>
      </c>
      <c r="B5" s="78">
        <v>4595</v>
      </c>
      <c r="C5" s="120">
        <v>0.9708430171138812</v>
      </c>
      <c r="D5" s="78" t="s">
        <v>3462</v>
      </c>
      <c r="E5" s="78"/>
      <c r="F5" s="78"/>
      <c r="G5" s="78"/>
    </row>
    <row r="6" spans="1:7" ht="15">
      <c r="A6" s="78" t="s">
        <v>2811</v>
      </c>
      <c r="B6" s="78">
        <v>4733</v>
      </c>
      <c r="C6" s="120">
        <v>1</v>
      </c>
      <c r="D6" s="78" t="s">
        <v>3462</v>
      </c>
      <c r="E6" s="78"/>
      <c r="F6" s="78"/>
      <c r="G6" s="78"/>
    </row>
    <row r="7" spans="1:7" ht="15">
      <c r="A7" s="86" t="s">
        <v>385</v>
      </c>
      <c r="B7" s="86">
        <v>101</v>
      </c>
      <c r="C7" s="121">
        <v>0.012563319345452554</v>
      </c>
      <c r="D7" s="86" t="s">
        <v>3462</v>
      </c>
      <c r="E7" s="86" t="b">
        <v>0</v>
      </c>
      <c r="F7" s="86" t="b">
        <v>0</v>
      </c>
      <c r="G7" s="86" t="b">
        <v>0</v>
      </c>
    </row>
    <row r="8" spans="1:7" ht="15">
      <c r="A8" s="86" t="s">
        <v>2812</v>
      </c>
      <c r="B8" s="86">
        <v>92</v>
      </c>
      <c r="C8" s="121">
        <v>0.013423377148122065</v>
      </c>
      <c r="D8" s="86" t="s">
        <v>3462</v>
      </c>
      <c r="E8" s="86" t="b">
        <v>0</v>
      </c>
      <c r="F8" s="86" t="b">
        <v>0</v>
      </c>
      <c r="G8" s="86" t="b">
        <v>0</v>
      </c>
    </row>
    <row r="9" spans="1:7" ht="15">
      <c r="A9" s="86" t="s">
        <v>2813</v>
      </c>
      <c r="B9" s="86">
        <v>86</v>
      </c>
      <c r="C9" s="121">
        <v>0.022165782954654285</v>
      </c>
      <c r="D9" s="86" t="s">
        <v>3462</v>
      </c>
      <c r="E9" s="86" t="b">
        <v>0</v>
      </c>
      <c r="F9" s="86" t="b">
        <v>0</v>
      </c>
      <c r="G9" s="86" t="b">
        <v>0</v>
      </c>
    </row>
    <row r="10" spans="1:7" ht="15">
      <c r="A10" s="86" t="s">
        <v>2814</v>
      </c>
      <c r="B10" s="86">
        <v>70</v>
      </c>
      <c r="C10" s="121">
        <v>0.020292196396573932</v>
      </c>
      <c r="D10" s="86" t="s">
        <v>3462</v>
      </c>
      <c r="E10" s="86" t="b">
        <v>0</v>
      </c>
      <c r="F10" s="86" t="b">
        <v>0</v>
      </c>
      <c r="G10" s="86" t="b">
        <v>0</v>
      </c>
    </row>
    <row r="11" spans="1:7" ht="15">
      <c r="A11" s="86" t="s">
        <v>2815</v>
      </c>
      <c r="B11" s="86">
        <v>66</v>
      </c>
      <c r="C11" s="121">
        <v>0.012594918901219497</v>
      </c>
      <c r="D11" s="86" t="s">
        <v>3462</v>
      </c>
      <c r="E11" s="86" t="b">
        <v>0</v>
      </c>
      <c r="F11" s="86" t="b">
        <v>0</v>
      </c>
      <c r="G11" s="86" t="b">
        <v>0</v>
      </c>
    </row>
    <row r="12" spans="1:7" ht="15">
      <c r="A12" s="86" t="s">
        <v>2818</v>
      </c>
      <c r="B12" s="86">
        <v>62</v>
      </c>
      <c r="C12" s="121">
        <v>0.01243692642496453</v>
      </c>
      <c r="D12" s="86" t="s">
        <v>3462</v>
      </c>
      <c r="E12" s="86" t="b">
        <v>0</v>
      </c>
      <c r="F12" s="86" t="b">
        <v>0</v>
      </c>
      <c r="G12" s="86" t="b">
        <v>0</v>
      </c>
    </row>
    <row r="13" spans="1:7" ht="15">
      <c r="A13" s="86" t="s">
        <v>2817</v>
      </c>
      <c r="B13" s="86">
        <v>59</v>
      </c>
      <c r="C13" s="121">
        <v>0.01229211233183355</v>
      </c>
      <c r="D13" s="86" t="s">
        <v>3462</v>
      </c>
      <c r="E13" s="86" t="b">
        <v>0</v>
      </c>
      <c r="F13" s="86" t="b">
        <v>0</v>
      </c>
      <c r="G13" s="86" t="b">
        <v>0</v>
      </c>
    </row>
    <row r="14" spans="1:7" ht="15">
      <c r="A14" s="86" t="s">
        <v>2822</v>
      </c>
      <c r="B14" s="86">
        <v>54</v>
      </c>
      <c r="C14" s="121">
        <v>0.012154799004531527</v>
      </c>
      <c r="D14" s="86" t="s">
        <v>3462</v>
      </c>
      <c r="E14" s="86" t="b">
        <v>0</v>
      </c>
      <c r="F14" s="86" t="b">
        <v>0</v>
      </c>
      <c r="G14" s="86" t="b">
        <v>0</v>
      </c>
    </row>
    <row r="15" spans="1:7" ht="15">
      <c r="A15" s="86" t="s">
        <v>344</v>
      </c>
      <c r="B15" s="86">
        <v>51</v>
      </c>
      <c r="C15" s="121">
        <v>0.011785893546942663</v>
      </c>
      <c r="D15" s="86" t="s">
        <v>3462</v>
      </c>
      <c r="E15" s="86" t="b">
        <v>0</v>
      </c>
      <c r="F15" s="86" t="b">
        <v>0</v>
      </c>
      <c r="G15" s="86" t="b">
        <v>0</v>
      </c>
    </row>
    <row r="16" spans="1:7" ht="15">
      <c r="A16" s="86" t="s">
        <v>2824</v>
      </c>
      <c r="B16" s="86">
        <v>46</v>
      </c>
      <c r="C16" s="121">
        <v>0.011371646381164719</v>
      </c>
      <c r="D16" s="86" t="s">
        <v>3462</v>
      </c>
      <c r="E16" s="86" t="b">
        <v>0</v>
      </c>
      <c r="F16" s="86" t="b">
        <v>0</v>
      </c>
      <c r="G16" s="86" t="b">
        <v>0</v>
      </c>
    </row>
    <row r="17" spans="1:7" ht="15">
      <c r="A17" s="86" t="s">
        <v>2820</v>
      </c>
      <c r="B17" s="86">
        <v>45</v>
      </c>
      <c r="C17" s="121">
        <v>0.011278891659527817</v>
      </c>
      <c r="D17" s="86" t="s">
        <v>3462</v>
      </c>
      <c r="E17" s="86" t="b">
        <v>0</v>
      </c>
      <c r="F17" s="86" t="b">
        <v>0</v>
      </c>
      <c r="G17" s="86" t="b">
        <v>0</v>
      </c>
    </row>
    <row r="18" spans="1:7" ht="15">
      <c r="A18" s="86" t="s">
        <v>2821</v>
      </c>
      <c r="B18" s="86">
        <v>43</v>
      </c>
      <c r="C18" s="121">
        <v>0.011082891477327142</v>
      </c>
      <c r="D18" s="86" t="s">
        <v>3462</v>
      </c>
      <c r="E18" s="86" t="b">
        <v>0</v>
      </c>
      <c r="F18" s="86" t="b">
        <v>0</v>
      </c>
      <c r="G18" s="86" t="b">
        <v>0</v>
      </c>
    </row>
    <row r="19" spans="1:7" ht="15">
      <c r="A19" s="86" t="s">
        <v>2823</v>
      </c>
      <c r="B19" s="86">
        <v>43</v>
      </c>
      <c r="C19" s="121">
        <v>0.011082891477327142</v>
      </c>
      <c r="D19" s="86" t="s">
        <v>3462</v>
      </c>
      <c r="E19" s="86" t="b">
        <v>0</v>
      </c>
      <c r="F19" s="86" t="b">
        <v>0</v>
      </c>
      <c r="G19" s="86" t="b">
        <v>0</v>
      </c>
    </row>
    <row r="20" spans="1:7" ht="15">
      <c r="A20" s="86" t="s">
        <v>2840</v>
      </c>
      <c r="B20" s="86">
        <v>40</v>
      </c>
      <c r="C20" s="121">
        <v>0.011248418472019675</v>
      </c>
      <c r="D20" s="86" t="s">
        <v>3462</v>
      </c>
      <c r="E20" s="86" t="b">
        <v>0</v>
      </c>
      <c r="F20" s="86" t="b">
        <v>0</v>
      </c>
      <c r="G20" s="86" t="b">
        <v>0</v>
      </c>
    </row>
    <row r="21" spans="1:7" ht="15">
      <c r="A21" s="86" t="s">
        <v>2879</v>
      </c>
      <c r="B21" s="86">
        <v>34</v>
      </c>
      <c r="C21" s="121">
        <v>0.010010122058225407</v>
      </c>
      <c r="D21" s="86" t="s">
        <v>3462</v>
      </c>
      <c r="E21" s="86" t="b">
        <v>0</v>
      </c>
      <c r="F21" s="86" t="b">
        <v>0</v>
      </c>
      <c r="G21" s="86" t="b">
        <v>0</v>
      </c>
    </row>
    <row r="22" spans="1:7" ht="15">
      <c r="A22" s="86" t="s">
        <v>2829</v>
      </c>
      <c r="B22" s="86">
        <v>32</v>
      </c>
      <c r="C22" s="121">
        <v>0.009724249291785766</v>
      </c>
      <c r="D22" s="86" t="s">
        <v>3462</v>
      </c>
      <c r="E22" s="86" t="b">
        <v>0</v>
      </c>
      <c r="F22" s="86" t="b">
        <v>0</v>
      </c>
      <c r="G22" s="86" t="b">
        <v>0</v>
      </c>
    </row>
    <row r="23" spans="1:7" ht="15">
      <c r="A23" s="86" t="s">
        <v>2825</v>
      </c>
      <c r="B23" s="86">
        <v>31</v>
      </c>
      <c r="C23" s="121">
        <v>0.009574065465478818</v>
      </c>
      <c r="D23" s="86" t="s">
        <v>3462</v>
      </c>
      <c r="E23" s="86" t="b">
        <v>0</v>
      </c>
      <c r="F23" s="86" t="b">
        <v>0</v>
      </c>
      <c r="G23" s="86" t="b">
        <v>0</v>
      </c>
    </row>
    <row r="24" spans="1:7" ht="15">
      <c r="A24" s="86" t="s">
        <v>3247</v>
      </c>
      <c r="B24" s="86">
        <v>27</v>
      </c>
      <c r="C24" s="121">
        <v>0.008921206351215296</v>
      </c>
      <c r="D24" s="86" t="s">
        <v>3462</v>
      </c>
      <c r="E24" s="86" t="b">
        <v>0</v>
      </c>
      <c r="F24" s="86" t="b">
        <v>0</v>
      </c>
      <c r="G24" s="86" t="b">
        <v>0</v>
      </c>
    </row>
    <row r="25" spans="1:7" ht="15">
      <c r="A25" s="86" t="s">
        <v>3248</v>
      </c>
      <c r="B25" s="86">
        <v>27</v>
      </c>
      <c r="C25" s="121">
        <v>0.008921206351215296</v>
      </c>
      <c r="D25" s="86" t="s">
        <v>3462</v>
      </c>
      <c r="E25" s="86" t="b">
        <v>0</v>
      </c>
      <c r="F25" s="86" t="b">
        <v>0</v>
      </c>
      <c r="G25" s="86" t="b">
        <v>0</v>
      </c>
    </row>
    <row r="26" spans="1:7" ht="15">
      <c r="A26" s="86" t="s">
        <v>3249</v>
      </c>
      <c r="B26" s="86">
        <v>26</v>
      </c>
      <c r="C26" s="121">
        <v>0.008744027842303834</v>
      </c>
      <c r="D26" s="86" t="s">
        <v>3462</v>
      </c>
      <c r="E26" s="86" t="b">
        <v>0</v>
      </c>
      <c r="F26" s="86" t="b">
        <v>0</v>
      </c>
      <c r="G26" s="86" t="b">
        <v>0</v>
      </c>
    </row>
    <row r="27" spans="1:7" ht="15">
      <c r="A27" s="86" t="s">
        <v>2855</v>
      </c>
      <c r="B27" s="86">
        <v>26</v>
      </c>
      <c r="C27" s="121">
        <v>0.008744027842303834</v>
      </c>
      <c r="D27" s="86" t="s">
        <v>3462</v>
      </c>
      <c r="E27" s="86" t="b">
        <v>0</v>
      </c>
      <c r="F27" s="86" t="b">
        <v>0</v>
      </c>
      <c r="G27" s="86" t="b">
        <v>0</v>
      </c>
    </row>
    <row r="28" spans="1:7" ht="15">
      <c r="A28" s="86" t="s">
        <v>3250</v>
      </c>
      <c r="B28" s="86">
        <v>25</v>
      </c>
      <c r="C28" s="121">
        <v>0.008560841510806593</v>
      </c>
      <c r="D28" s="86" t="s">
        <v>3462</v>
      </c>
      <c r="E28" s="86" t="b">
        <v>0</v>
      </c>
      <c r="F28" s="86" t="b">
        <v>0</v>
      </c>
      <c r="G28" s="86" t="b">
        <v>0</v>
      </c>
    </row>
    <row r="29" spans="1:7" ht="15">
      <c r="A29" s="86" t="s">
        <v>3251</v>
      </c>
      <c r="B29" s="86">
        <v>23</v>
      </c>
      <c r="C29" s="121">
        <v>0.008175463571837866</v>
      </c>
      <c r="D29" s="86" t="s">
        <v>3462</v>
      </c>
      <c r="E29" s="86" t="b">
        <v>0</v>
      </c>
      <c r="F29" s="86" t="b">
        <v>0</v>
      </c>
      <c r="G29" s="86" t="b">
        <v>0</v>
      </c>
    </row>
    <row r="30" spans="1:7" ht="15">
      <c r="A30" s="86" t="s">
        <v>3252</v>
      </c>
      <c r="B30" s="86">
        <v>23</v>
      </c>
      <c r="C30" s="121">
        <v>0.008175463571837866</v>
      </c>
      <c r="D30" s="86" t="s">
        <v>3462</v>
      </c>
      <c r="E30" s="86" t="b">
        <v>0</v>
      </c>
      <c r="F30" s="86" t="b">
        <v>0</v>
      </c>
      <c r="G30" s="86" t="b">
        <v>0</v>
      </c>
    </row>
    <row r="31" spans="1:7" ht="15">
      <c r="A31" s="86" t="s">
        <v>3253</v>
      </c>
      <c r="B31" s="86">
        <v>23</v>
      </c>
      <c r="C31" s="121">
        <v>0.008175463571837866</v>
      </c>
      <c r="D31" s="86" t="s">
        <v>3462</v>
      </c>
      <c r="E31" s="86" t="b">
        <v>0</v>
      </c>
      <c r="F31" s="86" t="b">
        <v>0</v>
      </c>
      <c r="G31" s="86" t="b">
        <v>0</v>
      </c>
    </row>
    <row r="32" spans="1:7" ht="15">
      <c r="A32" s="86" t="s">
        <v>389</v>
      </c>
      <c r="B32" s="86">
        <v>23</v>
      </c>
      <c r="C32" s="121">
        <v>0.008175463571837866</v>
      </c>
      <c r="D32" s="86" t="s">
        <v>3462</v>
      </c>
      <c r="E32" s="86" t="b">
        <v>0</v>
      </c>
      <c r="F32" s="86" t="b">
        <v>0</v>
      </c>
      <c r="G32" s="86" t="b">
        <v>0</v>
      </c>
    </row>
    <row r="33" spans="1:7" ht="15">
      <c r="A33" s="86" t="s">
        <v>3254</v>
      </c>
      <c r="B33" s="86">
        <v>23</v>
      </c>
      <c r="C33" s="121">
        <v>0.008175463571837866</v>
      </c>
      <c r="D33" s="86" t="s">
        <v>3462</v>
      </c>
      <c r="E33" s="86" t="b">
        <v>0</v>
      </c>
      <c r="F33" s="86" t="b">
        <v>0</v>
      </c>
      <c r="G33" s="86" t="b">
        <v>0</v>
      </c>
    </row>
    <row r="34" spans="1:7" ht="15">
      <c r="A34" s="86" t="s">
        <v>3255</v>
      </c>
      <c r="B34" s="86">
        <v>23</v>
      </c>
      <c r="C34" s="121">
        <v>0.008175463571837866</v>
      </c>
      <c r="D34" s="86" t="s">
        <v>3462</v>
      </c>
      <c r="E34" s="86" t="b">
        <v>0</v>
      </c>
      <c r="F34" s="86" t="b">
        <v>0</v>
      </c>
      <c r="G34" s="86" t="b">
        <v>0</v>
      </c>
    </row>
    <row r="35" spans="1:7" ht="15">
      <c r="A35" s="86" t="s">
        <v>3256</v>
      </c>
      <c r="B35" s="86">
        <v>22</v>
      </c>
      <c r="C35" s="121">
        <v>0.007972728308257118</v>
      </c>
      <c r="D35" s="86" t="s">
        <v>3462</v>
      </c>
      <c r="E35" s="86" t="b">
        <v>0</v>
      </c>
      <c r="F35" s="86" t="b">
        <v>0</v>
      </c>
      <c r="G35" s="86" t="b">
        <v>0</v>
      </c>
    </row>
    <row r="36" spans="1:7" ht="15">
      <c r="A36" s="86" t="s">
        <v>3257</v>
      </c>
      <c r="B36" s="86">
        <v>21</v>
      </c>
      <c r="C36" s="121">
        <v>0.007762892195471095</v>
      </c>
      <c r="D36" s="86" t="s">
        <v>3462</v>
      </c>
      <c r="E36" s="86" t="b">
        <v>0</v>
      </c>
      <c r="F36" s="86" t="b">
        <v>0</v>
      </c>
      <c r="G36" s="86" t="b">
        <v>0</v>
      </c>
    </row>
    <row r="37" spans="1:7" ht="15">
      <c r="A37" s="86" t="s">
        <v>2791</v>
      </c>
      <c r="B37" s="86">
        <v>20</v>
      </c>
      <c r="C37" s="121">
        <v>0.0075456168476819956</v>
      </c>
      <c r="D37" s="86" t="s">
        <v>3462</v>
      </c>
      <c r="E37" s="86" t="b">
        <v>0</v>
      </c>
      <c r="F37" s="86" t="b">
        <v>0</v>
      </c>
      <c r="G37" s="86" t="b">
        <v>0</v>
      </c>
    </row>
    <row r="38" spans="1:7" ht="15">
      <c r="A38" s="86" t="s">
        <v>3258</v>
      </c>
      <c r="B38" s="86">
        <v>20</v>
      </c>
      <c r="C38" s="121">
        <v>0.0075456168476819956</v>
      </c>
      <c r="D38" s="86" t="s">
        <v>3462</v>
      </c>
      <c r="E38" s="86" t="b">
        <v>0</v>
      </c>
      <c r="F38" s="86" t="b">
        <v>0</v>
      </c>
      <c r="G38" s="86" t="b">
        <v>0</v>
      </c>
    </row>
    <row r="39" spans="1:7" ht="15">
      <c r="A39" s="86" t="s">
        <v>3259</v>
      </c>
      <c r="B39" s="86">
        <v>20</v>
      </c>
      <c r="C39" s="121">
        <v>0.0075456168476819956</v>
      </c>
      <c r="D39" s="86" t="s">
        <v>3462</v>
      </c>
      <c r="E39" s="86" t="b">
        <v>0</v>
      </c>
      <c r="F39" s="86" t="b">
        <v>0</v>
      </c>
      <c r="G39" s="86" t="b">
        <v>0</v>
      </c>
    </row>
    <row r="40" spans="1:7" ht="15">
      <c r="A40" s="86" t="s">
        <v>2858</v>
      </c>
      <c r="B40" s="86">
        <v>15</v>
      </c>
      <c r="C40" s="121">
        <v>0.007529695301482406</v>
      </c>
      <c r="D40" s="86" t="s">
        <v>3462</v>
      </c>
      <c r="E40" s="86" t="b">
        <v>0</v>
      </c>
      <c r="F40" s="86" t="b">
        <v>0</v>
      </c>
      <c r="G40" s="86" t="b">
        <v>0</v>
      </c>
    </row>
    <row r="41" spans="1:7" ht="15">
      <c r="A41" s="86" t="s">
        <v>506</v>
      </c>
      <c r="B41" s="86">
        <v>15</v>
      </c>
      <c r="C41" s="121">
        <v>0.007059629628780679</v>
      </c>
      <c r="D41" s="86" t="s">
        <v>3462</v>
      </c>
      <c r="E41" s="86" t="b">
        <v>0</v>
      </c>
      <c r="F41" s="86" t="b">
        <v>0</v>
      </c>
      <c r="G41" s="86" t="b">
        <v>0</v>
      </c>
    </row>
    <row r="42" spans="1:7" ht="15">
      <c r="A42" s="86" t="s">
        <v>3260</v>
      </c>
      <c r="B42" s="86">
        <v>14</v>
      </c>
      <c r="C42" s="121">
        <v>0.006061733102187323</v>
      </c>
      <c r="D42" s="86" t="s">
        <v>3462</v>
      </c>
      <c r="E42" s="86" t="b">
        <v>1</v>
      </c>
      <c r="F42" s="86" t="b">
        <v>0</v>
      </c>
      <c r="G42" s="86" t="b">
        <v>0</v>
      </c>
    </row>
    <row r="43" spans="1:7" ht="15">
      <c r="A43" s="86" t="s">
        <v>2831</v>
      </c>
      <c r="B43" s="86">
        <v>14</v>
      </c>
      <c r="C43" s="121">
        <v>0.006061733102187323</v>
      </c>
      <c r="D43" s="86" t="s">
        <v>3462</v>
      </c>
      <c r="E43" s="86" t="b">
        <v>0</v>
      </c>
      <c r="F43" s="86" t="b">
        <v>0</v>
      </c>
      <c r="G43" s="86" t="b">
        <v>0</v>
      </c>
    </row>
    <row r="44" spans="1:7" ht="15">
      <c r="A44" s="86" t="s">
        <v>2843</v>
      </c>
      <c r="B44" s="86">
        <v>13</v>
      </c>
      <c r="C44" s="121">
        <v>0.005779201962731117</v>
      </c>
      <c r="D44" s="86" t="s">
        <v>3462</v>
      </c>
      <c r="E44" s="86" t="b">
        <v>0</v>
      </c>
      <c r="F44" s="86" t="b">
        <v>0</v>
      </c>
      <c r="G44" s="86" t="b">
        <v>0</v>
      </c>
    </row>
    <row r="45" spans="1:7" ht="15">
      <c r="A45" s="86" t="s">
        <v>2844</v>
      </c>
      <c r="B45" s="86">
        <v>13</v>
      </c>
      <c r="C45" s="121">
        <v>0.005779201962731117</v>
      </c>
      <c r="D45" s="86" t="s">
        <v>3462</v>
      </c>
      <c r="E45" s="86" t="b">
        <v>0</v>
      </c>
      <c r="F45" s="86" t="b">
        <v>0</v>
      </c>
      <c r="G45" s="86" t="b">
        <v>0</v>
      </c>
    </row>
    <row r="46" spans="1:7" ht="15">
      <c r="A46" s="86" t="s">
        <v>3261</v>
      </c>
      <c r="B46" s="86">
        <v>12</v>
      </c>
      <c r="C46" s="121">
        <v>0.005484646266608578</v>
      </c>
      <c r="D46" s="86" t="s">
        <v>3462</v>
      </c>
      <c r="E46" s="86" t="b">
        <v>0</v>
      </c>
      <c r="F46" s="86" t="b">
        <v>0</v>
      </c>
      <c r="G46" s="86" t="b">
        <v>0</v>
      </c>
    </row>
    <row r="47" spans="1:7" ht="15">
      <c r="A47" s="86" t="s">
        <v>2827</v>
      </c>
      <c r="B47" s="86">
        <v>12</v>
      </c>
      <c r="C47" s="121">
        <v>0.005484646266608578</v>
      </c>
      <c r="D47" s="86" t="s">
        <v>3462</v>
      </c>
      <c r="E47" s="86" t="b">
        <v>0</v>
      </c>
      <c r="F47" s="86" t="b">
        <v>0</v>
      </c>
      <c r="G47" s="86" t="b">
        <v>0</v>
      </c>
    </row>
    <row r="48" spans="1:7" ht="15">
      <c r="A48" s="86" t="s">
        <v>2828</v>
      </c>
      <c r="B48" s="86">
        <v>12</v>
      </c>
      <c r="C48" s="121">
        <v>0.005484646266608578</v>
      </c>
      <c r="D48" s="86" t="s">
        <v>3462</v>
      </c>
      <c r="E48" s="86" t="b">
        <v>0</v>
      </c>
      <c r="F48" s="86" t="b">
        <v>0</v>
      </c>
      <c r="G48" s="86" t="b">
        <v>0</v>
      </c>
    </row>
    <row r="49" spans="1:7" ht="15">
      <c r="A49" s="86" t="s">
        <v>2830</v>
      </c>
      <c r="B49" s="86">
        <v>12</v>
      </c>
      <c r="C49" s="121">
        <v>0.005484646266608578</v>
      </c>
      <c r="D49" s="86" t="s">
        <v>3462</v>
      </c>
      <c r="E49" s="86" t="b">
        <v>0</v>
      </c>
      <c r="F49" s="86" t="b">
        <v>0</v>
      </c>
      <c r="G49" s="86" t="b">
        <v>0</v>
      </c>
    </row>
    <row r="50" spans="1:7" ht="15">
      <c r="A50" s="86" t="s">
        <v>2832</v>
      </c>
      <c r="B50" s="86">
        <v>12</v>
      </c>
      <c r="C50" s="121">
        <v>0.005484646266608578</v>
      </c>
      <c r="D50" s="86" t="s">
        <v>3462</v>
      </c>
      <c r="E50" s="86" t="b">
        <v>0</v>
      </c>
      <c r="F50" s="86" t="b">
        <v>0</v>
      </c>
      <c r="G50" s="86" t="b">
        <v>0</v>
      </c>
    </row>
    <row r="51" spans="1:7" ht="15">
      <c r="A51" s="86" t="s">
        <v>3262</v>
      </c>
      <c r="B51" s="86">
        <v>12</v>
      </c>
      <c r="C51" s="121">
        <v>0.005484646266608578</v>
      </c>
      <c r="D51" s="86" t="s">
        <v>3462</v>
      </c>
      <c r="E51" s="86" t="b">
        <v>0</v>
      </c>
      <c r="F51" s="86" t="b">
        <v>0</v>
      </c>
      <c r="G51" s="86" t="b">
        <v>0</v>
      </c>
    </row>
    <row r="52" spans="1:7" ht="15">
      <c r="A52" s="86" t="s">
        <v>2837</v>
      </c>
      <c r="B52" s="86">
        <v>11</v>
      </c>
      <c r="C52" s="121">
        <v>0.0053407868398690364</v>
      </c>
      <c r="D52" s="86" t="s">
        <v>3462</v>
      </c>
      <c r="E52" s="86" t="b">
        <v>0</v>
      </c>
      <c r="F52" s="86" t="b">
        <v>0</v>
      </c>
      <c r="G52" s="86" t="b">
        <v>0</v>
      </c>
    </row>
    <row r="53" spans="1:7" ht="15">
      <c r="A53" s="86" t="s">
        <v>3263</v>
      </c>
      <c r="B53" s="86">
        <v>11</v>
      </c>
      <c r="C53" s="121">
        <v>0.005177061727772498</v>
      </c>
      <c r="D53" s="86" t="s">
        <v>3462</v>
      </c>
      <c r="E53" s="86" t="b">
        <v>0</v>
      </c>
      <c r="F53" s="86" t="b">
        <v>0</v>
      </c>
      <c r="G53" s="86" t="b">
        <v>0</v>
      </c>
    </row>
    <row r="54" spans="1:7" ht="15">
      <c r="A54" s="86" t="s">
        <v>3264</v>
      </c>
      <c r="B54" s="86">
        <v>11</v>
      </c>
      <c r="C54" s="121">
        <v>0.0069148034149831734</v>
      </c>
      <c r="D54" s="86" t="s">
        <v>3462</v>
      </c>
      <c r="E54" s="86" t="b">
        <v>0</v>
      </c>
      <c r="F54" s="86" t="b">
        <v>0</v>
      </c>
      <c r="G54" s="86" t="b">
        <v>0</v>
      </c>
    </row>
    <row r="55" spans="1:7" ht="15">
      <c r="A55" s="86" t="s">
        <v>3265</v>
      </c>
      <c r="B55" s="86">
        <v>10</v>
      </c>
      <c r="C55" s="121">
        <v>0.004855260763517306</v>
      </c>
      <c r="D55" s="86" t="s">
        <v>3462</v>
      </c>
      <c r="E55" s="86" t="b">
        <v>0</v>
      </c>
      <c r="F55" s="86" t="b">
        <v>0</v>
      </c>
      <c r="G55" s="86" t="b">
        <v>0</v>
      </c>
    </row>
    <row r="56" spans="1:7" ht="15">
      <c r="A56" s="86" t="s">
        <v>3266</v>
      </c>
      <c r="B56" s="86">
        <v>10</v>
      </c>
      <c r="C56" s="121">
        <v>0.004855260763517306</v>
      </c>
      <c r="D56" s="86" t="s">
        <v>3462</v>
      </c>
      <c r="E56" s="86" t="b">
        <v>0</v>
      </c>
      <c r="F56" s="86" t="b">
        <v>0</v>
      </c>
      <c r="G56" s="86" t="b">
        <v>0</v>
      </c>
    </row>
    <row r="57" spans="1:7" ht="15">
      <c r="A57" s="86" t="s">
        <v>2856</v>
      </c>
      <c r="B57" s="86">
        <v>10</v>
      </c>
      <c r="C57" s="121">
        <v>0.004855260763517306</v>
      </c>
      <c r="D57" s="86" t="s">
        <v>3462</v>
      </c>
      <c r="E57" s="86" t="b">
        <v>0</v>
      </c>
      <c r="F57" s="86" t="b">
        <v>0</v>
      </c>
      <c r="G57" s="86" t="b">
        <v>0</v>
      </c>
    </row>
    <row r="58" spans="1:7" ht="15">
      <c r="A58" s="86" t="s">
        <v>2881</v>
      </c>
      <c r="B58" s="86">
        <v>9</v>
      </c>
      <c r="C58" s="121">
        <v>0.0045178171808894435</v>
      </c>
      <c r="D58" s="86" t="s">
        <v>3462</v>
      </c>
      <c r="E58" s="86" t="b">
        <v>0</v>
      </c>
      <c r="F58" s="86" t="b">
        <v>0</v>
      </c>
      <c r="G58" s="86" t="b">
        <v>0</v>
      </c>
    </row>
    <row r="59" spans="1:7" ht="15">
      <c r="A59" s="86" t="s">
        <v>3267</v>
      </c>
      <c r="B59" s="86">
        <v>9</v>
      </c>
      <c r="C59" s="121">
        <v>0.0045178171808894435</v>
      </c>
      <c r="D59" s="86" t="s">
        <v>3462</v>
      </c>
      <c r="E59" s="86" t="b">
        <v>0</v>
      </c>
      <c r="F59" s="86" t="b">
        <v>0</v>
      </c>
      <c r="G59" s="86" t="b">
        <v>0</v>
      </c>
    </row>
    <row r="60" spans="1:7" ht="15">
      <c r="A60" s="86" t="s">
        <v>3268</v>
      </c>
      <c r="B60" s="86">
        <v>9</v>
      </c>
      <c r="C60" s="121">
        <v>0.0045178171808894435</v>
      </c>
      <c r="D60" s="86" t="s">
        <v>3462</v>
      </c>
      <c r="E60" s="86" t="b">
        <v>0</v>
      </c>
      <c r="F60" s="86" t="b">
        <v>0</v>
      </c>
      <c r="G60" s="86" t="b">
        <v>0</v>
      </c>
    </row>
    <row r="61" spans="1:7" ht="15">
      <c r="A61" s="86" t="s">
        <v>3269</v>
      </c>
      <c r="B61" s="86">
        <v>9</v>
      </c>
      <c r="C61" s="121">
        <v>0.0045178171808894435</v>
      </c>
      <c r="D61" s="86" t="s">
        <v>3462</v>
      </c>
      <c r="E61" s="86" t="b">
        <v>0</v>
      </c>
      <c r="F61" s="86" t="b">
        <v>0</v>
      </c>
      <c r="G61" s="86" t="b">
        <v>0</v>
      </c>
    </row>
    <row r="62" spans="1:7" ht="15">
      <c r="A62" s="86" t="s">
        <v>3270</v>
      </c>
      <c r="B62" s="86">
        <v>9</v>
      </c>
      <c r="C62" s="121">
        <v>0.0045178171808894435</v>
      </c>
      <c r="D62" s="86" t="s">
        <v>3462</v>
      </c>
      <c r="E62" s="86" t="b">
        <v>0</v>
      </c>
      <c r="F62" s="86" t="b">
        <v>0</v>
      </c>
      <c r="G62" s="86" t="b">
        <v>0</v>
      </c>
    </row>
    <row r="63" spans="1:7" ht="15">
      <c r="A63" s="86" t="s">
        <v>240</v>
      </c>
      <c r="B63" s="86">
        <v>9</v>
      </c>
      <c r="C63" s="121">
        <v>0.0045178171808894435</v>
      </c>
      <c r="D63" s="86" t="s">
        <v>3462</v>
      </c>
      <c r="E63" s="86" t="b">
        <v>0</v>
      </c>
      <c r="F63" s="86" t="b">
        <v>0</v>
      </c>
      <c r="G63" s="86" t="b">
        <v>0</v>
      </c>
    </row>
    <row r="64" spans="1:7" ht="15">
      <c r="A64" s="86" t="s">
        <v>3271</v>
      </c>
      <c r="B64" s="86">
        <v>9</v>
      </c>
      <c r="C64" s="121">
        <v>0.004683359324732101</v>
      </c>
      <c r="D64" s="86" t="s">
        <v>3462</v>
      </c>
      <c r="E64" s="86" t="b">
        <v>0</v>
      </c>
      <c r="F64" s="86" t="b">
        <v>0</v>
      </c>
      <c r="G64" s="86" t="b">
        <v>0</v>
      </c>
    </row>
    <row r="65" spans="1:7" ht="15">
      <c r="A65" s="86" t="s">
        <v>3272</v>
      </c>
      <c r="B65" s="86">
        <v>8</v>
      </c>
      <c r="C65" s="121">
        <v>0.004162986066428534</v>
      </c>
      <c r="D65" s="86" t="s">
        <v>3462</v>
      </c>
      <c r="E65" s="86" t="b">
        <v>0</v>
      </c>
      <c r="F65" s="86" t="b">
        <v>0</v>
      </c>
      <c r="G65" s="86" t="b">
        <v>0</v>
      </c>
    </row>
    <row r="66" spans="1:7" ht="15">
      <c r="A66" s="86" t="s">
        <v>2845</v>
      </c>
      <c r="B66" s="86">
        <v>8</v>
      </c>
      <c r="C66" s="121">
        <v>0.004162986066428534</v>
      </c>
      <c r="D66" s="86" t="s">
        <v>3462</v>
      </c>
      <c r="E66" s="86" t="b">
        <v>0</v>
      </c>
      <c r="F66" s="86" t="b">
        <v>0</v>
      </c>
      <c r="G66" s="86" t="b">
        <v>0</v>
      </c>
    </row>
    <row r="67" spans="1:7" ht="15">
      <c r="A67" s="86" t="s">
        <v>2846</v>
      </c>
      <c r="B67" s="86">
        <v>8</v>
      </c>
      <c r="C67" s="121">
        <v>0.004162986066428534</v>
      </c>
      <c r="D67" s="86" t="s">
        <v>3462</v>
      </c>
      <c r="E67" s="86" t="b">
        <v>0</v>
      </c>
      <c r="F67" s="86" t="b">
        <v>0</v>
      </c>
      <c r="G67" s="86" t="b">
        <v>0</v>
      </c>
    </row>
    <row r="68" spans="1:7" ht="15">
      <c r="A68" s="86" t="s">
        <v>2847</v>
      </c>
      <c r="B68" s="86">
        <v>8</v>
      </c>
      <c r="C68" s="121">
        <v>0.004162986066428534</v>
      </c>
      <c r="D68" s="86" t="s">
        <v>3462</v>
      </c>
      <c r="E68" s="86" t="b">
        <v>0</v>
      </c>
      <c r="F68" s="86" t="b">
        <v>0</v>
      </c>
      <c r="G68" s="86" t="b">
        <v>0</v>
      </c>
    </row>
    <row r="69" spans="1:7" ht="15">
      <c r="A69" s="86" t="s">
        <v>3273</v>
      </c>
      <c r="B69" s="86">
        <v>8</v>
      </c>
      <c r="C69" s="121">
        <v>0.004162986066428534</v>
      </c>
      <c r="D69" s="86" t="s">
        <v>3462</v>
      </c>
      <c r="E69" s="86" t="b">
        <v>0</v>
      </c>
      <c r="F69" s="86" t="b">
        <v>0</v>
      </c>
      <c r="G69" s="86" t="b">
        <v>0</v>
      </c>
    </row>
    <row r="70" spans="1:7" ht="15">
      <c r="A70" s="86" t="s">
        <v>3274</v>
      </c>
      <c r="B70" s="86">
        <v>8</v>
      </c>
      <c r="C70" s="121">
        <v>0.004162986066428534</v>
      </c>
      <c r="D70" s="86" t="s">
        <v>3462</v>
      </c>
      <c r="E70" s="86" t="b">
        <v>0</v>
      </c>
      <c r="F70" s="86" t="b">
        <v>0</v>
      </c>
      <c r="G70" s="86" t="b">
        <v>0</v>
      </c>
    </row>
    <row r="71" spans="1:7" ht="15">
      <c r="A71" s="86" t="s">
        <v>3275</v>
      </c>
      <c r="B71" s="86">
        <v>8</v>
      </c>
      <c r="C71" s="121">
        <v>0.004162986066428534</v>
      </c>
      <c r="D71" s="86" t="s">
        <v>3462</v>
      </c>
      <c r="E71" s="86" t="b">
        <v>0</v>
      </c>
      <c r="F71" s="86" t="b">
        <v>0</v>
      </c>
      <c r="G71" s="86" t="b">
        <v>0</v>
      </c>
    </row>
    <row r="72" spans="1:7" ht="15">
      <c r="A72" s="86" t="s">
        <v>3276</v>
      </c>
      <c r="B72" s="86">
        <v>8</v>
      </c>
      <c r="C72" s="121">
        <v>0.004750170482554891</v>
      </c>
      <c r="D72" s="86" t="s">
        <v>3462</v>
      </c>
      <c r="E72" s="86" t="b">
        <v>0</v>
      </c>
      <c r="F72" s="86" t="b">
        <v>0</v>
      </c>
      <c r="G72" s="86" t="b">
        <v>0</v>
      </c>
    </row>
    <row r="73" spans="1:7" ht="15">
      <c r="A73" s="86" t="s">
        <v>2878</v>
      </c>
      <c r="B73" s="86">
        <v>8</v>
      </c>
      <c r="C73" s="121">
        <v>0.004162986066428534</v>
      </c>
      <c r="D73" s="86" t="s">
        <v>3462</v>
      </c>
      <c r="E73" s="86" t="b">
        <v>0</v>
      </c>
      <c r="F73" s="86" t="b">
        <v>0</v>
      </c>
      <c r="G73" s="86" t="b">
        <v>0</v>
      </c>
    </row>
    <row r="74" spans="1:7" ht="15">
      <c r="A74" s="86" t="s">
        <v>2869</v>
      </c>
      <c r="B74" s="86">
        <v>7</v>
      </c>
      <c r="C74" s="121">
        <v>0.0041563991722355295</v>
      </c>
      <c r="D74" s="86" t="s">
        <v>3462</v>
      </c>
      <c r="E74" s="86" t="b">
        <v>0</v>
      </c>
      <c r="F74" s="86" t="b">
        <v>0</v>
      </c>
      <c r="G74" s="86" t="b">
        <v>0</v>
      </c>
    </row>
    <row r="75" spans="1:7" ht="15">
      <c r="A75" s="86" t="s">
        <v>3277</v>
      </c>
      <c r="B75" s="86">
        <v>7</v>
      </c>
      <c r="C75" s="121">
        <v>0.0037885831888670777</v>
      </c>
      <c r="D75" s="86" t="s">
        <v>3462</v>
      </c>
      <c r="E75" s="86" t="b">
        <v>0</v>
      </c>
      <c r="F75" s="86" t="b">
        <v>0</v>
      </c>
      <c r="G75" s="86" t="b">
        <v>0</v>
      </c>
    </row>
    <row r="76" spans="1:7" ht="15">
      <c r="A76" s="86" t="s">
        <v>2889</v>
      </c>
      <c r="B76" s="86">
        <v>7</v>
      </c>
      <c r="C76" s="121">
        <v>0.0037885831888670777</v>
      </c>
      <c r="D76" s="86" t="s">
        <v>3462</v>
      </c>
      <c r="E76" s="86" t="b">
        <v>0</v>
      </c>
      <c r="F76" s="86" t="b">
        <v>0</v>
      </c>
      <c r="G76" s="86" t="b">
        <v>0</v>
      </c>
    </row>
    <row r="77" spans="1:7" ht="15">
      <c r="A77" s="86" t="s">
        <v>2882</v>
      </c>
      <c r="B77" s="86">
        <v>7</v>
      </c>
      <c r="C77" s="121">
        <v>0.0037885831888670777</v>
      </c>
      <c r="D77" s="86" t="s">
        <v>3462</v>
      </c>
      <c r="E77" s="86" t="b">
        <v>0</v>
      </c>
      <c r="F77" s="86" t="b">
        <v>0</v>
      </c>
      <c r="G77" s="86" t="b">
        <v>0</v>
      </c>
    </row>
    <row r="78" spans="1:7" ht="15">
      <c r="A78" s="86" t="s">
        <v>2849</v>
      </c>
      <c r="B78" s="86">
        <v>7</v>
      </c>
      <c r="C78" s="121">
        <v>0.0037885831888670777</v>
      </c>
      <c r="D78" s="86" t="s">
        <v>3462</v>
      </c>
      <c r="E78" s="86" t="b">
        <v>0</v>
      </c>
      <c r="F78" s="86" t="b">
        <v>0</v>
      </c>
      <c r="G78" s="86" t="b">
        <v>0</v>
      </c>
    </row>
    <row r="79" spans="1:7" ht="15">
      <c r="A79" s="86" t="s">
        <v>2850</v>
      </c>
      <c r="B79" s="86">
        <v>7</v>
      </c>
      <c r="C79" s="121">
        <v>0.0037885831888670777</v>
      </c>
      <c r="D79" s="86" t="s">
        <v>3462</v>
      </c>
      <c r="E79" s="86" t="b">
        <v>1</v>
      </c>
      <c r="F79" s="86" t="b">
        <v>0</v>
      </c>
      <c r="G79" s="86" t="b">
        <v>0</v>
      </c>
    </row>
    <row r="80" spans="1:7" ht="15">
      <c r="A80" s="86" t="s">
        <v>2851</v>
      </c>
      <c r="B80" s="86">
        <v>7</v>
      </c>
      <c r="C80" s="121">
        <v>0.0037885831888670777</v>
      </c>
      <c r="D80" s="86" t="s">
        <v>3462</v>
      </c>
      <c r="E80" s="86" t="b">
        <v>0</v>
      </c>
      <c r="F80" s="86" t="b">
        <v>0</v>
      </c>
      <c r="G80" s="86" t="b">
        <v>0</v>
      </c>
    </row>
    <row r="81" spans="1:7" ht="15">
      <c r="A81" s="86" t="s">
        <v>2852</v>
      </c>
      <c r="B81" s="86">
        <v>7</v>
      </c>
      <c r="C81" s="121">
        <v>0.0037885831888670777</v>
      </c>
      <c r="D81" s="86" t="s">
        <v>3462</v>
      </c>
      <c r="E81" s="86" t="b">
        <v>0</v>
      </c>
      <c r="F81" s="86" t="b">
        <v>0</v>
      </c>
      <c r="G81" s="86" t="b">
        <v>0</v>
      </c>
    </row>
    <row r="82" spans="1:7" ht="15">
      <c r="A82" s="86" t="s">
        <v>2853</v>
      </c>
      <c r="B82" s="86">
        <v>7</v>
      </c>
      <c r="C82" s="121">
        <v>0.0037885831888670777</v>
      </c>
      <c r="D82" s="86" t="s">
        <v>3462</v>
      </c>
      <c r="E82" s="86" t="b">
        <v>0</v>
      </c>
      <c r="F82" s="86" t="b">
        <v>0</v>
      </c>
      <c r="G82" s="86" t="b">
        <v>0</v>
      </c>
    </row>
    <row r="83" spans="1:7" ht="15">
      <c r="A83" s="86" t="s">
        <v>2854</v>
      </c>
      <c r="B83" s="86">
        <v>7</v>
      </c>
      <c r="C83" s="121">
        <v>0.0037885831888670777</v>
      </c>
      <c r="D83" s="86" t="s">
        <v>3462</v>
      </c>
      <c r="E83" s="86" t="b">
        <v>0</v>
      </c>
      <c r="F83" s="86" t="b">
        <v>0</v>
      </c>
      <c r="G83" s="86" t="b">
        <v>0</v>
      </c>
    </row>
    <row r="84" spans="1:7" ht="15">
      <c r="A84" s="86" t="s">
        <v>398</v>
      </c>
      <c r="B84" s="86">
        <v>7</v>
      </c>
      <c r="C84" s="121">
        <v>0.0037885831888670777</v>
      </c>
      <c r="D84" s="86" t="s">
        <v>3462</v>
      </c>
      <c r="E84" s="86" t="b">
        <v>0</v>
      </c>
      <c r="F84" s="86" t="b">
        <v>0</v>
      </c>
      <c r="G84" s="86" t="b">
        <v>0</v>
      </c>
    </row>
    <row r="85" spans="1:7" ht="15">
      <c r="A85" s="86" t="s">
        <v>2865</v>
      </c>
      <c r="B85" s="86">
        <v>7</v>
      </c>
      <c r="C85" s="121">
        <v>0.0037885831888670777</v>
      </c>
      <c r="D85" s="86" t="s">
        <v>3462</v>
      </c>
      <c r="E85" s="86" t="b">
        <v>0</v>
      </c>
      <c r="F85" s="86" t="b">
        <v>0</v>
      </c>
      <c r="G85" s="86" t="b">
        <v>0</v>
      </c>
    </row>
    <row r="86" spans="1:7" ht="15">
      <c r="A86" s="86" t="s">
        <v>3278</v>
      </c>
      <c r="B86" s="86">
        <v>7</v>
      </c>
      <c r="C86" s="121">
        <v>0.0037885831888670777</v>
      </c>
      <c r="D86" s="86" t="s">
        <v>3462</v>
      </c>
      <c r="E86" s="86" t="b">
        <v>0</v>
      </c>
      <c r="F86" s="86" t="b">
        <v>0</v>
      </c>
      <c r="G86" s="86" t="b">
        <v>0</v>
      </c>
    </row>
    <row r="87" spans="1:7" ht="15">
      <c r="A87" s="86" t="s">
        <v>3279</v>
      </c>
      <c r="B87" s="86">
        <v>7</v>
      </c>
      <c r="C87" s="121">
        <v>0.0037885831888670777</v>
      </c>
      <c r="D87" s="86" t="s">
        <v>3462</v>
      </c>
      <c r="E87" s="86" t="b">
        <v>0</v>
      </c>
      <c r="F87" s="86" t="b">
        <v>0</v>
      </c>
      <c r="G87" s="86" t="b">
        <v>0</v>
      </c>
    </row>
    <row r="88" spans="1:7" ht="15">
      <c r="A88" s="86" t="s">
        <v>3280</v>
      </c>
      <c r="B88" s="86">
        <v>7</v>
      </c>
      <c r="C88" s="121">
        <v>0.0037885831888670777</v>
      </c>
      <c r="D88" s="86" t="s">
        <v>3462</v>
      </c>
      <c r="E88" s="86" t="b">
        <v>0</v>
      </c>
      <c r="F88" s="86" t="b">
        <v>0</v>
      </c>
      <c r="G88" s="86" t="b">
        <v>0</v>
      </c>
    </row>
    <row r="89" spans="1:7" ht="15">
      <c r="A89" s="86" t="s">
        <v>3281</v>
      </c>
      <c r="B89" s="86">
        <v>7</v>
      </c>
      <c r="C89" s="121">
        <v>0.0037885831888670777</v>
      </c>
      <c r="D89" s="86" t="s">
        <v>3462</v>
      </c>
      <c r="E89" s="86" t="b">
        <v>0</v>
      </c>
      <c r="F89" s="86" t="b">
        <v>0</v>
      </c>
      <c r="G89" s="86" t="b">
        <v>0</v>
      </c>
    </row>
    <row r="90" spans="1:7" ht="15">
      <c r="A90" s="86" t="s">
        <v>2834</v>
      </c>
      <c r="B90" s="86">
        <v>6</v>
      </c>
      <c r="C90" s="121">
        <v>0.0033917945371100735</v>
      </c>
      <c r="D90" s="86" t="s">
        <v>3462</v>
      </c>
      <c r="E90" s="86" t="b">
        <v>0</v>
      </c>
      <c r="F90" s="86" t="b">
        <v>0</v>
      </c>
      <c r="G90" s="86" t="b">
        <v>0</v>
      </c>
    </row>
    <row r="91" spans="1:7" ht="15">
      <c r="A91" s="86" t="s">
        <v>2870</v>
      </c>
      <c r="B91" s="86">
        <v>6</v>
      </c>
      <c r="C91" s="121">
        <v>0.003771710953627185</v>
      </c>
      <c r="D91" s="86" t="s">
        <v>3462</v>
      </c>
      <c r="E91" s="86" t="b">
        <v>0</v>
      </c>
      <c r="F91" s="86" t="b">
        <v>0</v>
      </c>
      <c r="G91" s="86" t="b">
        <v>0</v>
      </c>
    </row>
    <row r="92" spans="1:7" ht="15">
      <c r="A92" s="86" t="s">
        <v>2868</v>
      </c>
      <c r="B92" s="86">
        <v>6</v>
      </c>
      <c r="C92" s="121">
        <v>0.003771710953627185</v>
      </c>
      <c r="D92" s="86" t="s">
        <v>3462</v>
      </c>
      <c r="E92" s="86" t="b">
        <v>0</v>
      </c>
      <c r="F92" s="86" t="b">
        <v>0</v>
      </c>
      <c r="G92" s="86" t="b">
        <v>0</v>
      </c>
    </row>
    <row r="93" spans="1:7" ht="15">
      <c r="A93" s="86" t="s">
        <v>3282</v>
      </c>
      <c r="B93" s="86">
        <v>6</v>
      </c>
      <c r="C93" s="121">
        <v>0.004041265940915858</v>
      </c>
      <c r="D93" s="86" t="s">
        <v>3462</v>
      </c>
      <c r="E93" s="86" t="b">
        <v>0</v>
      </c>
      <c r="F93" s="86" t="b">
        <v>0</v>
      </c>
      <c r="G93" s="86" t="b">
        <v>0</v>
      </c>
    </row>
    <row r="94" spans="1:7" ht="15">
      <c r="A94" s="86" t="s">
        <v>3283</v>
      </c>
      <c r="B94" s="86">
        <v>6</v>
      </c>
      <c r="C94" s="121">
        <v>0.004041265940915858</v>
      </c>
      <c r="D94" s="86" t="s">
        <v>3462</v>
      </c>
      <c r="E94" s="86" t="b">
        <v>0</v>
      </c>
      <c r="F94" s="86" t="b">
        <v>0</v>
      </c>
      <c r="G94" s="86" t="b">
        <v>0</v>
      </c>
    </row>
    <row r="95" spans="1:7" ht="15">
      <c r="A95" s="86" t="s">
        <v>3284</v>
      </c>
      <c r="B95" s="86">
        <v>6</v>
      </c>
      <c r="C95" s="121">
        <v>0.004041265940915858</v>
      </c>
      <c r="D95" s="86" t="s">
        <v>3462</v>
      </c>
      <c r="E95" s="86" t="b">
        <v>0</v>
      </c>
      <c r="F95" s="86" t="b">
        <v>0</v>
      </c>
      <c r="G95" s="86" t="b">
        <v>0</v>
      </c>
    </row>
    <row r="96" spans="1:7" ht="15">
      <c r="A96" s="86" t="s">
        <v>2883</v>
      </c>
      <c r="B96" s="86">
        <v>6</v>
      </c>
      <c r="C96" s="121">
        <v>0.0033917945371100735</v>
      </c>
      <c r="D96" s="86" t="s">
        <v>3462</v>
      </c>
      <c r="E96" s="86" t="b">
        <v>0</v>
      </c>
      <c r="F96" s="86" t="b">
        <v>0</v>
      </c>
      <c r="G96" s="86" t="b">
        <v>0</v>
      </c>
    </row>
    <row r="97" spans="1:7" ht="15">
      <c r="A97" s="86" t="s">
        <v>2884</v>
      </c>
      <c r="B97" s="86">
        <v>6</v>
      </c>
      <c r="C97" s="121">
        <v>0.0033917945371100735</v>
      </c>
      <c r="D97" s="86" t="s">
        <v>3462</v>
      </c>
      <c r="E97" s="86" t="b">
        <v>0</v>
      </c>
      <c r="F97" s="86" t="b">
        <v>0</v>
      </c>
      <c r="G97" s="86" t="b">
        <v>0</v>
      </c>
    </row>
    <row r="98" spans="1:7" ht="15">
      <c r="A98" s="86" t="s">
        <v>2885</v>
      </c>
      <c r="B98" s="86">
        <v>6</v>
      </c>
      <c r="C98" s="121">
        <v>0.003771710953627185</v>
      </c>
      <c r="D98" s="86" t="s">
        <v>3462</v>
      </c>
      <c r="E98" s="86" t="b">
        <v>0</v>
      </c>
      <c r="F98" s="86" t="b">
        <v>0</v>
      </c>
      <c r="G98" s="86" t="b">
        <v>0</v>
      </c>
    </row>
    <row r="99" spans="1:7" ht="15">
      <c r="A99" s="86" t="s">
        <v>3285</v>
      </c>
      <c r="B99" s="86">
        <v>6</v>
      </c>
      <c r="C99" s="121">
        <v>0.0033917945371100735</v>
      </c>
      <c r="D99" s="86" t="s">
        <v>3462</v>
      </c>
      <c r="E99" s="86" t="b">
        <v>0</v>
      </c>
      <c r="F99" s="86" t="b">
        <v>0</v>
      </c>
      <c r="G99" s="86" t="b">
        <v>0</v>
      </c>
    </row>
    <row r="100" spans="1:7" ht="15">
      <c r="A100" s="86" t="s">
        <v>3286</v>
      </c>
      <c r="B100" s="86">
        <v>6</v>
      </c>
      <c r="C100" s="121">
        <v>0.0033917945371100735</v>
      </c>
      <c r="D100" s="86" t="s">
        <v>3462</v>
      </c>
      <c r="E100" s="86" t="b">
        <v>0</v>
      </c>
      <c r="F100" s="86" t="b">
        <v>0</v>
      </c>
      <c r="G100" s="86" t="b">
        <v>0</v>
      </c>
    </row>
    <row r="101" spans="1:7" ht="15">
      <c r="A101" s="86" t="s">
        <v>2859</v>
      </c>
      <c r="B101" s="86">
        <v>6</v>
      </c>
      <c r="C101" s="121">
        <v>0.0033917945371100735</v>
      </c>
      <c r="D101" s="86" t="s">
        <v>3462</v>
      </c>
      <c r="E101" s="86" t="b">
        <v>0</v>
      </c>
      <c r="F101" s="86" t="b">
        <v>0</v>
      </c>
      <c r="G101" s="86" t="b">
        <v>0</v>
      </c>
    </row>
    <row r="102" spans="1:7" ht="15">
      <c r="A102" s="86" t="s">
        <v>2860</v>
      </c>
      <c r="B102" s="86">
        <v>6</v>
      </c>
      <c r="C102" s="121">
        <v>0.0033917945371100735</v>
      </c>
      <c r="D102" s="86" t="s">
        <v>3462</v>
      </c>
      <c r="E102" s="86" t="b">
        <v>0</v>
      </c>
      <c r="F102" s="86" t="b">
        <v>0</v>
      </c>
      <c r="G102" s="86" t="b">
        <v>0</v>
      </c>
    </row>
    <row r="103" spans="1:7" ht="15">
      <c r="A103" s="86" t="s">
        <v>2861</v>
      </c>
      <c r="B103" s="86">
        <v>6</v>
      </c>
      <c r="C103" s="121">
        <v>0.0033917945371100735</v>
      </c>
      <c r="D103" s="86" t="s">
        <v>3462</v>
      </c>
      <c r="E103" s="86" t="b">
        <v>0</v>
      </c>
      <c r="F103" s="86" t="b">
        <v>0</v>
      </c>
      <c r="G103" s="86" t="b">
        <v>0</v>
      </c>
    </row>
    <row r="104" spans="1:7" ht="15">
      <c r="A104" s="86" t="s">
        <v>2862</v>
      </c>
      <c r="B104" s="86">
        <v>6</v>
      </c>
      <c r="C104" s="121">
        <v>0.0033917945371100735</v>
      </c>
      <c r="D104" s="86" t="s">
        <v>3462</v>
      </c>
      <c r="E104" s="86" t="b">
        <v>0</v>
      </c>
      <c r="F104" s="86" t="b">
        <v>0</v>
      </c>
      <c r="G104" s="86" t="b">
        <v>0</v>
      </c>
    </row>
    <row r="105" spans="1:7" ht="15">
      <c r="A105" s="86" t="s">
        <v>2863</v>
      </c>
      <c r="B105" s="86">
        <v>6</v>
      </c>
      <c r="C105" s="121">
        <v>0.0033917945371100735</v>
      </c>
      <c r="D105" s="86" t="s">
        <v>3462</v>
      </c>
      <c r="E105" s="86" t="b">
        <v>0</v>
      </c>
      <c r="F105" s="86" t="b">
        <v>0</v>
      </c>
      <c r="G105" s="86" t="b">
        <v>0</v>
      </c>
    </row>
    <row r="106" spans="1:7" ht="15">
      <c r="A106" s="86" t="s">
        <v>2864</v>
      </c>
      <c r="B106" s="86">
        <v>6</v>
      </c>
      <c r="C106" s="121">
        <v>0.0033917945371100735</v>
      </c>
      <c r="D106" s="86" t="s">
        <v>3462</v>
      </c>
      <c r="E106" s="86" t="b">
        <v>0</v>
      </c>
      <c r="F106" s="86" t="b">
        <v>0</v>
      </c>
      <c r="G106" s="86" t="b">
        <v>0</v>
      </c>
    </row>
    <row r="107" spans="1:7" ht="15">
      <c r="A107" s="86" t="s">
        <v>2866</v>
      </c>
      <c r="B107" s="86">
        <v>6</v>
      </c>
      <c r="C107" s="121">
        <v>0.0033917945371100735</v>
      </c>
      <c r="D107" s="86" t="s">
        <v>3462</v>
      </c>
      <c r="E107" s="86" t="b">
        <v>0</v>
      </c>
      <c r="F107" s="86" t="b">
        <v>0</v>
      </c>
      <c r="G107" s="86" t="b">
        <v>0</v>
      </c>
    </row>
    <row r="108" spans="1:7" ht="15">
      <c r="A108" s="86" t="s">
        <v>3287</v>
      </c>
      <c r="B108" s="86">
        <v>6</v>
      </c>
      <c r="C108" s="121">
        <v>0.0033917945371100735</v>
      </c>
      <c r="D108" s="86" t="s">
        <v>3462</v>
      </c>
      <c r="E108" s="86" t="b">
        <v>0</v>
      </c>
      <c r="F108" s="86" t="b">
        <v>0</v>
      </c>
      <c r="G108" s="86" t="b">
        <v>0</v>
      </c>
    </row>
    <row r="109" spans="1:7" ht="15">
      <c r="A109" s="86" t="s">
        <v>395</v>
      </c>
      <c r="B109" s="86">
        <v>6</v>
      </c>
      <c r="C109" s="121">
        <v>0.0033917945371100735</v>
      </c>
      <c r="D109" s="86" t="s">
        <v>3462</v>
      </c>
      <c r="E109" s="86" t="b">
        <v>0</v>
      </c>
      <c r="F109" s="86" t="b">
        <v>0</v>
      </c>
      <c r="G109" s="86" t="b">
        <v>0</v>
      </c>
    </row>
    <row r="110" spans="1:7" ht="15">
      <c r="A110" s="86" t="s">
        <v>3288</v>
      </c>
      <c r="B110" s="86">
        <v>6</v>
      </c>
      <c r="C110" s="121">
        <v>0.0033917945371100735</v>
      </c>
      <c r="D110" s="86" t="s">
        <v>3462</v>
      </c>
      <c r="E110" s="86" t="b">
        <v>0</v>
      </c>
      <c r="F110" s="86" t="b">
        <v>0</v>
      </c>
      <c r="G110" s="86" t="b">
        <v>0</v>
      </c>
    </row>
    <row r="111" spans="1:7" ht="15">
      <c r="A111" s="86" t="s">
        <v>3289</v>
      </c>
      <c r="B111" s="86">
        <v>6</v>
      </c>
      <c r="C111" s="121">
        <v>0.0033917945371100735</v>
      </c>
      <c r="D111" s="86" t="s">
        <v>3462</v>
      </c>
      <c r="E111" s="86" t="b">
        <v>0</v>
      </c>
      <c r="F111" s="86" t="b">
        <v>0</v>
      </c>
      <c r="G111" s="86" t="b">
        <v>0</v>
      </c>
    </row>
    <row r="112" spans="1:7" ht="15">
      <c r="A112" s="86" t="s">
        <v>3290</v>
      </c>
      <c r="B112" s="86">
        <v>6</v>
      </c>
      <c r="C112" s="121">
        <v>0.0033917945371100735</v>
      </c>
      <c r="D112" s="86" t="s">
        <v>3462</v>
      </c>
      <c r="E112" s="86" t="b">
        <v>0</v>
      </c>
      <c r="F112" s="86" t="b">
        <v>0</v>
      </c>
      <c r="G112" s="86" t="b">
        <v>0</v>
      </c>
    </row>
    <row r="113" spans="1:7" ht="15">
      <c r="A113" s="86" t="s">
        <v>3291</v>
      </c>
      <c r="B113" s="86">
        <v>6</v>
      </c>
      <c r="C113" s="121">
        <v>0.0033917945371100735</v>
      </c>
      <c r="D113" s="86" t="s">
        <v>3462</v>
      </c>
      <c r="E113" s="86" t="b">
        <v>0</v>
      </c>
      <c r="F113" s="86" t="b">
        <v>0</v>
      </c>
      <c r="G113" s="86" t="b">
        <v>0</v>
      </c>
    </row>
    <row r="114" spans="1:7" ht="15">
      <c r="A114" s="86" t="s">
        <v>3292</v>
      </c>
      <c r="B114" s="86">
        <v>6</v>
      </c>
      <c r="C114" s="121">
        <v>0.0033917945371100735</v>
      </c>
      <c r="D114" s="86" t="s">
        <v>3462</v>
      </c>
      <c r="E114" s="86" t="b">
        <v>0</v>
      </c>
      <c r="F114" s="86" t="b">
        <v>0</v>
      </c>
      <c r="G114" s="86" t="b">
        <v>0</v>
      </c>
    </row>
    <row r="115" spans="1:7" ht="15">
      <c r="A115" s="86" t="s">
        <v>3293</v>
      </c>
      <c r="B115" s="86">
        <v>6</v>
      </c>
      <c r="C115" s="121">
        <v>0.0033917945371100735</v>
      </c>
      <c r="D115" s="86" t="s">
        <v>3462</v>
      </c>
      <c r="E115" s="86" t="b">
        <v>0</v>
      </c>
      <c r="F115" s="86" t="b">
        <v>0</v>
      </c>
      <c r="G115" s="86" t="b">
        <v>0</v>
      </c>
    </row>
    <row r="116" spans="1:7" ht="15">
      <c r="A116" s="86" t="s">
        <v>3294</v>
      </c>
      <c r="B116" s="86">
        <v>6</v>
      </c>
      <c r="C116" s="121">
        <v>0.0033917945371100735</v>
      </c>
      <c r="D116" s="86" t="s">
        <v>3462</v>
      </c>
      <c r="E116" s="86" t="b">
        <v>0</v>
      </c>
      <c r="F116" s="86" t="b">
        <v>0</v>
      </c>
      <c r="G116" s="86" t="b">
        <v>0</v>
      </c>
    </row>
    <row r="117" spans="1:7" ht="15">
      <c r="A117" s="86" t="s">
        <v>3295</v>
      </c>
      <c r="B117" s="86">
        <v>6</v>
      </c>
      <c r="C117" s="121">
        <v>0.0033917945371100735</v>
      </c>
      <c r="D117" s="86" t="s">
        <v>3462</v>
      </c>
      <c r="E117" s="86" t="b">
        <v>0</v>
      </c>
      <c r="F117" s="86" t="b">
        <v>0</v>
      </c>
      <c r="G117" s="86" t="b">
        <v>0</v>
      </c>
    </row>
    <row r="118" spans="1:7" ht="15">
      <c r="A118" s="86" t="s">
        <v>3296</v>
      </c>
      <c r="B118" s="86">
        <v>6</v>
      </c>
      <c r="C118" s="121">
        <v>0.004041265940915858</v>
      </c>
      <c r="D118" s="86" t="s">
        <v>3462</v>
      </c>
      <c r="E118" s="86" t="b">
        <v>0</v>
      </c>
      <c r="F118" s="86" t="b">
        <v>0</v>
      </c>
      <c r="G118" s="86" t="b">
        <v>0</v>
      </c>
    </row>
    <row r="119" spans="1:7" ht="15">
      <c r="A119" s="86" t="s">
        <v>2835</v>
      </c>
      <c r="B119" s="86">
        <v>5</v>
      </c>
      <c r="C119" s="121">
        <v>0.003143092461355988</v>
      </c>
      <c r="D119" s="86" t="s">
        <v>3462</v>
      </c>
      <c r="E119" s="86" t="b">
        <v>0</v>
      </c>
      <c r="F119" s="86" t="b">
        <v>0</v>
      </c>
      <c r="G119" s="86" t="b">
        <v>0</v>
      </c>
    </row>
    <row r="120" spans="1:7" ht="15">
      <c r="A120" s="86" t="s">
        <v>3297</v>
      </c>
      <c r="B120" s="86">
        <v>5</v>
      </c>
      <c r="C120" s="121">
        <v>0.002968856551596807</v>
      </c>
      <c r="D120" s="86" t="s">
        <v>3462</v>
      </c>
      <c r="E120" s="86" t="b">
        <v>0</v>
      </c>
      <c r="F120" s="86" t="b">
        <v>0</v>
      </c>
      <c r="G120" s="86" t="b">
        <v>0</v>
      </c>
    </row>
    <row r="121" spans="1:7" ht="15">
      <c r="A121" s="86" t="s">
        <v>3298</v>
      </c>
      <c r="B121" s="86">
        <v>5</v>
      </c>
      <c r="C121" s="121">
        <v>0.002968856551596807</v>
      </c>
      <c r="D121" s="86" t="s">
        <v>3462</v>
      </c>
      <c r="E121" s="86" t="b">
        <v>0</v>
      </c>
      <c r="F121" s="86" t="b">
        <v>0</v>
      </c>
      <c r="G121" s="86" t="b">
        <v>0</v>
      </c>
    </row>
    <row r="122" spans="1:7" ht="15">
      <c r="A122" s="86" t="s">
        <v>3299</v>
      </c>
      <c r="B122" s="86">
        <v>5</v>
      </c>
      <c r="C122" s="121">
        <v>0.002968856551596807</v>
      </c>
      <c r="D122" s="86" t="s">
        <v>3462</v>
      </c>
      <c r="E122" s="86" t="b">
        <v>0</v>
      </c>
      <c r="F122" s="86" t="b">
        <v>0</v>
      </c>
      <c r="G122" s="86" t="b">
        <v>0</v>
      </c>
    </row>
    <row r="123" spans="1:7" ht="15">
      <c r="A123" s="86" t="s">
        <v>2887</v>
      </c>
      <c r="B123" s="86">
        <v>5</v>
      </c>
      <c r="C123" s="121">
        <v>0.002968856551596807</v>
      </c>
      <c r="D123" s="86" t="s">
        <v>3462</v>
      </c>
      <c r="E123" s="86" t="b">
        <v>0</v>
      </c>
      <c r="F123" s="86" t="b">
        <v>0</v>
      </c>
      <c r="G123" s="86" t="b">
        <v>0</v>
      </c>
    </row>
    <row r="124" spans="1:7" ht="15">
      <c r="A124" s="86" t="s">
        <v>2893</v>
      </c>
      <c r="B124" s="86">
        <v>5</v>
      </c>
      <c r="C124" s="121">
        <v>0.002968856551596807</v>
      </c>
      <c r="D124" s="86" t="s">
        <v>3462</v>
      </c>
      <c r="E124" s="86" t="b">
        <v>0</v>
      </c>
      <c r="F124" s="86" t="b">
        <v>0</v>
      </c>
      <c r="G124" s="86" t="b">
        <v>0</v>
      </c>
    </row>
    <row r="125" spans="1:7" ht="15">
      <c r="A125" s="86" t="s">
        <v>3300</v>
      </c>
      <c r="B125" s="86">
        <v>5</v>
      </c>
      <c r="C125" s="121">
        <v>0.002968856551596807</v>
      </c>
      <c r="D125" s="86" t="s">
        <v>3462</v>
      </c>
      <c r="E125" s="86" t="b">
        <v>0</v>
      </c>
      <c r="F125" s="86" t="b">
        <v>0</v>
      </c>
      <c r="G125" s="86" t="b">
        <v>0</v>
      </c>
    </row>
    <row r="126" spans="1:7" ht="15">
      <c r="A126" s="86" t="s">
        <v>3301</v>
      </c>
      <c r="B126" s="86">
        <v>5</v>
      </c>
      <c r="C126" s="121">
        <v>0.002968856551596807</v>
      </c>
      <c r="D126" s="86" t="s">
        <v>3462</v>
      </c>
      <c r="E126" s="86" t="b">
        <v>0</v>
      </c>
      <c r="F126" s="86" t="b">
        <v>0</v>
      </c>
      <c r="G126" s="86" t="b">
        <v>0</v>
      </c>
    </row>
    <row r="127" spans="1:7" ht="15">
      <c r="A127" s="86" t="s">
        <v>3302</v>
      </c>
      <c r="B127" s="86">
        <v>5</v>
      </c>
      <c r="C127" s="121">
        <v>0.002968856551596807</v>
      </c>
      <c r="D127" s="86" t="s">
        <v>3462</v>
      </c>
      <c r="E127" s="86" t="b">
        <v>0</v>
      </c>
      <c r="F127" s="86" t="b">
        <v>0</v>
      </c>
      <c r="G127" s="86" t="b">
        <v>0</v>
      </c>
    </row>
    <row r="128" spans="1:7" ht="15">
      <c r="A128" s="86" t="s">
        <v>3303</v>
      </c>
      <c r="B128" s="86">
        <v>5</v>
      </c>
      <c r="C128" s="121">
        <v>0.002968856551596807</v>
      </c>
      <c r="D128" s="86" t="s">
        <v>3462</v>
      </c>
      <c r="E128" s="86" t="b">
        <v>0</v>
      </c>
      <c r="F128" s="86" t="b">
        <v>0</v>
      </c>
      <c r="G128" s="86" t="b">
        <v>0</v>
      </c>
    </row>
    <row r="129" spans="1:7" ht="15">
      <c r="A129" s="86" t="s">
        <v>3304</v>
      </c>
      <c r="B129" s="86">
        <v>5</v>
      </c>
      <c r="C129" s="121">
        <v>0.002968856551596807</v>
      </c>
      <c r="D129" s="86" t="s">
        <v>3462</v>
      </c>
      <c r="E129" s="86" t="b">
        <v>0</v>
      </c>
      <c r="F129" s="86" t="b">
        <v>0</v>
      </c>
      <c r="G129" s="86" t="b">
        <v>0</v>
      </c>
    </row>
    <row r="130" spans="1:7" ht="15">
      <c r="A130" s="86" t="s">
        <v>3305</v>
      </c>
      <c r="B130" s="86">
        <v>5</v>
      </c>
      <c r="C130" s="121">
        <v>0.002968856551596807</v>
      </c>
      <c r="D130" s="86" t="s">
        <v>3462</v>
      </c>
      <c r="E130" s="86" t="b">
        <v>0</v>
      </c>
      <c r="F130" s="86" t="b">
        <v>0</v>
      </c>
      <c r="G130" s="86" t="b">
        <v>0</v>
      </c>
    </row>
    <row r="131" spans="1:7" ht="15">
      <c r="A131" s="86" t="s">
        <v>3306</v>
      </c>
      <c r="B131" s="86">
        <v>5</v>
      </c>
      <c r="C131" s="121">
        <v>0.002968856551596807</v>
      </c>
      <c r="D131" s="86" t="s">
        <v>3462</v>
      </c>
      <c r="E131" s="86" t="b">
        <v>1</v>
      </c>
      <c r="F131" s="86" t="b">
        <v>0</v>
      </c>
      <c r="G131" s="86" t="b">
        <v>0</v>
      </c>
    </row>
    <row r="132" spans="1:7" ht="15">
      <c r="A132" s="86" t="s">
        <v>2836</v>
      </c>
      <c r="B132" s="86">
        <v>4</v>
      </c>
      <c r="C132" s="121">
        <v>0.0026941772939439055</v>
      </c>
      <c r="D132" s="86" t="s">
        <v>3462</v>
      </c>
      <c r="E132" s="86" t="b">
        <v>0</v>
      </c>
      <c r="F132" s="86" t="b">
        <v>1</v>
      </c>
      <c r="G132" s="86" t="b">
        <v>0</v>
      </c>
    </row>
    <row r="133" spans="1:7" ht="15">
      <c r="A133" s="86" t="s">
        <v>3307</v>
      </c>
      <c r="B133" s="86">
        <v>4</v>
      </c>
      <c r="C133" s="121">
        <v>0.0025144739690847904</v>
      </c>
      <c r="D133" s="86" t="s">
        <v>3462</v>
      </c>
      <c r="E133" s="86" t="b">
        <v>0</v>
      </c>
      <c r="F133" s="86" t="b">
        <v>0</v>
      </c>
      <c r="G133" s="86" t="b">
        <v>0</v>
      </c>
    </row>
    <row r="134" spans="1:7" ht="15">
      <c r="A134" s="86" t="s">
        <v>3308</v>
      </c>
      <c r="B134" s="86">
        <v>4</v>
      </c>
      <c r="C134" s="121">
        <v>0.0025144739690847904</v>
      </c>
      <c r="D134" s="86" t="s">
        <v>3462</v>
      </c>
      <c r="E134" s="86" t="b">
        <v>0</v>
      </c>
      <c r="F134" s="86" t="b">
        <v>0</v>
      </c>
      <c r="G134" s="86" t="b">
        <v>0</v>
      </c>
    </row>
    <row r="135" spans="1:7" ht="15">
      <c r="A135" s="86" t="s">
        <v>3309</v>
      </c>
      <c r="B135" s="86">
        <v>4</v>
      </c>
      <c r="C135" s="121">
        <v>0.0025144739690847904</v>
      </c>
      <c r="D135" s="86" t="s">
        <v>3462</v>
      </c>
      <c r="E135" s="86" t="b">
        <v>0</v>
      </c>
      <c r="F135" s="86" t="b">
        <v>0</v>
      </c>
      <c r="G135" s="86" t="b">
        <v>0</v>
      </c>
    </row>
    <row r="136" spans="1:7" ht="15">
      <c r="A136" s="86" t="s">
        <v>2871</v>
      </c>
      <c r="B136" s="86">
        <v>4</v>
      </c>
      <c r="C136" s="121">
        <v>0.0025144739690847904</v>
      </c>
      <c r="D136" s="86" t="s">
        <v>3462</v>
      </c>
      <c r="E136" s="86" t="b">
        <v>0</v>
      </c>
      <c r="F136" s="86" t="b">
        <v>0</v>
      </c>
      <c r="G136" s="86" t="b">
        <v>0</v>
      </c>
    </row>
    <row r="137" spans="1:7" ht="15">
      <c r="A137" s="86" t="s">
        <v>2872</v>
      </c>
      <c r="B137" s="86">
        <v>4</v>
      </c>
      <c r="C137" s="121">
        <v>0.0025144739690847904</v>
      </c>
      <c r="D137" s="86" t="s">
        <v>3462</v>
      </c>
      <c r="E137" s="86" t="b">
        <v>0</v>
      </c>
      <c r="F137" s="86" t="b">
        <v>0</v>
      </c>
      <c r="G137" s="86" t="b">
        <v>0</v>
      </c>
    </row>
    <row r="138" spans="1:7" ht="15">
      <c r="A138" s="86" t="s">
        <v>2873</v>
      </c>
      <c r="B138" s="86">
        <v>4</v>
      </c>
      <c r="C138" s="121">
        <v>0.002947454904955313</v>
      </c>
      <c r="D138" s="86" t="s">
        <v>3462</v>
      </c>
      <c r="E138" s="86" t="b">
        <v>0</v>
      </c>
      <c r="F138" s="86" t="b">
        <v>0</v>
      </c>
      <c r="G138" s="86" t="b">
        <v>0</v>
      </c>
    </row>
    <row r="139" spans="1:7" ht="15">
      <c r="A139" s="86" t="s">
        <v>2874</v>
      </c>
      <c r="B139" s="86">
        <v>4</v>
      </c>
      <c r="C139" s="121">
        <v>0.0025144739690847904</v>
      </c>
      <c r="D139" s="86" t="s">
        <v>3462</v>
      </c>
      <c r="E139" s="86" t="b">
        <v>0</v>
      </c>
      <c r="F139" s="86" t="b">
        <v>0</v>
      </c>
      <c r="G139" s="86" t="b">
        <v>0</v>
      </c>
    </row>
    <row r="140" spans="1:7" ht="15">
      <c r="A140" s="86" t="s">
        <v>2875</v>
      </c>
      <c r="B140" s="86">
        <v>4</v>
      </c>
      <c r="C140" s="121">
        <v>0.0025144739690847904</v>
      </c>
      <c r="D140" s="86" t="s">
        <v>3462</v>
      </c>
      <c r="E140" s="86" t="b">
        <v>0</v>
      </c>
      <c r="F140" s="86" t="b">
        <v>0</v>
      </c>
      <c r="G140" s="86" t="b">
        <v>0</v>
      </c>
    </row>
    <row r="141" spans="1:7" ht="15">
      <c r="A141" s="86" t="s">
        <v>2876</v>
      </c>
      <c r="B141" s="86">
        <v>4</v>
      </c>
      <c r="C141" s="121">
        <v>0.0025144739690847904</v>
      </c>
      <c r="D141" s="86" t="s">
        <v>3462</v>
      </c>
      <c r="E141" s="86" t="b">
        <v>0</v>
      </c>
      <c r="F141" s="86" t="b">
        <v>0</v>
      </c>
      <c r="G141" s="86" t="b">
        <v>0</v>
      </c>
    </row>
    <row r="142" spans="1:7" ht="15">
      <c r="A142" s="86" t="s">
        <v>3310</v>
      </c>
      <c r="B142" s="86">
        <v>4</v>
      </c>
      <c r="C142" s="121">
        <v>0.0025144739690847904</v>
      </c>
      <c r="D142" s="86" t="s">
        <v>3462</v>
      </c>
      <c r="E142" s="86" t="b">
        <v>0</v>
      </c>
      <c r="F142" s="86" t="b">
        <v>0</v>
      </c>
      <c r="G142" s="86" t="b">
        <v>0</v>
      </c>
    </row>
    <row r="143" spans="1:7" ht="15">
      <c r="A143" s="86" t="s">
        <v>3311</v>
      </c>
      <c r="B143" s="86">
        <v>4</v>
      </c>
      <c r="C143" s="121">
        <v>0.0025144739690847904</v>
      </c>
      <c r="D143" s="86" t="s">
        <v>3462</v>
      </c>
      <c r="E143" s="86" t="b">
        <v>1</v>
      </c>
      <c r="F143" s="86" t="b">
        <v>0</v>
      </c>
      <c r="G143" s="86" t="b">
        <v>0</v>
      </c>
    </row>
    <row r="144" spans="1:7" ht="15">
      <c r="A144" s="86" t="s">
        <v>2880</v>
      </c>
      <c r="B144" s="86">
        <v>4</v>
      </c>
      <c r="C144" s="121">
        <v>0.0025144739690847904</v>
      </c>
      <c r="D144" s="86" t="s">
        <v>3462</v>
      </c>
      <c r="E144" s="86" t="b">
        <v>0</v>
      </c>
      <c r="F144" s="86" t="b">
        <v>0</v>
      </c>
      <c r="G144" s="86" t="b">
        <v>0</v>
      </c>
    </row>
    <row r="145" spans="1:7" ht="15">
      <c r="A145" s="86" t="s">
        <v>2888</v>
      </c>
      <c r="B145" s="86">
        <v>4</v>
      </c>
      <c r="C145" s="121">
        <v>0.0025144739690847904</v>
      </c>
      <c r="D145" s="86" t="s">
        <v>3462</v>
      </c>
      <c r="E145" s="86" t="b">
        <v>0</v>
      </c>
      <c r="F145" s="86" t="b">
        <v>0</v>
      </c>
      <c r="G145" s="86" t="b">
        <v>0</v>
      </c>
    </row>
    <row r="146" spans="1:7" ht="15">
      <c r="A146" s="86" t="s">
        <v>2890</v>
      </c>
      <c r="B146" s="86">
        <v>4</v>
      </c>
      <c r="C146" s="121">
        <v>0.0025144739690847904</v>
      </c>
      <c r="D146" s="86" t="s">
        <v>3462</v>
      </c>
      <c r="E146" s="86" t="b">
        <v>0</v>
      </c>
      <c r="F146" s="86" t="b">
        <v>0</v>
      </c>
      <c r="G146" s="86" t="b">
        <v>0</v>
      </c>
    </row>
    <row r="147" spans="1:7" ht="15">
      <c r="A147" s="86" t="s">
        <v>2891</v>
      </c>
      <c r="B147" s="86">
        <v>4</v>
      </c>
      <c r="C147" s="121">
        <v>0.0025144739690847904</v>
      </c>
      <c r="D147" s="86" t="s">
        <v>3462</v>
      </c>
      <c r="E147" s="86" t="b">
        <v>0</v>
      </c>
      <c r="F147" s="86" t="b">
        <v>0</v>
      </c>
      <c r="G147" s="86" t="b">
        <v>0</v>
      </c>
    </row>
    <row r="148" spans="1:7" ht="15">
      <c r="A148" s="86" t="s">
        <v>2892</v>
      </c>
      <c r="B148" s="86">
        <v>4</v>
      </c>
      <c r="C148" s="121">
        <v>0.0025144739690847904</v>
      </c>
      <c r="D148" s="86" t="s">
        <v>3462</v>
      </c>
      <c r="E148" s="86" t="b">
        <v>0</v>
      </c>
      <c r="F148" s="86" t="b">
        <v>0</v>
      </c>
      <c r="G148" s="86" t="b">
        <v>0</v>
      </c>
    </row>
    <row r="149" spans="1:7" ht="15">
      <c r="A149" s="86" t="s">
        <v>3312</v>
      </c>
      <c r="B149" s="86">
        <v>4</v>
      </c>
      <c r="C149" s="121">
        <v>0.0025144739690847904</v>
      </c>
      <c r="D149" s="86" t="s">
        <v>3462</v>
      </c>
      <c r="E149" s="86" t="b">
        <v>0</v>
      </c>
      <c r="F149" s="86" t="b">
        <v>0</v>
      </c>
      <c r="G149" s="86" t="b">
        <v>0</v>
      </c>
    </row>
    <row r="150" spans="1:7" ht="15">
      <c r="A150" s="86" t="s">
        <v>3313</v>
      </c>
      <c r="B150" s="86">
        <v>4</v>
      </c>
      <c r="C150" s="121">
        <v>0.0025144739690847904</v>
      </c>
      <c r="D150" s="86" t="s">
        <v>3462</v>
      </c>
      <c r="E150" s="86" t="b">
        <v>0</v>
      </c>
      <c r="F150" s="86" t="b">
        <v>0</v>
      </c>
      <c r="G150" s="86" t="b">
        <v>0</v>
      </c>
    </row>
    <row r="151" spans="1:7" ht="15">
      <c r="A151" s="86" t="s">
        <v>3314</v>
      </c>
      <c r="B151" s="86">
        <v>4</v>
      </c>
      <c r="C151" s="121">
        <v>0.0025144739690847904</v>
      </c>
      <c r="D151" s="86" t="s">
        <v>3462</v>
      </c>
      <c r="E151" s="86" t="b">
        <v>0</v>
      </c>
      <c r="F151" s="86" t="b">
        <v>0</v>
      </c>
      <c r="G151" s="86" t="b">
        <v>0</v>
      </c>
    </row>
    <row r="152" spans="1:7" ht="15">
      <c r="A152" s="86" t="s">
        <v>3315</v>
      </c>
      <c r="B152" s="86">
        <v>4</v>
      </c>
      <c r="C152" s="121">
        <v>0.0025144739690847904</v>
      </c>
      <c r="D152" s="86" t="s">
        <v>3462</v>
      </c>
      <c r="E152" s="86" t="b">
        <v>0</v>
      </c>
      <c r="F152" s="86" t="b">
        <v>0</v>
      </c>
      <c r="G152" s="86" t="b">
        <v>0</v>
      </c>
    </row>
    <row r="153" spans="1:7" ht="15">
      <c r="A153" s="86" t="s">
        <v>3021</v>
      </c>
      <c r="B153" s="86">
        <v>4</v>
      </c>
      <c r="C153" s="121">
        <v>0.0025144739690847904</v>
      </c>
      <c r="D153" s="86" t="s">
        <v>3462</v>
      </c>
      <c r="E153" s="86" t="b">
        <v>0</v>
      </c>
      <c r="F153" s="86" t="b">
        <v>0</v>
      </c>
      <c r="G153" s="86" t="b">
        <v>0</v>
      </c>
    </row>
    <row r="154" spans="1:7" ht="15">
      <c r="A154" s="86" t="s">
        <v>3316</v>
      </c>
      <c r="B154" s="86">
        <v>4</v>
      </c>
      <c r="C154" s="121">
        <v>0.0025144739690847904</v>
      </c>
      <c r="D154" s="86" t="s">
        <v>3462</v>
      </c>
      <c r="E154" s="86" t="b">
        <v>0</v>
      </c>
      <c r="F154" s="86" t="b">
        <v>0</v>
      </c>
      <c r="G154" s="86" t="b">
        <v>0</v>
      </c>
    </row>
    <row r="155" spans="1:7" ht="15">
      <c r="A155" s="86" t="s">
        <v>3317</v>
      </c>
      <c r="B155" s="86">
        <v>4</v>
      </c>
      <c r="C155" s="121">
        <v>0.0025144739690847904</v>
      </c>
      <c r="D155" s="86" t="s">
        <v>3462</v>
      </c>
      <c r="E155" s="86" t="b">
        <v>0</v>
      </c>
      <c r="F155" s="86" t="b">
        <v>0</v>
      </c>
      <c r="G155" s="86" t="b">
        <v>0</v>
      </c>
    </row>
    <row r="156" spans="1:7" ht="15">
      <c r="A156" s="86" t="s">
        <v>3318</v>
      </c>
      <c r="B156" s="86">
        <v>4</v>
      </c>
      <c r="C156" s="121">
        <v>0.0025144739690847904</v>
      </c>
      <c r="D156" s="86" t="s">
        <v>3462</v>
      </c>
      <c r="E156" s="86" t="b">
        <v>0</v>
      </c>
      <c r="F156" s="86" t="b">
        <v>0</v>
      </c>
      <c r="G156" s="86" t="b">
        <v>0</v>
      </c>
    </row>
    <row r="157" spans="1:7" ht="15">
      <c r="A157" s="86" t="s">
        <v>2779</v>
      </c>
      <c r="B157" s="86">
        <v>4</v>
      </c>
      <c r="C157" s="121">
        <v>0.0025144739690847904</v>
      </c>
      <c r="D157" s="86" t="s">
        <v>3462</v>
      </c>
      <c r="E157" s="86" t="b">
        <v>0</v>
      </c>
      <c r="F157" s="86" t="b">
        <v>0</v>
      </c>
      <c r="G157" s="86" t="b">
        <v>0</v>
      </c>
    </row>
    <row r="158" spans="1:7" ht="15">
      <c r="A158" s="86" t="s">
        <v>3319</v>
      </c>
      <c r="B158" s="86">
        <v>4</v>
      </c>
      <c r="C158" s="121">
        <v>0.0025144739690847904</v>
      </c>
      <c r="D158" s="86" t="s">
        <v>3462</v>
      </c>
      <c r="E158" s="86" t="b">
        <v>1</v>
      </c>
      <c r="F158" s="86" t="b">
        <v>0</v>
      </c>
      <c r="G158" s="86" t="b">
        <v>0</v>
      </c>
    </row>
    <row r="159" spans="1:7" ht="15">
      <c r="A159" s="86" t="s">
        <v>340</v>
      </c>
      <c r="B159" s="86">
        <v>4</v>
      </c>
      <c r="C159" s="121">
        <v>0.0025144739690847904</v>
      </c>
      <c r="D159" s="86" t="s">
        <v>3462</v>
      </c>
      <c r="E159" s="86" t="b">
        <v>0</v>
      </c>
      <c r="F159" s="86" t="b">
        <v>0</v>
      </c>
      <c r="G159" s="86" t="b">
        <v>0</v>
      </c>
    </row>
    <row r="160" spans="1:7" ht="15">
      <c r="A160" s="86" t="s">
        <v>3320</v>
      </c>
      <c r="B160" s="86">
        <v>4</v>
      </c>
      <c r="C160" s="121">
        <v>0.0025144739690847904</v>
      </c>
      <c r="D160" s="86" t="s">
        <v>3462</v>
      </c>
      <c r="E160" s="86" t="b">
        <v>0</v>
      </c>
      <c r="F160" s="86" t="b">
        <v>0</v>
      </c>
      <c r="G160" s="86" t="b">
        <v>0</v>
      </c>
    </row>
    <row r="161" spans="1:7" ht="15">
      <c r="A161" s="86" t="s">
        <v>3321</v>
      </c>
      <c r="B161" s="86">
        <v>4</v>
      </c>
      <c r="C161" s="121">
        <v>0.0025144739690847904</v>
      </c>
      <c r="D161" s="86" t="s">
        <v>3462</v>
      </c>
      <c r="E161" s="86" t="b">
        <v>0</v>
      </c>
      <c r="F161" s="86" t="b">
        <v>0</v>
      </c>
      <c r="G161" s="86" t="b">
        <v>0</v>
      </c>
    </row>
    <row r="162" spans="1:7" ht="15">
      <c r="A162" s="86" t="s">
        <v>3322</v>
      </c>
      <c r="B162" s="86">
        <v>4</v>
      </c>
      <c r="C162" s="121">
        <v>0.0025144739690847904</v>
      </c>
      <c r="D162" s="86" t="s">
        <v>3462</v>
      </c>
      <c r="E162" s="86" t="b">
        <v>0</v>
      </c>
      <c r="F162" s="86" t="b">
        <v>0</v>
      </c>
      <c r="G162" s="86" t="b">
        <v>0</v>
      </c>
    </row>
    <row r="163" spans="1:7" ht="15">
      <c r="A163" s="86" t="s">
        <v>3323</v>
      </c>
      <c r="B163" s="86">
        <v>4</v>
      </c>
      <c r="C163" s="121">
        <v>0.0025144739690847904</v>
      </c>
      <c r="D163" s="86" t="s">
        <v>3462</v>
      </c>
      <c r="E163" s="86" t="b">
        <v>0</v>
      </c>
      <c r="F163" s="86" t="b">
        <v>0</v>
      </c>
      <c r="G163" s="86" t="b">
        <v>0</v>
      </c>
    </row>
    <row r="164" spans="1:7" ht="15">
      <c r="A164" s="86" t="s">
        <v>3324</v>
      </c>
      <c r="B164" s="86">
        <v>4</v>
      </c>
      <c r="C164" s="121">
        <v>0.0025144739690847904</v>
      </c>
      <c r="D164" s="86" t="s">
        <v>3462</v>
      </c>
      <c r="E164" s="86" t="b">
        <v>0</v>
      </c>
      <c r="F164" s="86" t="b">
        <v>0</v>
      </c>
      <c r="G164" s="86" t="b">
        <v>0</v>
      </c>
    </row>
    <row r="165" spans="1:7" ht="15">
      <c r="A165" s="86" t="s">
        <v>3325</v>
      </c>
      <c r="B165" s="86">
        <v>4</v>
      </c>
      <c r="C165" s="121">
        <v>0.0025144739690847904</v>
      </c>
      <c r="D165" s="86" t="s">
        <v>3462</v>
      </c>
      <c r="E165" s="86" t="b">
        <v>0</v>
      </c>
      <c r="F165" s="86" t="b">
        <v>0</v>
      </c>
      <c r="G165" s="86" t="b">
        <v>0</v>
      </c>
    </row>
    <row r="166" spans="1:7" ht="15">
      <c r="A166" s="86" t="s">
        <v>3326</v>
      </c>
      <c r="B166" s="86">
        <v>4</v>
      </c>
      <c r="C166" s="121">
        <v>0.0025144739690847904</v>
      </c>
      <c r="D166" s="86" t="s">
        <v>3462</v>
      </c>
      <c r="E166" s="86" t="b">
        <v>0</v>
      </c>
      <c r="F166" s="86" t="b">
        <v>0</v>
      </c>
      <c r="G166" s="86" t="b">
        <v>0</v>
      </c>
    </row>
    <row r="167" spans="1:7" ht="15">
      <c r="A167" s="86" t="s">
        <v>2838</v>
      </c>
      <c r="B167" s="86">
        <v>4</v>
      </c>
      <c r="C167" s="121">
        <v>0.002947454904955313</v>
      </c>
      <c r="D167" s="86" t="s">
        <v>3462</v>
      </c>
      <c r="E167" s="86" t="b">
        <v>0</v>
      </c>
      <c r="F167" s="86" t="b">
        <v>0</v>
      </c>
      <c r="G167" s="86" t="b">
        <v>0</v>
      </c>
    </row>
    <row r="168" spans="1:7" ht="15">
      <c r="A168" s="86" t="s">
        <v>3327</v>
      </c>
      <c r="B168" s="86">
        <v>4</v>
      </c>
      <c r="C168" s="121">
        <v>0.0025144739690847904</v>
      </c>
      <c r="D168" s="86" t="s">
        <v>3462</v>
      </c>
      <c r="E168" s="86" t="b">
        <v>0</v>
      </c>
      <c r="F168" s="86" t="b">
        <v>0</v>
      </c>
      <c r="G168" s="86" t="b">
        <v>0</v>
      </c>
    </row>
    <row r="169" spans="1:7" ht="15">
      <c r="A169" s="86" t="s">
        <v>3328</v>
      </c>
      <c r="B169" s="86">
        <v>4</v>
      </c>
      <c r="C169" s="121">
        <v>0.0025144739690847904</v>
      </c>
      <c r="D169" s="86" t="s">
        <v>3462</v>
      </c>
      <c r="E169" s="86" t="b">
        <v>0</v>
      </c>
      <c r="F169" s="86" t="b">
        <v>0</v>
      </c>
      <c r="G169" s="86" t="b">
        <v>0</v>
      </c>
    </row>
    <row r="170" spans="1:7" ht="15">
      <c r="A170" s="86" t="s">
        <v>3329</v>
      </c>
      <c r="B170" s="86">
        <v>3</v>
      </c>
      <c r="C170" s="121">
        <v>0.002020632970457929</v>
      </c>
      <c r="D170" s="86" t="s">
        <v>3462</v>
      </c>
      <c r="E170" s="86" t="b">
        <v>0</v>
      </c>
      <c r="F170" s="86" t="b">
        <v>0</v>
      </c>
      <c r="G170" s="86" t="b">
        <v>0</v>
      </c>
    </row>
    <row r="171" spans="1:7" ht="15">
      <c r="A171" s="86" t="s">
        <v>2839</v>
      </c>
      <c r="B171" s="86">
        <v>3</v>
      </c>
      <c r="C171" s="121">
        <v>0.002020632970457929</v>
      </c>
      <c r="D171" s="86" t="s">
        <v>3462</v>
      </c>
      <c r="E171" s="86" t="b">
        <v>0</v>
      </c>
      <c r="F171" s="86" t="b">
        <v>0</v>
      </c>
      <c r="G171" s="86" t="b">
        <v>0</v>
      </c>
    </row>
    <row r="172" spans="1:7" ht="15">
      <c r="A172" s="86" t="s">
        <v>3330</v>
      </c>
      <c r="B172" s="86">
        <v>3</v>
      </c>
      <c r="C172" s="121">
        <v>0.002020632970457929</v>
      </c>
      <c r="D172" s="86" t="s">
        <v>3462</v>
      </c>
      <c r="E172" s="86" t="b">
        <v>0</v>
      </c>
      <c r="F172" s="86" t="b">
        <v>0</v>
      </c>
      <c r="G172" s="86" t="b">
        <v>0</v>
      </c>
    </row>
    <row r="173" spans="1:7" ht="15">
      <c r="A173" s="86" t="s">
        <v>3331</v>
      </c>
      <c r="B173" s="86">
        <v>3</v>
      </c>
      <c r="C173" s="121">
        <v>0.002020632970457929</v>
      </c>
      <c r="D173" s="86" t="s">
        <v>3462</v>
      </c>
      <c r="E173" s="86" t="b">
        <v>0</v>
      </c>
      <c r="F173" s="86" t="b">
        <v>0</v>
      </c>
      <c r="G173" s="86" t="b">
        <v>0</v>
      </c>
    </row>
    <row r="174" spans="1:7" ht="15">
      <c r="A174" s="86" t="s">
        <v>3332</v>
      </c>
      <c r="B174" s="86">
        <v>3</v>
      </c>
      <c r="C174" s="121">
        <v>0.002020632970457929</v>
      </c>
      <c r="D174" s="86" t="s">
        <v>3462</v>
      </c>
      <c r="E174" s="86" t="b">
        <v>0</v>
      </c>
      <c r="F174" s="86" t="b">
        <v>0</v>
      </c>
      <c r="G174" s="86" t="b">
        <v>0</v>
      </c>
    </row>
    <row r="175" spans="1:7" ht="15">
      <c r="A175" s="86" t="s">
        <v>3333</v>
      </c>
      <c r="B175" s="86">
        <v>3</v>
      </c>
      <c r="C175" s="121">
        <v>0.002020632970457929</v>
      </c>
      <c r="D175" s="86" t="s">
        <v>3462</v>
      </c>
      <c r="E175" s="86" t="b">
        <v>0</v>
      </c>
      <c r="F175" s="86" t="b">
        <v>0</v>
      </c>
      <c r="G175" s="86" t="b">
        <v>0</v>
      </c>
    </row>
    <row r="176" spans="1:7" ht="15">
      <c r="A176" s="86" t="s">
        <v>3334</v>
      </c>
      <c r="B176" s="86">
        <v>3</v>
      </c>
      <c r="C176" s="121">
        <v>0.002020632970457929</v>
      </c>
      <c r="D176" s="86" t="s">
        <v>3462</v>
      </c>
      <c r="E176" s="86" t="b">
        <v>0</v>
      </c>
      <c r="F176" s="86" t="b">
        <v>0</v>
      </c>
      <c r="G176" s="86" t="b">
        <v>0</v>
      </c>
    </row>
    <row r="177" spans="1:7" ht="15">
      <c r="A177" s="86" t="s">
        <v>3335</v>
      </c>
      <c r="B177" s="86">
        <v>3</v>
      </c>
      <c r="C177" s="121">
        <v>0.002020632970457929</v>
      </c>
      <c r="D177" s="86" t="s">
        <v>3462</v>
      </c>
      <c r="E177" s="86" t="b">
        <v>0</v>
      </c>
      <c r="F177" s="86" t="b">
        <v>0</v>
      </c>
      <c r="G177" s="86" t="b">
        <v>0</v>
      </c>
    </row>
    <row r="178" spans="1:7" ht="15">
      <c r="A178" s="86" t="s">
        <v>3336</v>
      </c>
      <c r="B178" s="86">
        <v>3</v>
      </c>
      <c r="C178" s="121">
        <v>0.002020632970457929</v>
      </c>
      <c r="D178" s="86" t="s">
        <v>3462</v>
      </c>
      <c r="E178" s="86" t="b">
        <v>0</v>
      </c>
      <c r="F178" s="86" t="b">
        <v>0</v>
      </c>
      <c r="G178" s="86" t="b">
        <v>0</v>
      </c>
    </row>
    <row r="179" spans="1:7" ht="15">
      <c r="A179" s="86" t="s">
        <v>3337</v>
      </c>
      <c r="B179" s="86">
        <v>3</v>
      </c>
      <c r="C179" s="121">
        <v>0.002020632970457929</v>
      </c>
      <c r="D179" s="86" t="s">
        <v>3462</v>
      </c>
      <c r="E179" s="86" t="b">
        <v>0</v>
      </c>
      <c r="F179" s="86" t="b">
        <v>0</v>
      </c>
      <c r="G179" s="86" t="b">
        <v>0</v>
      </c>
    </row>
    <row r="180" spans="1:7" ht="15">
      <c r="A180" s="86" t="s">
        <v>3338</v>
      </c>
      <c r="B180" s="86">
        <v>3</v>
      </c>
      <c r="C180" s="121">
        <v>0.002020632970457929</v>
      </c>
      <c r="D180" s="86" t="s">
        <v>3462</v>
      </c>
      <c r="E180" s="86" t="b">
        <v>0</v>
      </c>
      <c r="F180" s="86" t="b">
        <v>0</v>
      </c>
      <c r="G180" s="86" t="b">
        <v>0</v>
      </c>
    </row>
    <row r="181" spans="1:7" ht="15">
      <c r="A181" s="86" t="s">
        <v>3339</v>
      </c>
      <c r="B181" s="86">
        <v>3</v>
      </c>
      <c r="C181" s="121">
        <v>0.002020632970457929</v>
      </c>
      <c r="D181" s="86" t="s">
        <v>3462</v>
      </c>
      <c r="E181" s="86" t="b">
        <v>0</v>
      </c>
      <c r="F181" s="86" t="b">
        <v>0</v>
      </c>
      <c r="G181" s="86" t="b">
        <v>0</v>
      </c>
    </row>
    <row r="182" spans="1:7" ht="15">
      <c r="A182" s="86" t="s">
        <v>3340</v>
      </c>
      <c r="B182" s="86">
        <v>3</v>
      </c>
      <c r="C182" s="121">
        <v>0.002020632970457929</v>
      </c>
      <c r="D182" s="86" t="s">
        <v>3462</v>
      </c>
      <c r="E182" s="86" t="b">
        <v>0</v>
      </c>
      <c r="F182" s="86" t="b">
        <v>0</v>
      </c>
      <c r="G182" s="86" t="b">
        <v>0</v>
      </c>
    </row>
    <row r="183" spans="1:7" ht="15">
      <c r="A183" s="86" t="s">
        <v>3341</v>
      </c>
      <c r="B183" s="86">
        <v>3</v>
      </c>
      <c r="C183" s="121">
        <v>0.002020632970457929</v>
      </c>
      <c r="D183" s="86" t="s">
        <v>3462</v>
      </c>
      <c r="E183" s="86" t="b">
        <v>0</v>
      </c>
      <c r="F183" s="86" t="b">
        <v>0</v>
      </c>
      <c r="G183" s="86" t="b">
        <v>0</v>
      </c>
    </row>
    <row r="184" spans="1:7" ht="15">
      <c r="A184" s="86" t="s">
        <v>3342</v>
      </c>
      <c r="B184" s="86">
        <v>3</v>
      </c>
      <c r="C184" s="121">
        <v>0.002020632970457929</v>
      </c>
      <c r="D184" s="86" t="s">
        <v>3462</v>
      </c>
      <c r="E184" s="86" t="b">
        <v>0</v>
      </c>
      <c r="F184" s="86" t="b">
        <v>0</v>
      </c>
      <c r="G184" s="86" t="b">
        <v>0</v>
      </c>
    </row>
    <row r="185" spans="1:7" ht="15">
      <c r="A185" s="86" t="s">
        <v>3343</v>
      </c>
      <c r="B185" s="86">
        <v>3</v>
      </c>
      <c r="C185" s="121">
        <v>0.002535326880619377</v>
      </c>
      <c r="D185" s="86" t="s">
        <v>3462</v>
      </c>
      <c r="E185" s="86" t="b">
        <v>0</v>
      </c>
      <c r="F185" s="86" t="b">
        <v>0</v>
      </c>
      <c r="G185" s="86" t="b">
        <v>0</v>
      </c>
    </row>
    <row r="186" spans="1:7" ht="15">
      <c r="A186" s="86" t="s">
        <v>3344</v>
      </c>
      <c r="B186" s="86">
        <v>3</v>
      </c>
      <c r="C186" s="121">
        <v>0.002210591178716485</v>
      </c>
      <c r="D186" s="86" t="s">
        <v>3462</v>
      </c>
      <c r="E186" s="86" t="b">
        <v>0</v>
      </c>
      <c r="F186" s="86" t="b">
        <v>0</v>
      </c>
      <c r="G186" s="86" t="b">
        <v>0</v>
      </c>
    </row>
    <row r="187" spans="1:7" ht="15">
      <c r="A187" s="86" t="s">
        <v>3345</v>
      </c>
      <c r="B187" s="86">
        <v>3</v>
      </c>
      <c r="C187" s="121">
        <v>0.002020632970457929</v>
      </c>
      <c r="D187" s="86" t="s">
        <v>3462</v>
      </c>
      <c r="E187" s="86" t="b">
        <v>0</v>
      </c>
      <c r="F187" s="86" t="b">
        <v>0</v>
      </c>
      <c r="G187" s="86" t="b">
        <v>0</v>
      </c>
    </row>
    <row r="188" spans="1:7" ht="15">
      <c r="A188" s="86" t="s">
        <v>3346</v>
      </c>
      <c r="B188" s="86">
        <v>3</v>
      </c>
      <c r="C188" s="121">
        <v>0.002210591178716485</v>
      </c>
      <c r="D188" s="86" t="s">
        <v>3462</v>
      </c>
      <c r="E188" s="86" t="b">
        <v>0</v>
      </c>
      <c r="F188" s="86" t="b">
        <v>0</v>
      </c>
      <c r="G188" s="86" t="b">
        <v>0</v>
      </c>
    </row>
    <row r="189" spans="1:7" ht="15">
      <c r="A189" s="86" t="s">
        <v>3347</v>
      </c>
      <c r="B189" s="86">
        <v>3</v>
      </c>
      <c r="C189" s="121">
        <v>0.002020632970457929</v>
      </c>
      <c r="D189" s="86" t="s">
        <v>3462</v>
      </c>
      <c r="E189" s="86" t="b">
        <v>0</v>
      </c>
      <c r="F189" s="86" t="b">
        <v>0</v>
      </c>
      <c r="G189" s="86" t="b">
        <v>0</v>
      </c>
    </row>
    <row r="190" spans="1:7" ht="15">
      <c r="A190" s="86" t="s">
        <v>3348</v>
      </c>
      <c r="B190" s="86">
        <v>3</v>
      </c>
      <c r="C190" s="121">
        <v>0.002020632970457929</v>
      </c>
      <c r="D190" s="86" t="s">
        <v>3462</v>
      </c>
      <c r="E190" s="86" t="b">
        <v>0</v>
      </c>
      <c r="F190" s="86" t="b">
        <v>0</v>
      </c>
      <c r="G190" s="86" t="b">
        <v>0</v>
      </c>
    </row>
    <row r="191" spans="1:7" ht="15">
      <c r="A191" s="86" t="s">
        <v>2841</v>
      </c>
      <c r="B191" s="86">
        <v>3</v>
      </c>
      <c r="C191" s="121">
        <v>0.002210591178716485</v>
      </c>
      <c r="D191" s="86" t="s">
        <v>3462</v>
      </c>
      <c r="E191" s="86" t="b">
        <v>0</v>
      </c>
      <c r="F191" s="86" t="b">
        <v>0</v>
      </c>
      <c r="G191" s="86" t="b">
        <v>0</v>
      </c>
    </row>
    <row r="192" spans="1:7" ht="15">
      <c r="A192" s="86" t="s">
        <v>3349</v>
      </c>
      <c r="B192" s="86">
        <v>3</v>
      </c>
      <c r="C192" s="121">
        <v>0.002020632970457929</v>
      </c>
      <c r="D192" s="86" t="s">
        <v>3462</v>
      </c>
      <c r="E192" s="86" t="b">
        <v>0</v>
      </c>
      <c r="F192" s="86" t="b">
        <v>0</v>
      </c>
      <c r="G192" s="86" t="b">
        <v>0</v>
      </c>
    </row>
    <row r="193" spans="1:7" ht="15">
      <c r="A193" s="86" t="s">
        <v>3350</v>
      </c>
      <c r="B193" s="86">
        <v>3</v>
      </c>
      <c r="C193" s="121">
        <v>0.002020632970457929</v>
      </c>
      <c r="D193" s="86" t="s">
        <v>3462</v>
      </c>
      <c r="E193" s="86" t="b">
        <v>1</v>
      </c>
      <c r="F193" s="86" t="b">
        <v>0</v>
      </c>
      <c r="G193" s="86" t="b">
        <v>0</v>
      </c>
    </row>
    <row r="194" spans="1:7" ht="15">
      <c r="A194" s="86" t="s">
        <v>3351</v>
      </c>
      <c r="B194" s="86">
        <v>3</v>
      </c>
      <c r="C194" s="121">
        <v>0.002020632970457929</v>
      </c>
      <c r="D194" s="86" t="s">
        <v>3462</v>
      </c>
      <c r="E194" s="86" t="b">
        <v>0</v>
      </c>
      <c r="F194" s="86" t="b">
        <v>0</v>
      </c>
      <c r="G194" s="86" t="b">
        <v>0</v>
      </c>
    </row>
    <row r="195" spans="1:7" ht="15">
      <c r="A195" s="86" t="s">
        <v>3352</v>
      </c>
      <c r="B195" s="86">
        <v>3</v>
      </c>
      <c r="C195" s="121">
        <v>0.002020632970457929</v>
      </c>
      <c r="D195" s="86" t="s">
        <v>3462</v>
      </c>
      <c r="E195" s="86" t="b">
        <v>0</v>
      </c>
      <c r="F195" s="86" t="b">
        <v>0</v>
      </c>
      <c r="G195" s="86" t="b">
        <v>0</v>
      </c>
    </row>
    <row r="196" spans="1:7" ht="15">
      <c r="A196" s="86" t="s">
        <v>3353</v>
      </c>
      <c r="B196" s="86">
        <v>3</v>
      </c>
      <c r="C196" s="121">
        <v>0.002020632970457929</v>
      </c>
      <c r="D196" s="86" t="s">
        <v>3462</v>
      </c>
      <c r="E196" s="86" t="b">
        <v>0</v>
      </c>
      <c r="F196" s="86" t="b">
        <v>0</v>
      </c>
      <c r="G196" s="86" t="b">
        <v>0</v>
      </c>
    </row>
    <row r="197" spans="1:7" ht="15">
      <c r="A197" s="86" t="s">
        <v>3354</v>
      </c>
      <c r="B197" s="86">
        <v>3</v>
      </c>
      <c r="C197" s="121">
        <v>0.002020632970457929</v>
      </c>
      <c r="D197" s="86" t="s">
        <v>3462</v>
      </c>
      <c r="E197" s="86" t="b">
        <v>0</v>
      </c>
      <c r="F197" s="86" t="b">
        <v>0</v>
      </c>
      <c r="G197" s="86" t="b">
        <v>0</v>
      </c>
    </row>
    <row r="198" spans="1:7" ht="15">
      <c r="A198" s="86" t="s">
        <v>3355</v>
      </c>
      <c r="B198" s="86">
        <v>3</v>
      </c>
      <c r="C198" s="121">
        <v>0.002020632970457929</v>
      </c>
      <c r="D198" s="86" t="s">
        <v>3462</v>
      </c>
      <c r="E198" s="86" t="b">
        <v>0</v>
      </c>
      <c r="F198" s="86" t="b">
        <v>0</v>
      </c>
      <c r="G198" s="86" t="b">
        <v>0</v>
      </c>
    </row>
    <row r="199" spans="1:7" ht="15">
      <c r="A199" s="86" t="s">
        <v>3356</v>
      </c>
      <c r="B199" s="86">
        <v>3</v>
      </c>
      <c r="C199" s="121">
        <v>0.002020632970457929</v>
      </c>
      <c r="D199" s="86" t="s">
        <v>3462</v>
      </c>
      <c r="E199" s="86" t="b">
        <v>0</v>
      </c>
      <c r="F199" s="86" t="b">
        <v>0</v>
      </c>
      <c r="G199" s="86" t="b">
        <v>0</v>
      </c>
    </row>
    <row r="200" spans="1:7" ht="15">
      <c r="A200" s="86" t="s">
        <v>3357</v>
      </c>
      <c r="B200" s="86">
        <v>3</v>
      </c>
      <c r="C200" s="121">
        <v>0.002020632970457929</v>
      </c>
      <c r="D200" s="86" t="s">
        <v>3462</v>
      </c>
      <c r="E200" s="86" t="b">
        <v>0</v>
      </c>
      <c r="F200" s="86" t="b">
        <v>0</v>
      </c>
      <c r="G200" s="86" t="b">
        <v>0</v>
      </c>
    </row>
    <row r="201" spans="1:7" ht="15">
      <c r="A201" s="86" t="s">
        <v>3358</v>
      </c>
      <c r="B201" s="86">
        <v>3</v>
      </c>
      <c r="C201" s="121">
        <v>0.002020632970457929</v>
      </c>
      <c r="D201" s="86" t="s">
        <v>3462</v>
      </c>
      <c r="E201" s="86" t="b">
        <v>0</v>
      </c>
      <c r="F201" s="86" t="b">
        <v>0</v>
      </c>
      <c r="G201" s="86" t="b">
        <v>0</v>
      </c>
    </row>
    <row r="202" spans="1:7" ht="15">
      <c r="A202" s="86" t="s">
        <v>3359</v>
      </c>
      <c r="B202" s="86">
        <v>3</v>
      </c>
      <c r="C202" s="121">
        <v>0.002020632970457929</v>
      </c>
      <c r="D202" s="86" t="s">
        <v>3462</v>
      </c>
      <c r="E202" s="86" t="b">
        <v>0</v>
      </c>
      <c r="F202" s="86" t="b">
        <v>0</v>
      </c>
      <c r="G202" s="86" t="b">
        <v>0</v>
      </c>
    </row>
    <row r="203" spans="1:7" ht="15">
      <c r="A203" s="86" t="s">
        <v>3360</v>
      </c>
      <c r="B203" s="86">
        <v>3</v>
      </c>
      <c r="C203" s="121">
        <v>0.002020632970457929</v>
      </c>
      <c r="D203" s="86" t="s">
        <v>3462</v>
      </c>
      <c r="E203" s="86" t="b">
        <v>0</v>
      </c>
      <c r="F203" s="86" t="b">
        <v>0</v>
      </c>
      <c r="G203" s="86" t="b">
        <v>0</v>
      </c>
    </row>
    <row r="204" spans="1:7" ht="15">
      <c r="A204" s="86" t="s">
        <v>3361</v>
      </c>
      <c r="B204" s="86">
        <v>3</v>
      </c>
      <c r="C204" s="121">
        <v>0.002020632970457929</v>
      </c>
      <c r="D204" s="86" t="s">
        <v>3462</v>
      </c>
      <c r="E204" s="86" t="b">
        <v>1</v>
      </c>
      <c r="F204" s="86" t="b">
        <v>0</v>
      </c>
      <c r="G204" s="86" t="b">
        <v>0</v>
      </c>
    </row>
    <row r="205" spans="1:7" ht="15">
      <c r="A205" s="86" t="s">
        <v>3362</v>
      </c>
      <c r="B205" s="86">
        <v>3</v>
      </c>
      <c r="C205" s="121">
        <v>0.002020632970457929</v>
      </c>
      <c r="D205" s="86" t="s">
        <v>3462</v>
      </c>
      <c r="E205" s="86" t="b">
        <v>0</v>
      </c>
      <c r="F205" s="86" t="b">
        <v>0</v>
      </c>
      <c r="G205" s="86" t="b">
        <v>0</v>
      </c>
    </row>
    <row r="206" spans="1:7" ht="15">
      <c r="A206" s="86" t="s">
        <v>3363</v>
      </c>
      <c r="B206" s="86">
        <v>3</v>
      </c>
      <c r="C206" s="121">
        <v>0.002020632970457929</v>
      </c>
      <c r="D206" s="86" t="s">
        <v>3462</v>
      </c>
      <c r="E206" s="86" t="b">
        <v>0</v>
      </c>
      <c r="F206" s="86" t="b">
        <v>0</v>
      </c>
      <c r="G206" s="86" t="b">
        <v>0</v>
      </c>
    </row>
    <row r="207" spans="1:7" ht="15">
      <c r="A207" s="86" t="s">
        <v>3364</v>
      </c>
      <c r="B207" s="86">
        <v>3</v>
      </c>
      <c r="C207" s="121">
        <v>0.002020632970457929</v>
      </c>
      <c r="D207" s="86" t="s">
        <v>3462</v>
      </c>
      <c r="E207" s="86" t="b">
        <v>0</v>
      </c>
      <c r="F207" s="86" t="b">
        <v>0</v>
      </c>
      <c r="G207" s="86" t="b">
        <v>0</v>
      </c>
    </row>
    <row r="208" spans="1:7" ht="15">
      <c r="A208" s="86" t="s">
        <v>3365</v>
      </c>
      <c r="B208" s="86">
        <v>3</v>
      </c>
      <c r="C208" s="121">
        <v>0.002020632970457929</v>
      </c>
      <c r="D208" s="86" t="s">
        <v>3462</v>
      </c>
      <c r="E208" s="86" t="b">
        <v>0</v>
      </c>
      <c r="F208" s="86" t="b">
        <v>0</v>
      </c>
      <c r="G208" s="86" t="b">
        <v>0</v>
      </c>
    </row>
    <row r="209" spans="1:7" ht="15">
      <c r="A209" s="86" t="s">
        <v>3366</v>
      </c>
      <c r="B209" s="86">
        <v>3</v>
      </c>
      <c r="C209" s="121">
        <v>0.002020632970457929</v>
      </c>
      <c r="D209" s="86" t="s">
        <v>3462</v>
      </c>
      <c r="E209" s="86" t="b">
        <v>0</v>
      </c>
      <c r="F209" s="86" t="b">
        <v>0</v>
      </c>
      <c r="G209" s="86" t="b">
        <v>0</v>
      </c>
    </row>
    <row r="210" spans="1:7" ht="15">
      <c r="A210" s="86" t="s">
        <v>3367</v>
      </c>
      <c r="B210" s="86">
        <v>3</v>
      </c>
      <c r="C210" s="121">
        <v>0.002020632970457929</v>
      </c>
      <c r="D210" s="86" t="s">
        <v>3462</v>
      </c>
      <c r="E210" s="86" t="b">
        <v>0</v>
      </c>
      <c r="F210" s="86" t="b">
        <v>0</v>
      </c>
      <c r="G210" s="86" t="b">
        <v>0</v>
      </c>
    </row>
    <row r="211" spans="1:7" ht="15">
      <c r="A211" s="86" t="s">
        <v>3368</v>
      </c>
      <c r="B211" s="86">
        <v>3</v>
      </c>
      <c r="C211" s="121">
        <v>0.002020632970457929</v>
      </c>
      <c r="D211" s="86" t="s">
        <v>3462</v>
      </c>
      <c r="E211" s="86" t="b">
        <v>0</v>
      </c>
      <c r="F211" s="86" t="b">
        <v>0</v>
      </c>
      <c r="G211" s="86" t="b">
        <v>0</v>
      </c>
    </row>
    <row r="212" spans="1:7" ht="15">
      <c r="A212" s="86" t="s">
        <v>3369</v>
      </c>
      <c r="B212" s="86">
        <v>2</v>
      </c>
      <c r="C212" s="121">
        <v>0.0014737274524776565</v>
      </c>
      <c r="D212" s="86" t="s">
        <v>3462</v>
      </c>
      <c r="E212" s="86" t="b">
        <v>0</v>
      </c>
      <c r="F212" s="86" t="b">
        <v>0</v>
      </c>
      <c r="G212" s="86" t="b">
        <v>0</v>
      </c>
    </row>
    <row r="213" spans="1:7" ht="15">
      <c r="A213" s="86" t="s">
        <v>3370</v>
      </c>
      <c r="B213" s="86">
        <v>2</v>
      </c>
      <c r="C213" s="121">
        <v>0.0014737274524776565</v>
      </c>
      <c r="D213" s="86" t="s">
        <v>3462</v>
      </c>
      <c r="E213" s="86" t="b">
        <v>0</v>
      </c>
      <c r="F213" s="86" t="b">
        <v>0</v>
      </c>
      <c r="G213" s="86" t="b">
        <v>0</v>
      </c>
    </row>
    <row r="214" spans="1:7" ht="15">
      <c r="A214" s="86" t="s">
        <v>3371</v>
      </c>
      <c r="B214" s="86">
        <v>2</v>
      </c>
      <c r="C214" s="121">
        <v>0.0014737274524776565</v>
      </c>
      <c r="D214" s="86" t="s">
        <v>3462</v>
      </c>
      <c r="E214" s="86" t="b">
        <v>0</v>
      </c>
      <c r="F214" s="86" t="b">
        <v>0</v>
      </c>
      <c r="G214" s="86" t="b">
        <v>0</v>
      </c>
    </row>
    <row r="215" spans="1:7" ht="15">
      <c r="A215" s="86" t="s">
        <v>3372</v>
      </c>
      <c r="B215" s="86">
        <v>2</v>
      </c>
      <c r="C215" s="121">
        <v>0.0014737274524776565</v>
      </c>
      <c r="D215" s="86" t="s">
        <v>3462</v>
      </c>
      <c r="E215" s="86" t="b">
        <v>0</v>
      </c>
      <c r="F215" s="86" t="b">
        <v>0</v>
      </c>
      <c r="G215" s="86" t="b">
        <v>0</v>
      </c>
    </row>
    <row r="216" spans="1:7" ht="15">
      <c r="A216" s="86" t="s">
        <v>3373</v>
      </c>
      <c r="B216" s="86">
        <v>2</v>
      </c>
      <c r="C216" s="121">
        <v>0.0014737274524776565</v>
      </c>
      <c r="D216" s="86" t="s">
        <v>3462</v>
      </c>
      <c r="E216" s="86" t="b">
        <v>0</v>
      </c>
      <c r="F216" s="86" t="b">
        <v>0</v>
      </c>
      <c r="G216" s="86" t="b">
        <v>0</v>
      </c>
    </row>
    <row r="217" spans="1:7" ht="15">
      <c r="A217" s="86" t="s">
        <v>3374</v>
      </c>
      <c r="B217" s="86">
        <v>2</v>
      </c>
      <c r="C217" s="121">
        <v>0.0014737274524776565</v>
      </c>
      <c r="D217" s="86" t="s">
        <v>3462</v>
      </c>
      <c r="E217" s="86" t="b">
        <v>0</v>
      </c>
      <c r="F217" s="86" t="b">
        <v>0</v>
      </c>
      <c r="G217" s="86" t="b">
        <v>0</v>
      </c>
    </row>
    <row r="218" spans="1:7" ht="15">
      <c r="A218" s="86" t="s">
        <v>3375</v>
      </c>
      <c r="B218" s="86">
        <v>2</v>
      </c>
      <c r="C218" s="121">
        <v>0.0014737274524776565</v>
      </c>
      <c r="D218" s="86" t="s">
        <v>3462</v>
      </c>
      <c r="E218" s="86" t="b">
        <v>0</v>
      </c>
      <c r="F218" s="86" t="b">
        <v>0</v>
      </c>
      <c r="G218" s="86" t="b">
        <v>0</v>
      </c>
    </row>
    <row r="219" spans="1:7" ht="15">
      <c r="A219" s="86" t="s">
        <v>3376</v>
      </c>
      <c r="B219" s="86">
        <v>2</v>
      </c>
      <c r="C219" s="121">
        <v>0.0014737274524776565</v>
      </c>
      <c r="D219" s="86" t="s">
        <v>3462</v>
      </c>
      <c r="E219" s="86" t="b">
        <v>0</v>
      </c>
      <c r="F219" s="86" t="b">
        <v>0</v>
      </c>
      <c r="G219" s="86" t="b">
        <v>0</v>
      </c>
    </row>
    <row r="220" spans="1:7" ht="15">
      <c r="A220" s="86" t="s">
        <v>3377</v>
      </c>
      <c r="B220" s="86">
        <v>2</v>
      </c>
      <c r="C220" s="121">
        <v>0.0014737274524776565</v>
      </c>
      <c r="D220" s="86" t="s">
        <v>3462</v>
      </c>
      <c r="E220" s="86" t="b">
        <v>0</v>
      </c>
      <c r="F220" s="86" t="b">
        <v>0</v>
      </c>
      <c r="G220" s="86" t="b">
        <v>0</v>
      </c>
    </row>
    <row r="221" spans="1:7" ht="15">
      <c r="A221" s="86" t="s">
        <v>3378</v>
      </c>
      <c r="B221" s="86">
        <v>2</v>
      </c>
      <c r="C221" s="121">
        <v>0.0014737274524776565</v>
      </c>
      <c r="D221" s="86" t="s">
        <v>3462</v>
      </c>
      <c r="E221" s="86" t="b">
        <v>0</v>
      </c>
      <c r="F221" s="86" t="b">
        <v>0</v>
      </c>
      <c r="G221" s="86" t="b">
        <v>0</v>
      </c>
    </row>
    <row r="222" spans="1:7" ht="15">
      <c r="A222" s="86" t="s">
        <v>3379</v>
      </c>
      <c r="B222" s="86">
        <v>2</v>
      </c>
      <c r="C222" s="121">
        <v>0.0014737274524776565</v>
      </c>
      <c r="D222" s="86" t="s">
        <v>3462</v>
      </c>
      <c r="E222" s="86" t="b">
        <v>0</v>
      </c>
      <c r="F222" s="86" t="b">
        <v>0</v>
      </c>
      <c r="G222" s="86" t="b">
        <v>0</v>
      </c>
    </row>
    <row r="223" spans="1:7" ht="15">
      <c r="A223" s="86" t="s">
        <v>3380</v>
      </c>
      <c r="B223" s="86">
        <v>2</v>
      </c>
      <c r="C223" s="121">
        <v>0.0014737274524776565</v>
      </c>
      <c r="D223" s="86" t="s">
        <v>3462</v>
      </c>
      <c r="E223" s="86" t="b">
        <v>0</v>
      </c>
      <c r="F223" s="86" t="b">
        <v>0</v>
      </c>
      <c r="G223" s="86" t="b">
        <v>0</v>
      </c>
    </row>
    <row r="224" spans="1:7" ht="15">
      <c r="A224" s="86" t="s">
        <v>3381</v>
      </c>
      <c r="B224" s="86">
        <v>2</v>
      </c>
      <c r="C224" s="121">
        <v>0.0014737274524776565</v>
      </c>
      <c r="D224" s="86" t="s">
        <v>3462</v>
      </c>
      <c r="E224" s="86" t="b">
        <v>0</v>
      </c>
      <c r="F224" s="86" t="b">
        <v>0</v>
      </c>
      <c r="G224" s="86" t="b">
        <v>0</v>
      </c>
    </row>
    <row r="225" spans="1:7" ht="15">
      <c r="A225" s="86" t="s">
        <v>3382</v>
      </c>
      <c r="B225" s="86">
        <v>2</v>
      </c>
      <c r="C225" s="121">
        <v>0.0014737274524776565</v>
      </c>
      <c r="D225" s="86" t="s">
        <v>3462</v>
      </c>
      <c r="E225" s="86" t="b">
        <v>0</v>
      </c>
      <c r="F225" s="86" t="b">
        <v>0</v>
      </c>
      <c r="G225" s="86" t="b">
        <v>0</v>
      </c>
    </row>
    <row r="226" spans="1:7" ht="15">
      <c r="A226" s="86" t="s">
        <v>3383</v>
      </c>
      <c r="B226" s="86">
        <v>2</v>
      </c>
      <c r="C226" s="121">
        <v>0.0014737274524776565</v>
      </c>
      <c r="D226" s="86" t="s">
        <v>3462</v>
      </c>
      <c r="E226" s="86" t="b">
        <v>0</v>
      </c>
      <c r="F226" s="86" t="b">
        <v>0</v>
      </c>
      <c r="G226" s="86" t="b">
        <v>0</v>
      </c>
    </row>
    <row r="227" spans="1:7" ht="15">
      <c r="A227" s="86" t="s">
        <v>3384</v>
      </c>
      <c r="B227" s="86">
        <v>2</v>
      </c>
      <c r="C227" s="121">
        <v>0.0014737274524776565</v>
      </c>
      <c r="D227" s="86" t="s">
        <v>3462</v>
      </c>
      <c r="E227" s="86" t="b">
        <v>0</v>
      </c>
      <c r="F227" s="86" t="b">
        <v>1</v>
      </c>
      <c r="G227" s="86" t="b">
        <v>0</v>
      </c>
    </row>
    <row r="228" spans="1:7" ht="15">
      <c r="A228" s="86" t="s">
        <v>3385</v>
      </c>
      <c r="B228" s="86">
        <v>2</v>
      </c>
      <c r="C228" s="121">
        <v>0.0014737274524776565</v>
      </c>
      <c r="D228" s="86" t="s">
        <v>3462</v>
      </c>
      <c r="E228" s="86" t="b">
        <v>0</v>
      </c>
      <c r="F228" s="86" t="b">
        <v>0</v>
      </c>
      <c r="G228" s="86" t="b">
        <v>0</v>
      </c>
    </row>
    <row r="229" spans="1:7" ht="15">
      <c r="A229" s="86" t="s">
        <v>3386</v>
      </c>
      <c r="B229" s="86">
        <v>2</v>
      </c>
      <c r="C229" s="121">
        <v>0.0014737274524776565</v>
      </c>
      <c r="D229" s="86" t="s">
        <v>3462</v>
      </c>
      <c r="E229" s="86" t="b">
        <v>0</v>
      </c>
      <c r="F229" s="86" t="b">
        <v>0</v>
      </c>
      <c r="G229" s="86" t="b">
        <v>0</v>
      </c>
    </row>
    <row r="230" spans="1:7" ht="15">
      <c r="A230" s="86" t="s">
        <v>3387</v>
      </c>
      <c r="B230" s="86">
        <v>2</v>
      </c>
      <c r="C230" s="121">
        <v>0.0014737274524776565</v>
      </c>
      <c r="D230" s="86" t="s">
        <v>3462</v>
      </c>
      <c r="E230" s="86" t="b">
        <v>0</v>
      </c>
      <c r="F230" s="86" t="b">
        <v>0</v>
      </c>
      <c r="G230" s="86" t="b">
        <v>0</v>
      </c>
    </row>
    <row r="231" spans="1:7" ht="15">
      <c r="A231" s="86" t="s">
        <v>3388</v>
      </c>
      <c r="B231" s="86">
        <v>2</v>
      </c>
      <c r="C231" s="121">
        <v>0.0014737274524776565</v>
      </c>
      <c r="D231" s="86" t="s">
        <v>3462</v>
      </c>
      <c r="E231" s="86" t="b">
        <v>0</v>
      </c>
      <c r="F231" s="86" t="b">
        <v>0</v>
      </c>
      <c r="G231" s="86" t="b">
        <v>0</v>
      </c>
    </row>
    <row r="232" spans="1:7" ht="15">
      <c r="A232" s="86" t="s">
        <v>3389</v>
      </c>
      <c r="B232" s="86">
        <v>2</v>
      </c>
      <c r="C232" s="121">
        <v>0.0014737274524776565</v>
      </c>
      <c r="D232" s="86" t="s">
        <v>3462</v>
      </c>
      <c r="E232" s="86" t="b">
        <v>0</v>
      </c>
      <c r="F232" s="86" t="b">
        <v>0</v>
      </c>
      <c r="G232" s="86" t="b">
        <v>0</v>
      </c>
    </row>
    <row r="233" spans="1:7" ht="15">
      <c r="A233" s="86" t="s">
        <v>3390</v>
      </c>
      <c r="B233" s="86">
        <v>2</v>
      </c>
      <c r="C233" s="121">
        <v>0.0014737274524776565</v>
      </c>
      <c r="D233" s="86" t="s">
        <v>3462</v>
      </c>
      <c r="E233" s="86" t="b">
        <v>0</v>
      </c>
      <c r="F233" s="86" t="b">
        <v>0</v>
      </c>
      <c r="G233" s="86" t="b">
        <v>0</v>
      </c>
    </row>
    <row r="234" spans="1:7" ht="15">
      <c r="A234" s="86" t="s">
        <v>3391</v>
      </c>
      <c r="B234" s="86">
        <v>2</v>
      </c>
      <c r="C234" s="121">
        <v>0.0014737274524776565</v>
      </c>
      <c r="D234" s="86" t="s">
        <v>3462</v>
      </c>
      <c r="E234" s="86" t="b">
        <v>0</v>
      </c>
      <c r="F234" s="86" t="b">
        <v>0</v>
      </c>
      <c r="G234" s="86" t="b">
        <v>0</v>
      </c>
    </row>
    <row r="235" spans="1:7" ht="15">
      <c r="A235" s="86" t="s">
        <v>3392</v>
      </c>
      <c r="B235" s="86">
        <v>2</v>
      </c>
      <c r="C235" s="121">
        <v>0.0014737274524776565</v>
      </c>
      <c r="D235" s="86" t="s">
        <v>3462</v>
      </c>
      <c r="E235" s="86" t="b">
        <v>1</v>
      </c>
      <c r="F235" s="86" t="b">
        <v>0</v>
      </c>
      <c r="G235" s="86" t="b">
        <v>0</v>
      </c>
    </row>
    <row r="236" spans="1:7" ht="15">
      <c r="A236" s="86" t="s">
        <v>3393</v>
      </c>
      <c r="B236" s="86">
        <v>2</v>
      </c>
      <c r="C236" s="121">
        <v>0.0014737274524776565</v>
      </c>
      <c r="D236" s="86" t="s">
        <v>3462</v>
      </c>
      <c r="E236" s="86" t="b">
        <v>0</v>
      </c>
      <c r="F236" s="86" t="b">
        <v>0</v>
      </c>
      <c r="G236" s="86" t="b">
        <v>0</v>
      </c>
    </row>
    <row r="237" spans="1:7" ht="15">
      <c r="A237" s="86" t="s">
        <v>3394</v>
      </c>
      <c r="B237" s="86">
        <v>2</v>
      </c>
      <c r="C237" s="121">
        <v>0.0014737274524776565</v>
      </c>
      <c r="D237" s="86" t="s">
        <v>3462</v>
      </c>
      <c r="E237" s="86" t="b">
        <v>0</v>
      </c>
      <c r="F237" s="86" t="b">
        <v>0</v>
      </c>
      <c r="G237" s="86" t="b">
        <v>0</v>
      </c>
    </row>
    <row r="238" spans="1:7" ht="15">
      <c r="A238" s="86" t="s">
        <v>3395</v>
      </c>
      <c r="B238" s="86">
        <v>2</v>
      </c>
      <c r="C238" s="121">
        <v>0.0014737274524776565</v>
      </c>
      <c r="D238" s="86" t="s">
        <v>3462</v>
      </c>
      <c r="E238" s="86" t="b">
        <v>0</v>
      </c>
      <c r="F238" s="86" t="b">
        <v>0</v>
      </c>
      <c r="G238" s="86" t="b">
        <v>0</v>
      </c>
    </row>
    <row r="239" spans="1:7" ht="15">
      <c r="A239" s="86" t="s">
        <v>3396</v>
      </c>
      <c r="B239" s="86">
        <v>2</v>
      </c>
      <c r="C239" s="121">
        <v>0.0014737274524776565</v>
      </c>
      <c r="D239" s="86" t="s">
        <v>3462</v>
      </c>
      <c r="E239" s="86" t="b">
        <v>0</v>
      </c>
      <c r="F239" s="86" t="b">
        <v>0</v>
      </c>
      <c r="G239" s="86" t="b">
        <v>0</v>
      </c>
    </row>
    <row r="240" spans="1:7" ht="15">
      <c r="A240" s="86" t="s">
        <v>3397</v>
      </c>
      <c r="B240" s="86">
        <v>2</v>
      </c>
      <c r="C240" s="121">
        <v>0.0014737274524776565</v>
      </c>
      <c r="D240" s="86" t="s">
        <v>3462</v>
      </c>
      <c r="E240" s="86" t="b">
        <v>0</v>
      </c>
      <c r="F240" s="86" t="b">
        <v>0</v>
      </c>
      <c r="G240" s="86" t="b">
        <v>0</v>
      </c>
    </row>
    <row r="241" spans="1:7" ht="15">
      <c r="A241" s="86" t="s">
        <v>378</v>
      </c>
      <c r="B241" s="86">
        <v>2</v>
      </c>
      <c r="C241" s="121">
        <v>0.0014737274524776565</v>
      </c>
      <c r="D241" s="86" t="s">
        <v>3462</v>
      </c>
      <c r="E241" s="86" t="b">
        <v>0</v>
      </c>
      <c r="F241" s="86" t="b">
        <v>0</v>
      </c>
      <c r="G241" s="86" t="b">
        <v>0</v>
      </c>
    </row>
    <row r="242" spans="1:7" ht="15">
      <c r="A242" s="86" t="s">
        <v>3398</v>
      </c>
      <c r="B242" s="86">
        <v>2</v>
      </c>
      <c r="C242" s="121">
        <v>0.0014737274524776565</v>
      </c>
      <c r="D242" s="86" t="s">
        <v>3462</v>
      </c>
      <c r="E242" s="86" t="b">
        <v>0</v>
      </c>
      <c r="F242" s="86" t="b">
        <v>0</v>
      </c>
      <c r="G242" s="86" t="b">
        <v>0</v>
      </c>
    </row>
    <row r="243" spans="1:7" ht="15">
      <c r="A243" s="86" t="s">
        <v>3399</v>
      </c>
      <c r="B243" s="86">
        <v>2</v>
      </c>
      <c r="C243" s="121">
        <v>0.0014737274524776565</v>
      </c>
      <c r="D243" s="86" t="s">
        <v>3462</v>
      </c>
      <c r="E243" s="86" t="b">
        <v>0</v>
      </c>
      <c r="F243" s="86" t="b">
        <v>0</v>
      </c>
      <c r="G243" s="86" t="b">
        <v>0</v>
      </c>
    </row>
    <row r="244" spans="1:7" ht="15">
      <c r="A244" s="86" t="s">
        <v>3400</v>
      </c>
      <c r="B244" s="86">
        <v>2</v>
      </c>
      <c r="C244" s="121">
        <v>0.0014737274524776565</v>
      </c>
      <c r="D244" s="86" t="s">
        <v>3462</v>
      </c>
      <c r="E244" s="86" t="b">
        <v>0</v>
      </c>
      <c r="F244" s="86" t="b">
        <v>0</v>
      </c>
      <c r="G244" s="86" t="b">
        <v>0</v>
      </c>
    </row>
    <row r="245" spans="1:7" ht="15">
      <c r="A245" s="86" t="s">
        <v>3401</v>
      </c>
      <c r="B245" s="86">
        <v>2</v>
      </c>
      <c r="C245" s="121">
        <v>0.0014737274524776565</v>
      </c>
      <c r="D245" s="86" t="s">
        <v>3462</v>
      </c>
      <c r="E245" s="86" t="b">
        <v>0</v>
      </c>
      <c r="F245" s="86" t="b">
        <v>0</v>
      </c>
      <c r="G245" s="86" t="b">
        <v>0</v>
      </c>
    </row>
    <row r="246" spans="1:7" ht="15">
      <c r="A246" s="86" t="s">
        <v>3402</v>
      </c>
      <c r="B246" s="86">
        <v>2</v>
      </c>
      <c r="C246" s="121">
        <v>0.0014737274524776565</v>
      </c>
      <c r="D246" s="86" t="s">
        <v>3462</v>
      </c>
      <c r="E246" s="86" t="b">
        <v>0</v>
      </c>
      <c r="F246" s="86" t="b">
        <v>0</v>
      </c>
      <c r="G246" s="86" t="b">
        <v>0</v>
      </c>
    </row>
    <row r="247" spans="1:7" ht="15">
      <c r="A247" s="86" t="s">
        <v>3403</v>
      </c>
      <c r="B247" s="86">
        <v>2</v>
      </c>
      <c r="C247" s="121">
        <v>0.0014737274524776565</v>
      </c>
      <c r="D247" s="86" t="s">
        <v>3462</v>
      </c>
      <c r="E247" s="86" t="b">
        <v>0</v>
      </c>
      <c r="F247" s="86" t="b">
        <v>0</v>
      </c>
      <c r="G247" s="86" t="b">
        <v>0</v>
      </c>
    </row>
    <row r="248" spans="1:7" ht="15">
      <c r="A248" s="86" t="s">
        <v>3404</v>
      </c>
      <c r="B248" s="86">
        <v>2</v>
      </c>
      <c r="C248" s="121">
        <v>0.0016902179204129181</v>
      </c>
      <c r="D248" s="86" t="s">
        <v>3462</v>
      </c>
      <c r="E248" s="86" t="b">
        <v>0</v>
      </c>
      <c r="F248" s="86" t="b">
        <v>1</v>
      </c>
      <c r="G248" s="86" t="b">
        <v>0</v>
      </c>
    </row>
    <row r="249" spans="1:7" ht="15">
      <c r="A249" s="86" t="s">
        <v>3405</v>
      </c>
      <c r="B249" s="86">
        <v>2</v>
      </c>
      <c r="C249" s="121">
        <v>0.0014737274524776565</v>
      </c>
      <c r="D249" s="86" t="s">
        <v>3462</v>
      </c>
      <c r="E249" s="86" t="b">
        <v>0</v>
      </c>
      <c r="F249" s="86" t="b">
        <v>0</v>
      </c>
      <c r="G249" s="86" t="b">
        <v>0</v>
      </c>
    </row>
    <row r="250" spans="1:7" ht="15">
      <c r="A250" s="86" t="s">
        <v>3406</v>
      </c>
      <c r="B250" s="86">
        <v>2</v>
      </c>
      <c r="C250" s="121">
        <v>0.0014737274524776565</v>
      </c>
      <c r="D250" s="86" t="s">
        <v>3462</v>
      </c>
      <c r="E250" s="86" t="b">
        <v>1</v>
      </c>
      <c r="F250" s="86" t="b">
        <v>0</v>
      </c>
      <c r="G250" s="86" t="b">
        <v>0</v>
      </c>
    </row>
    <row r="251" spans="1:7" ht="15">
      <c r="A251" s="86" t="s">
        <v>3407</v>
      </c>
      <c r="B251" s="86">
        <v>2</v>
      </c>
      <c r="C251" s="121">
        <v>0.0014737274524776565</v>
      </c>
      <c r="D251" s="86" t="s">
        <v>3462</v>
      </c>
      <c r="E251" s="86" t="b">
        <v>0</v>
      </c>
      <c r="F251" s="86" t="b">
        <v>0</v>
      </c>
      <c r="G251" s="86" t="b">
        <v>0</v>
      </c>
    </row>
    <row r="252" spans="1:7" ht="15">
      <c r="A252" s="86" t="s">
        <v>3408</v>
      </c>
      <c r="B252" s="86">
        <v>2</v>
      </c>
      <c r="C252" s="121">
        <v>0.0014737274524776565</v>
      </c>
      <c r="D252" s="86" t="s">
        <v>3462</v>
      </c>
      <c r="E252" s="86" t="b">
        <v>0</v>
      </c>
      <c r="F252" s="86" t="b">
        <v>0</v>
      </c>
      <c r="G252" s="86" t="b">
        <v>0</v>
      </c>
    </row>
    <row r="253" spans="1:7" ht="15">
      <c r="A253" s="86" t="s">
        <v>3409</v>
      </c>
      <c r="B253" s="86">
        <v>2</v>
      </c>
      <c r="C253" s="121">
        <v>0.0014737274524776565</v>
      </c>
      <c r="D253" s="86" t="s">
        <v>3462</v>
      </c>
      <c r="E253" s="86" t="b">
        <v>0</v>
      </c>
      <c r="F253" s="86" t="b">
        <v>0</v>
      </c>
      <c r="G253" s="86" t="b">
        <v>0</v>
      </c>
    </row>
    <row r="254" spans="1:7" ht="15">
      <c r="A254" s="86" t="s">
        <v>3410</v>
      </c>
      <c r="B254" s="86">
        <v>2</v>
      </c>
      <c r="C254" s="121">
        <v>0.0014737274524776565</v>
      </c>
      <c r="D254" s="86" t="s">
        <v>3462</v>
      </c>
      <c r="E254" s="86" t="b">
        <v>0</v>
      </c>
      <c r="F254" s="86" t="b">
        <v>0</v>
      </c>
      <c r="G254" s="86" t="b">
        <v>0</v>
      </c>
    </row>
    <row r="255" spans="1:7" ht="15">
      <c r="A255" s="86" t="s">
        <v>3411</v>
      </c>
      <c r="B255" s="86">
        <v>2</v>
      </c>
      <c r="C255" s="121">
        <v>0.0014737274524776565</v>
      </c>
      <c r="D255" s="86" t="s">
        <v>3462</v>
      </c>
      <c r="E255" s="86" t="b">
        <v>0</v>
      </c>
      <c r="F255" s="86" t="b">
        <v>0</v>
      </c>
      <c r="G255" s="86" t="b">
        <v>0</v>
      </c>
    </row>
    <row r="256" spans="1:7" ht="15">
      <c r="A256" s="86" t="s">
        <v>3412</v>
      </c>
      <c r="B256" s="86">
        <v>2</v>
      </c>
      <c r="C256" s="121">
        <v>0.0014737274524776565</v>
      </c>
      <c r="D256" s="86" t="s">
        <v>3462</v>
      </c>
      <c r="E256" s="86" t="b">
        <v>0</v>
      </c>
      <c r="F256" s="86" t="b">
        <v>0</v>
      </c>
      <c r="G256" s="86" t="b">
        <v>0</v>
      </c>
    </row>
    <row r="257" spans="1:7" ht="15">
      <c r="A257" s="86" t="s">
        <v>3413</v>
      </c>
      <c r="B257" s="86">
        <v>2</v>
      </c>
      <c r="C257" s="121">
        <v>0.0014737274524776565</v>
      </c>
      <c r="D257" s="86" t="s">
        <v>3462</v>
      </c>
      <c r="E257" s="86" t="b">
        <v>0</v>
      </c>
      <c r="F257" s="86" t="b">
        <v>0</v>
      </c>
      <c r="G257" s="86" t="b">
        <v>0</v>
      </c>
    </row>
    <row r="258" spans="1:7" ht="15">
      <c r="A258" s="86" t="s">
        <v>3414</v>
      </c>
      <c r="B258" s="86">
        <v>2</v>
      </c>
      <c r="C258" s="121">
        <v>0.0014737274524776565</v>
      </c>
      <c r="D258" s="86" t="s">
        <v>3462</v>
      </c>
      <c r="E258" s="86" t="b">
        <v>0</v>
      </c>
      <c r="F258" s="86" t="b">
        <v>0</v>
      </c>
      <c r="G258" s="86" t="b">
        <v>0</v>
      </c>
    </row>
    <row r="259" spans="1:7" ht="15">
      <c r="A259" s="86" t="s">
        <v>3415</v>
      </c>
      <c r="B259" s="86">
        <v>2</v>
      </c>
      <c r="C259" s="121">
        <v>0.0014737274524776565</v>
      </c>
      <c r="D259" s="86" t="s">
        <v>3462</v>
      </c>
      <c r="E259" s="86" t="b">
        <v>0</v>
      </c>
      <c r="F259" s="86" t="b">
        <v>0</v>
      </c>
      <c r="G259" s="86" t="b">
        <v>0</v>
      </c>
    </row>
    <row r="260" spans="1:7" ht="15">
      <c r="A260" s="86" t="s">
        <v>3416</v>
      </c>
      <c r="B260" s="86">
        <v>2</v>
      </c>
      <c r="C260" s="121">
        <v>0.0014737274524776565</v>
      </c>
      <c r="D260" s="86" t="s">
        <v>3462</v>
      </c>
      <c r="E260" s="86" t="b">
        <v>0</v>
      </c>
      <c r="F260" s="86" t="b">
        <v>0</v>
      </c>
      <c r="G260" s="86" t="b">
        <v>0</v>
      </c>
    </row>
    <row r="261" spans="1:7" ht="15">
      <c r="A261" s="86" t="s">
        <v>3417</v>
      </c>
      <c r="B261" s="86">
        <v>2</v>
      </c>
      <c r="C261" s="121">
        <v>0.0014737274524776565</v>
      </c>
      <c r="D261" s="86" t="s">
        <v>3462</v>
      </c>
      <c r="E261" s="86" t="b">
        <v>0</v>
      </c>
      <c r="F261" s="86" t="b">
        <v>0</v>
      </c>
      <c r="G261" s="86" t="b">
        <v>0</v>
      </c>
    </row>
    <row r="262" spans="1:7" ht="15">
      <c r="A262" s="86" t="s">
        <v>3418</v>
      </c>
      <c r="B262" s="86">
        <v>2</v>
      </c>
      <c r="C262" s="121">
        <v>0.0014737274524776565</v>
      </c>
      <c r="D262" s="86" t="s">
        <v>3462</v>
      </c>
      <c r="E262" s="86" t="b">
        <v>0</v>
      </c>
      <c r="F262" s="86" t="b">
        <v>0</v>
      </c>
      <c r="G262" s="86" t="b">
        <v>0</v>
      </c>
    </row>
    <row r="263" spans="1:7" ht="15">
      <c r="A263" s="86" t="s">
        <v>3419</v>
      </c>
      <c r="B263" s="86">
        <v>2</v>
      </c>
      <c r="C263" s="121">
        <v>0.0014737274524776565</v>
      </c>
      <c r="D263" s="86" t="s">
        <v>3462</v>
      </c>
      <c r="E263" s="86" t="b">
        <v>1</v>
      </c>
      <c r="F263" s="86" t="b">
        <v>0</v>
      </c>
      <c r="G263" s="86" t="b">
        <v>0</v>
      </c>
    </row>
    <row r="264" spans="1:7" ht="15">
      <c r="A264" s="86" t="s">
        <v>3420</v>
      </c>
      <c r="B264" s="86">
        <v>2</v>
      </c>
      <c r="C264" s="121">
        <v>0.0014737274524776565</v>
      </c>
      <c r="D264" s="86" t="s">
        <v>3462</v>
      </c>
      <c r="E264" s="86" t="b">
        <v>0</v>
      </c>
      <c r="F264" s="86" t="b">
        <v>0</v>
      </c>
      <c r="G264" s="86" t="b">
        <v>0</v>
      </c>
    </row>
    <row r="265" spans="1:7" ht="15">
      <c r="A265" s="86" t="s">
        <v>3421</v>
      </c>
      <c r="B265" s="86">
        <v>2</v>
      </c>
      <c r="C265" s="121">
        <v>0.0014737274524776565</v>
      </c>
      <c r="D265" s="86" t="s">
        <v>3462</v>
      </c>
      <c r="E265" s="86" t="b">
        <v>1</v>
      </c>
      <c r="F265" s="86" t="b">
        <v>0</v>
      </c>
      <c r="G265" s="86" t="b">
        <v>0</v>
      </c>
    </row>
    <row r="266" spans="1:7" ht="15">
      <c r="A266" s="86" t="s">
        <v>3422</v>
      </c>
      <c r="B266" s="86">
        <v>2</v>
      </c>
      <c r="C266" s="121">
        <v>0.0014737274524776565</v>
      </c>
      <c r="D266" s="86" t="s">
        <v>3462</v>
      </c>
      <c r="E266" s="86" t="b">
        <v>0</v>
      </c>
      <c r="F266" s="86" t="b">
        <v>0</v>
      </c>
      <c r="G266" s="86" t="b">
        <v>0</v>
      </c>
    </row>
    <row r="267" spans="1:7" ht="15">
      <c r="A267" s="86" t="s">
        <v>3423</v>
      </c>
      <c r="B267" s="86">
        <v>2</v>
      </c>
      <c r="C267" s="121">
        <v>0.0014737274524776565</v>
      </c>
      <c r="D267" s="86" t="s">
        <v>3462</v>
      </c>
      <c r="E267" s="86" t="b">
        <v>1</v>
      </c>
      <c r="F267" s="86" t="b">
        <v>0</v>
      </c>
      <c r="G267" s="86" t="b">
        <v>0</v>
      </c>
    </row>
    <row r="268" spans="1:7" ht="15">
      <c r="A268" s="86" t="s">
        <v>3424</v>
      </c>
      <c r="B268" s="86">
        <v>2</v>
      </c>
      <c r="C268" s="121">
        <v>0.0014737274524776565</v>
      </c>
      <c r="D268" s="86" t="s">
        <v>3462</v>
      </c>
      <c r="E268" s="86" t="b">
        <v>0</v>
      </c>
      <c r="F268" s="86" t="b">
        <v>0</v>
      </c>
      <c r="G268" s="86" t="b">
        <v>0</v>
      </c>
    </row>
    <row r="269" spans="1:7" ht="15">
      <c r="A269" s="86" t="s">
        <v>3425</v>
      </c>
      <c r="B269" s="86">
        <v>2</v>
      </c>
      <c r="C269" s="121">
        <v>0.0014737274524776565</v>
      </c>
      <c r="D269" s="86" t="s">
        <v>3462</v>
      </c>
      <c r="E269" s="86" t="b">
        <v>0</v>
      </c>
      <c r="F269" s="86" t="b">
        <v>0</v>
      </c>
      <c r="G269" s="86" t="b">
        <v>0</v>
      </c>
    </row>
    <row r="270" spans="1:7" ht="15">
      <c r="A270" s="86" t="s">
        <v>3426</v>
      </c>
      <c r="B270" s="86">
        <v>2</v>
      </c>
      <c r="C270" s="121">
        <v>0.0014737274524776565</v>
      </c>
      <c r="D270" s="86" t="s">
        <v>3462</v>
      </c>
      <c r="E270" s="86" t="b">
        <v>0</v>
      </c>
      <c r="F270" s="86" t="b">
        <v>0</v>
      </c>
      <c r="G270" s="86" t="b">
        <v>0</v>
      </c>
    </row>
    <row r="271" spans="1:7" ht="15">
      <c r="A271" s="86" t="s">
        <v>3427</v>
      </c>
      <c r="B271" s="86">
        <v>2</v>
      </c>
      <c r="C271" s="121">
        <v>0.0014737274524776565</v>
      </c>
      <c r="D271" s="86" t="s">
        <v>3462</v>
      </c>
      <c r="E271" s="86" t="b">
        <v>0</v>
      </c>
      <c r="F271" s="86" t="b">
        <v>0</v>
      </c>
      <c r="G271" s="86" t="b">
        <v>0</v>
      </c>
    </row>
    <row r="272" spans="1:7" ht="15">
      <c r="A272" s="86" t="s">
        <v>3428</v>
      </c>
      <c r="B272" s="86">
        <v>2</v>
      </c>
      <c r="C272" s="121">
        <v>0.0014737274524776565</v>
      </c>
      <c r="D272" s="86" t="s">
        <v>3462</v>
      </c>
      <c r="E272" s="86" t="b">
        <v>1</v>
      </c>
      <c r="F272" s="86" t="b">
        <v>0</v>
      </c>
      <c r="G272" s="86" t="b">
        <v>0</v>
      </c>
    </row>
    <row r="273" spans="1:7" ht="15">
      <c r="A273" s="86" t="s">
        <v>3429</v>
      </c>
      <c r="B273" s="86">
        <v>2</v>
      </c>
      <c r="C273" s="121">
        <v>0.0014737274524776565</v>
      </c>
      <c r="D273" s="86" t="s">
        <v>3462</v>
      </c>
      <c r="E273" s="86" t="b">
        <v>0</v>
      </c>
      <c r="F273" s="86" t="b">
        <v>0</v>
      </c>
      <c r="G273" s="86" t="b">
        <v>0</v>
      </c>
    </row>
    <row r="274" spans="1:7" ht="15">
      <c r="A274" s="86" t="s">
        <v>3430</v>
      </c>
      <c r="B274" s="86">
        <v>2</v>
      </c>
      <c r="C274" s="121">
        <v>0.0014737274524776565</v>
      </c>
      <c r="D274" s="86" t="s">
        <v>3462</v>
      </c>
      <c r="E274" s="86" t="b">
        <v>0</v>
      </c>
      <c r="F274" s="86" t="b">
        <v>0</v>
      </c>
      <c r="G274" s="86" t="b">
        <v>0</v>
      </c>
    </row>
    <row r="275" spans="1:7" ht="15">
      <c r="A275" s="86" t="s">
        <v>3431</v>
      </c>
      <c r="B275" s="86">
        <v>2</v>
      </c>
      <c r="C275" s="121">
        <v>0.0014737274524776565</v>
      </c>
      <c r="D275" s="86" t="s">
        <v>3462</v>
      </c>
      <c r="E275" s="86" t="b">
        <v>0</v>
      </c>
      <c r="F275" s="86" t="b">
        <v>0</v>
      </c>
      <c r="G275" s="86" t="b">
        <v>0</v>
      </c>
    </row>
    <row r="276" spans="1:7" ht="15">
      <c r="A276" s="86" t="s">
        <v>3432</v>
      </c>
      <c r="B276" s="86">
        <v>2</v>
      </c>
      <c r="C276" s="121">
        <v>0.0014737274524776565</v>
      </c>
      <c r="D276" s="86" t="s">
        <v>3462</v>
      </c>
      <c r="E276" s="86" t="b">
        <v>0</v>
      </c>
      <c r="F276" s="86" t="b">
        <v>0</v>
      </c>
      <c r="G276" s="86" t="b">
        <v>0</v>
      </c>
    </row>
    <row r="277" spans="1:7" ht="15">
      <c r="A277" s="86" t="s">
        <v>3433</v>
      </c>
      <c r="B277" s="86">
        <v>2</v>
      </c>
      <c r="C277" s="121">
        <v>0.0014737274524776565</v>
      </c>
      <c r="D277" s="86" t="s">
        <v>3462</v>
      </c>
      <c r="E277" s="86" t="b">
        <v>0</v>
      </c>
      <c r="F277" s="86" t="b">
        <v>0</v>
      </c>
      <c r="G277" s="86" t="b">
        <v>0</v>
      </c>
    </row>
    <row r="278" spans="1:7" ht="15">
      <c r="A278" s="86" t="s">
        <v>3434</v>
      </c>
      <c r="B278" s="86">
        <v>2</v>
      </c>
      <c r="C278" s="121">
        <v>0.0014737274524776565</v>
      </c>
      <c r="D278" s="86" t="s">
        <v>3462</v>
      </c>
      <c r="E278" s="86" t="b">
        <v>0</v>
      </c>
      <c r="F278" s="86" t="b">
        <v>0</v>
      </c>
      <c r="G278" s="86" t="b">
        <v>0</v>
      </c>
    </row>
    <row r="279" spans="1:7" ht="15">
      <c r="A279" s="86" t="s">
        <v>397</v>
      </c>
      <c r="B279" s="86">
        <v>2</v>
      </c>
      <c r="C279" s="121">
        <v>0.0014737274524776565</v>
      </c>
      <c r="D279" s="86" t="s">
        <v>3462</v>
      </c>
      <c r="E279" s="86" t="b">
        <v>0</v>
      </c>
      <c r="F279" s="86" t="b">
        <v>0</v>
      </c>
      <c r="G279" s="86" t="b">
        <v>0</v>
      </c>
    </row>
    <row r="280" spans="1:7" ht="15">
      <c r="A280" s="86" t="s">
        <v>396</v>
      </c>
      <c r="B280" s="86">
        <v>2</v>
      </c>
      <c r="C280" s="121">
        <v>0.0014737274524776565</v>
      </c>
      <c r="D280" s="86" t="s">
        <v>3462</v>
      </c>
      <c r="E280" s="86" t="b">
        <v>0</v>
      </c>
      <c r="F280" s="86" t="b">
        <v>0</v>
      </c>
      <c r="G280" s="86" t="b">
        <v>0</v>
      </c>
    </row>
    <row r="281" spans="1:7" ht="15">
      <c r="A281" s="86" t="s">
        <v>3435</v>
      </c>
      <c r="B281" s="86">
        <v>2</v>
      </c>
      <c r="C281" s="121">
        <v>0.0014737274524776565</v>
      </c>
      <c r="D281" s="86" t="s">
        <v>3462</v>
      </c>
      <c r="E281" s="86" t="b">
        <v>0</v>
      </c>
      <c r="F281" s="86" t="b">
        <v>0</v>
      </c>
      <c r="G281" s="86" t="b">
        <v>0</v>
      </c>
    </row>
    <row r="282" spans="1:7" ht="15">
      <c r="A282" s="86" t="s">
        <v>3436</v>
      </c>
      <c r="B282" s="86">
        <v>2</v>
      </c>
      <c r="C282" s="121">
        <v>0.0014737274524776565</v>
      </c>
      <c r="D282" s="86" t="s">
        <v>3462</v>
      </c>
      <c r="E282" s="86" t="b">
        <v>0</v>
      </c>
      <c r="F282" s="86" t="b">
        <v>0</v>
      </c>
      <c r="G282" s="86" t="b">
        <v>0</v>
      </c>
    </row>
    <row r="283" spans="1:7" ht="15">
      <c r="A283" s="86" t="s">
        <v>3437</v>
      </c>
      <c r="B283" s="86">
        <v>2</v>
      </c>
      <c r="C283" s="121">
        <v>0.0014737274524776565</v>
      </c>
      <c r="D283" s="86" t="s">
        <v>3462</v>
      </c>
      <c r="E283" s="86" t="b">
        <v>0</v>
      </c>
      <c r="F283" s="86" t="b">
        <v>0</v>
      </c>
      <c r="G283" s="86" t="b">
        <v>0</v>
      </c>
    </row>
    <row r="284" spans="1:7" ht="15">
      <c r="A284" s="86" t="s">
        <v>3438</v>
      </c>
      <c r="B284" s="86">
        <v>2</v>
      </c>
      <c r="C284" s="121">
        <v>0.0014737274524776565</v>
      </c>
      <c r="D284" s="86" t="s">
        <v>3462</v>
      </c>
      <c r="E284" s="86" t="b">
        <v>1</v>
      </c>
      <c r="F284" s="86" t="b">
        <v>0</v>
      </c>
      <c r="G284" s="86" t="b">
        <v>0</v>
      </c>
    </row>
    <row r="285" spans="1:7" ht="15">
      <c r="A285" s="86" t="s">
        <v>3439</v>
      </c>
      <c r="B285" s="86">
        <v>2</v>
      </c>
      <c r="C285" s="121">
        <v>0.0016902179204129181</v>
      </c>
      <c r="D285" s="86" t="s">
        <v>3462</v>
      </c>
      <c r="E285" s="86" t="b">
        <v>0</v>
      </c>
      <c r="F285" s="86" t="b">
        <v>0</v>
      </c>
      <c r="G285" s="86" t="b">
        <v>0</v>
      </c>
    </row>
    <row r="286" spans="1:7" ht="15">
      <c r="A286" s="86" t="s">
        <v>3440</v>
      </c>
      <c r="B286" s="86">
        <v>2</v>
      </c>
      <c r="C286" s="121">
        <v>0.0014737274524776565</v>
      </c>
      <c r="D286" s="86" t="s">
        <v>3462</v>
      </c>
      <c r="E286" s="86" t="b">
        <v>0</v>
      </c>
      <c r="F286" s="86" t="b">
        <v>0</v>
      </c>
      <c r="G286" s="86" t="b">
        <v>0</v>
      </c>
    </row>
    <row r="287" spans="1:7" ht="15">
      <c r="A287" s="86" t="s">
        <v>3441</v>
      </c>
      <c r="B287" s="86">
        <v>2</v>
      </c>
      <c r="C287" s="121">
        <v>0.0014737274524776565</v>
      </c>
      <c r="D287" s="86" t="s">
        <v>3462</v>
      </c>
      <c r="E287" s="86" t="b">
        <v>0</v>
      </c>
      <c r="F287" s="86" t="b">
        <v>0</v>
      </c>
      <c r="G287" s="86" t="b">
        <v>0</v>
      </c>
    </row>
    <row r="288" spans="1:7" ht="15">
      <c r="A288" s="86" t="s">
        <v>3442</v>
      </c>
      <c r="B288" s="86">
        <v>2</v>
      </c>
      <c r="C288" s="121">
        <v>0.0014737274524776565</v>
      </c>
      <c r="D288" s="86" t="s">
        <v>3462</v>
      </c>
      <c r="E288" s="86" t="b">
        <v>0</v>
      </c>
      <c r="F288" s="86" t="b">
        <v>0</v>
      </c>
      <c r="G288" s="86" t="b">
        <v>0</v>
      </c>
    </row>
    <row r="289" spans="1:7" ht="15">
      <c r="A289" s="86" t="s">
        <v>3443</v>
      </c>
      <c r="B289" s="86">
        <v>2</v>
      </c>
      <c r="C289" s="121">
        <v>0.0014737274524776565</v>
      </c>
      <c r="D289" s="86" t="s">
        <v>3462</v>
      </c>
      <c r="E289" s="86" t="b">
        <v>0</v>
      </c>
      <c r="F289" s="86" t="b">
        <v>0</v>
      </c>
      <c r="G289" s="86" t="b">
        <v>0</v>
      </c>
    </row>
    <row r="290" spans="1:7" ht="15">
      <c r="A290" s="86" t="s">
        <v>3444</v>
      </c>
      <c r="B290" s="86">
        <v>2</v>
      </c>
      <c r="C290" s="121">
        <v>0.0014737274524776565</v>
      </c>
      <c r="D290" s="86" t="s">
        <v>3462</v>
      </c>
      <c r="E290" s="86" t="b">
        <v>0</v>
      </c>
      <c r="F290" s="86" t="b">
        <v>0</v>
      </c>
      <c r="G290" s="86" t="b">
        <v>0</v>
      </c>
    </row>
    <row r="291" spans="1:7" ht="15">
      <c r="A291" s="86" t="s">
        <v>3445</v>
      </c>
      <c r="B291" s="86">
        <v>2</v>
      </c>
      <c r="C291" s="121">
        <v>0.0014737274524776565</v>
      </c>
      <c r="D291" s="86" t="s">
        <v>3462</v>
      </c>
      <c r="E291" s="86" t="b">
        <v>0</v>
      </c>
      <c r="F291" s="86" t="b">
        <v>0</v>
      </c>
      <c r="G291" s="86" t="b">
        <v>0</v>
      </c>
    </row>
    <row r="292" spans="1:7" ht="15">
      <c r="A292" s="86" t="s">
        <v>3446</v>
      </c>
      <c r="B292" s="86">
        <v>2</v>
      </c>
      <c r="C292" s="121">
        <v>0.0014737274524776565</v>
      </c>
      <c r="D292" s="86" t="s">
        <v>3462</v>
      </c>
      <c r="E292" s="86" t="b">
        <v>0</v>
      </c>
      <c r="F292" s="86" t="b">
        <v>0</v>
      </c>
      <c r="G292" s="86" t="b">
        <v>0</v>
      </c>
    </row>
    <row r="293" spans="1:7" ht="15">
      <c r="A293" s="86" t="s">
        <v>3447</v>
      </c>
      <c r="B293" s="86">
        <v>2</v>
      </c>
      <c r="C293" s="121">
        <v>0.0014737274524776565</v>
      </c>
      <c r="D293" s="86" t="s">
        <v>3462</v>
      </c>
      <c r="E293" s="86" t="b">
        <v>1</v>
      </c>
      <c r="F293" s="86" t="b">
        <v>0</v>
      </c>
      <c r="G293" s="86" t="b">
        <v>0</v>
      </c>
    </row>
    <row r="294" spans="1:7" ht="15">
      <c r="A294" s="86" t="s">
        <v>3448</v>
      </c>
      <c r="B294" s="86">
        <v>2</v>
      </c>
      <c r="C294" s="121">
        <v>0.0016902179204129181</v>
      </c>
      <c r="D294" s="86" t="s">
        <v>3462</v>
      </c>
      <c r="E294" s="86" t="b">
        <v>0</v>
      </c>
      <c r="F294" s="86" t="b">
        <v>0</v>
      </c>
      <c r="G294" s="86" t="b">
        <v>0</v>
      </c>
    </row>
    <row r="295" spans="1:7" ht="15">
      <c r="A295" s="86" t="s">
        <v>3449</v>
      </c>
      <c r="B295" s="86">
        <v>2</v>
      </c>
      <c r="C295" s="121">
        <v>0.0014737274524776565</v>
      </c>
      <c r="D295" s="86" t="s">
        <v>3462</v>
      </c>
      <c r="E295" s="86" t="b">
        <v>0</v>
      </c>
      <c r="F295" s="86" t="b">
        <v>0</v>
      </c>
      <c r="G295" s="86" t="b">
        <v>0</v>
      </c>
    </row>
    <row r="296" spans="1:7" ht="15">
      <c r="A296" s="86" t="s">
        <v>3450</v>
      </c>
      <c r="B296" s="86">
        <v>2</v>
      </c>
      <c r="C296" s="121">
        <v>0.0014737274524776565</v>
      </c>
      <c r="D296" s="86" t="s">
        <v>3462</v>
      </c>
      <c r="E296" s="86" t="b">
        <v>0</v>
      </c>
      <c r="F296" s="86" t="b">
        <v>0</v>
      </c>
      <c r="G296" s="86" t="b">
        <v>0</v>
      </c>
    </row>
    <row r="297" spans="1:7" ht="15">
      <c r="A297" s="86" t="s">
        <v>3451</v>
      </c>
      <c r="B297" s="86">
        <v>2</v>
      </c>
      <c r="C297" s="121">
        <v>0.0014737274524776565</v>
      </c>
      <c r="D297" s="86" t="s">
        <v>3462</v>
      </c>
      <c r="E297" s="86" t="b">
        <v>0</v>
      </c>
      <c r="F297" s="86" t="b">
        <v>0</v>
      </c>
      <c r="G297" s="86" t="b">
        <v>0</v>
      </c>
    </row>
    <row r="298" spans="1:7" ht="15">
      <c r="A298" s="86" t="s">
        <v>3452</v>
      </c>
      <c r="B298" s="86">
        <v>2</v>
      </c>
      <c r="C298" s="121">
        <v>0.0014737274524776565</v>
      </c>
      <c r="D298" s="86" t="s">
        <v>3462</v>
      </c>
      <c r="E298" s="86" t="b">
        <v>1</v>
      </c>
      <c r="F298" s="86" t="b">
        <v>0</v>
      </c>
      <c r="G298" s="86" t="b">
        <v>0</v>
      </c>
    </row>
    <row r="299" spans="1:7" ht="15">
      <c r="A299" s="86" t="s">
        <v>3453</v>
      </c>
      <c r="B299" s="86">
        <v>2</v>
      </c>
      <c r="C299" s="121">
        <v>0.0014737274524776565</v>
      </c>
      <c r="D299" s="86" t="s">
        <v>3462</v>
      </c>
      <c r="E299" s="86" t="b">
        <v>0</v>
      </c>
      <c r="F299" s="86" t="b">
        <v>0</v>
      </c>
      <c r="G299" s="86" t="b">
        <v>0</v>
      </c>
    </row>
    <row r="300" spans="1:7" ht="15">
      <c r="A300" s="86" t="s">
        <v>3454</v>
      </c>
      <c r="B300" s="86">
        <v>2</v>
      </c>
      <c r="C300" s="121">
        <v>0.0014737274524776565</v>
      </c>
      <c r="D300" s="86" t="s">
        <v>3462</v>
      </c>
      <c r="E300" s="86" t="b">
        <v>0</v>
      </c>
      <c r="F300" s="86" t="b">
        <v>0</v>
      </c>
      <c r="G300" s="86" t="b">
        <v>0</v>
      </c>
    </row>
    <row r="301" spans="1:7" ht="15">
      <c r="A301" s="86" t="s">
        <v>3455</v>
      </c>
      <c r="B301" s="86">
        <v>2</v>
      </c>
      <c r="C301" s="121">
        <v>0.0014737274524776565</v>
      </c>
      <c r="D301" s="86" t="s">
        <v>3462</v>
      </c>
      <c r="E301" s="86" t="b">
        <v>0</v>
      </c>
      <c r="F301" s="86" t="b">
        <v>0</v>
      </c>
      <c r="G301" s="86" t="b">
        <v>0</v>
      </c>
    </row>
    <row r="302" spans="1:7" ht="15">
      <c r="A302" s="86" t="s">
        <v>390</v>
      </c>
      <c r="B302" s="86">
        <v>2</v>
      </c>
      <c r="C302" s="121">
        <v>0.0014737274524776565</v>
      </c>
      <c r="D302" s="86" t="s">
        <v>3462</v>
      </c>
      <c r="E302" s="86" t="b">
        <v>0</v>
      </c>
      <c r="F302" s="86" t="b">
        <v>0</v>
      </c>
      <c r="G302" s="86" t="b">
        <v>0</v>
      </c>
    </row>
    <row r="303" spans="1:7" ht="15">
      <c r="A303" s="86" t="s">
        <v>3456</v>
      </c>
      <c r="B303" s="86">
        <v>2</v>
      </c>
      <c r="C303" s="121">
        <v>0.0016902179204129181</v>
      </c>
      <c r="D303" s="86" t="s">
        <v>3462</v>
      </c>
      <c r="E303" s="86" t="b">
        <v>0</v>
      </c>
      <c r="F303" s="86" t="b">
        <v>0</v>
      </c>
      <c r="G303" s="86" t="b">
        <v>0</v>
      </c>
    </row>
    <row r="304" spans="1:7" ht="15">
      <c r="A304" s="86" t="s">
        <v>3457</v>
      </c>
      <c r="B304" s="86">
        <v>2</v>
      </c>
      <c r="C304" s="121">
        <v>0.0016902179204129181</v>
      </c>
      <c r="D304" s="86" t="s">
        <v>3462</v>
      </c>
      <c r="E304" s="86" t="b">
        <v>0</v>
      </c>
      <c r="F304" s="86" t="b">
        <v>0</v>
      </c>
      <c r="G304" s="86" t="b">
        <v>0</v>
      </c>
    </row>
    <row r="305" spans="1:7" ht="15">
      <c r="A305" s="86" t="s">
        <v>3458</v>
      </c>
      <c r="B305" s="86">
        <v>2</v>
      </c>
      <c r="C305" s="121">
        <v>0.0016902179204129181</v>
      </c>
      <c r="D305" s="86" t="s">
        <v>3462</v>
      </c>
      <c r="E305" s="86" t="b">
        <v>0</v>
      </c>
      <c r="F305" s="86" t="b">
        <v>0</v>
      </c>
      <c r="G305" s="86" t="b">
        <v>0</v>
      </c>
    </row>
    <row r="306" spans="1:7" ht="15">
      <c r="A306" s="86" t="s">
        <v>3459</v>
      </c>
      <c r="B306" s="86">
        <v>2</v>
      </c>
      <c r="C306" s="121">
        <v>0.0016902179204129181</v>
      </c>
      <c r="D306" s="86" t="s">
        <v>3462</v>
      </c>
      <c r="E306" s="86" t="b">
        <v>0</v>
      </c>
      <c r="F306" s="86" t="b">
        <v>0</v>
      </c>
      <c r="G306" s="86" t="b">
        <v>0</v>
      </c>
    </row>
    <row r="307" spans="1:7" ht="15">
      <c r="A307" s="86" t="s">
        <v>2817</v>
      </c>
      <c r="B307" s="86">
        <v>59</v>
      </c>
      <c r="C307" s="121">
        <v>0</v>
      </c>
      <c r="D307" s="86" t="s">
        <v>2683</v>
      </c>
      <c r="E307" s="86" t="b">
        <v>0</v>
      </c>
      <c r="F307" s="86" t="b">
        <v>0</v>
      </c>
      <c r="G307" s="86" t="b">
        <v>0</v>
      </c>
    </row>
    <row r="308" spans="1:7" ht="15">
      <c r="A308" s="86" t="s">
        <v>2818</v>
      </c>
      <c r="B308" s="86">
        <v>59</v>
      </c>
      <c r="C308" s="121">
        <v>0</v>
      </c>
      <c r="D308" s="86" t="s">
        <v>2683</v>
      </c>
      <c r="E308" s="86" t="b">
        <v>0</v>
      </c>
      <c r="F308" s="86" t="b">
        <v>0</v>
      </c>
      <c r="G308" s="86" t="b">
        <v>0</v>
      </c>
    </row>
    <row r="309" spans="1:7" ht="15">
      <c r="A309" s="86" t="s">
        <v>385</v>
      </c>
      <c r="B309" s="86">
        <v>59</v>
      </c>
      <c r="C309" s="121">
        <v>0</v>
      </c>
      <c r="D309" s="86" t="s">
        <v>2683</v>
      </c>
      <c r="E309" s="86" t="b">
        <v>0</v>
      </c>
      <c r="F309" s="86" t="b">
        <v>0</v>
      </c>
      <c r="G309" s="86" t="b">
        <v>0</v>
      </c>
    </row>
    <row r="310" spans="1:7" ht="15">
      <c r="A310" s="86" t="s">
        <v>2813</v>
      </c>
      <c r="B310" s="86">
        <v>76</v>
      </c>
      <c r="C310" s="121">
        <v>0.014313300201317405</v>
      </c>
      <c r="D310" s="86" t="s">
        <v>2684</v>
      </c>
      <c r="E310" s="86" t="b">
        <v>0</v>
      </c>
      <c r="F310" s="86" t="b">
        <v>0</v>
      </c>
      <c r="G310" s="86" t="b">
        <v>0</v>
      </c>
    </row>
    <row r="311" spans="1:7" ht="15">
      <c r="A311" s="86" t="s">
        <v>2814</v>
      </c>
      <c r="B311" s="86">
        <v>52</v>
      </c>
      <c r="C311" s="121">
        <v>0.018959228235814998</v>
      </c>
      <c r="D311" s="86" t="s">
        <v>2684</v>
      </c>
      <c r="E311" s="86" t="b">
        <v>0</v>
      </c>
      <c r="F311" s="86" t="b">
        <v>0</v>
      </c>
      <c r="G311" s="86" t="b">
        <v>0</v>
      </c>
    </row>
    <row r="312" spans="1:7" ht="15">
      <c r="A312" s="86" t="s">
        <v>2815</v>
      </c>
      <c r="B312" s="86">
        <v>44</v>
      </c>
      <c r="C312" s="121">
        <v>0.005290455491120186</v>
      </c>
      <c r="D312" s="86" t="s">
        <v>2684</v>
      </c>
      <c r="E312" s="86" t="b">
        <v>0</v>
      </c>
      <c r="F312" s="86" t="b">
        <v>0</v>
      </c>
      <c r="G312" s="86" t="b">
        <v>0</v>
      </c>
    </row>
    <row r="313" spans="1:7" ht="15">
      <c r="A313" s="86" t="s">
        <v>2820</v>
      </c>
      <c r="B313" s="86">
        <v>38</v>
      </c>
      <c r="C313" s="121">
        <v>0.007156650100658702</v>
      </c>
      <c r="D313" s="86" t="s">
        <v>2684</v>
      </c>
      <c r="E313" s="86" t="b">
        <v>0</v>
      </c>
      <c r="F313" s="86" t="b">
        <v>0</v>
      </c>
      <c r="G313" s="86" t="b">
        <v>0</v>
      </c>
    </row>
    <row r="314" spans="1:7" ht="15">
      <c r="A314" s="86" t="s">
        <v>2821</v>
      </c>
      <c r="B314" s="86">
        <v>38</v>
      </c>
      <c r="C314" s="121">
        <v>0.007156650100658702</v>
      </c>
      <c r="D314" s="86" t="s">
        <v>2684</v>
      </c>
      <c r="E314" s="86" t="b">
        <v>0</v>
      </c>
      <c r="F314" s="86" t="b">
        <v>0</v>
      </c>
      <c r="G314" s="86" t="b">
        <v>0</v>
      </c>
    </row>
    <row r="315" spans="1:7" ht="15">
      <c r="A315" s="86" t="s">
        <v>2822</v>
      </c>
      <c r="B315" s="86">
        <v>38</v>
      </c>
      <c r="C315" s="121">
        <v>0.007156650100658702</v>
      </c>
      <c r="D315" s="86" t="s">
        <v>2684</v>
      </c>
      <c r="E315" s="86" t="b">
        <v>0</v>
      </c>
      <c r="F315" s="86" t="b">
        <v>0</v>
      </c>
      <c r="G315" s="86" t="b">
        <v>0</v>
      </c>
    </row>
    <row r="316" spans="1:7" ht="15">
      <c r="A316" s="86" t="s">
        <v>2823</v>
      </c>
      <c r="B316" s="86">
        <v>38</v>
      </c>
      <c r="C316" s="121">
        <v>0.007156650100658702</v>
      </c>
      <c r="D316" s="86" t="s">
        <v>2684</v>
      </c>
      <c r="E316" s="86" t="b">
        <v>0</v>
      </c>
      <c r="F316" s="86" t="b">
        <v>0</v>
      </c>
      <c r="G316" s="86" t="b">
        <v>0</v>
      </c>
    </row>
    <row r="317" spans="1:7" ht="15">
      <c r="A317" s="86" t="s">
        <v>344</v>
      </c>
      <c r="B317" s="86">
        <v>33</v>
      </c>
      <c r="C317" s="121">
        <v>0.008377444086868373</v>
      </c>
      <c r="D317" s="86" t="s">
        <v>2684</v>
      </c>
      <c r="E317" s="86" t="b">
        <v>0</v>
      </c>
      <c r="F317" s="86" t="b">
        <v>0</v>
      </c>
      <c r="G317" s="86" t="b">
        <v>0</v>
      </c>
    </row>
    <row r="318" spans="1:7" ht="15">
      <c r="A318" s="86" t="s">
        <v>2824</v>
      </c>
      <c r="B318" s="86">
        <v>31</v>
      </c>
      <c r="C318" s="121">
        <v>0.008769955098379445</v>
      </c>
      <c r="D318" s="86" t="s">
        <v>2684</v>
      </c>
      <c r="E318" s="86" t="b">
        <v>0</v>
      </c>
      <c r="F318" s="86" t="b">
        <v>0</v>
      </c>
      <c r="G318" s="86" t="b">
        <v>0</v>
      </c>
    </row>
    <row r="319" spans="1:7" ht="15">
      <c r="A319" s="86" t="s">
        <v>2825</v>
      </c>
      <c r="B319" s="86">
        <v>24</v>
      </c>
      <c r="C319" s="121">
        <v>0.009642702390439838</v>
      </c>
      <c r="D319" s="86" t="s">
        <v>2684</v>
      </c>
      <c r="E319" s="86" t="b">
        <v>0</v>
      </c>
      <c r="F319" s="86" t="b">
        <v>0</v>
      </c>
      <c r="G319" s="86" t="b">
        <v>0</v>
      </c>
    </row>
    <row r="320" spans="1:7" ht="15">
      <c r="A320" s="86" t="s">
        <v>2840</v>
      </c>
      <c r="B320" s="86">
        <v>23</v>
      </c>
      <c r="C320" s="121">
        <v>0.009695595135895898</v>
      </c>
      <c r="D320" s="86" t="s">
        <v>2684</v>
      </c>
      <c r="E320" s="86" t="b">
        <v>0</v>
      </c>
      <c r="F320" s="86" t="b">
        <v>0</v>
      </c>
      <c r="G320" s="86" t="b">
        <v>0</v>
      </c>
    </row>
    <row r="321" spans="1:7" ht="15">
      <c r="A321" s="86" t="s">
        <v>3248</v>
      </c>
      <c r="B321" s="86">
        <v>22</v>
      </c>
      <c r="C321" s="121">
        <v>0.009728286467065533</v>
      </c>
      <c r="D321" s="86" t="s">
        <v>2684</v>
      </c>
      <c r="E321" s="86" t="b">
        <v>0</v>
      </c>
      <c r="F321" s="86" t="b">
        <v>0</v>
      </c>
      <c r="G321" s="86" t="b">
        <v>0</v>
      </c>
    </row>
    <row r="322" spans="1:7" ht="15">
      <c r="A322" s="86" t="s">
        <v>3247</v>
      </c>
      <c r="B322" s="86">
        <v>22</v>
      </c>
      <c r="C322" s="121">
        <v>0.009728286467065533</v>
      </c>
      <c r="D322" s="86" t="s">
        <v>2684</v>
      </c>
      <c r="E322" s="86" t="b">
        <v>0</v>
      </c>
      <c r="F322" s="86" t="b">
        <v>0</v>
      </c>
      <c r="G322" s="86" t="b">
        <v>0</v>
      </c>
    </row>
    <row r="323" spans="1:7" ht="15">
      <c r="A323" s="86" t="s">
        <v>3251</v>
      </c>
      <c r="B323" s="86">
        <v>22</v>
      </c>
      <c r="C323" s="121">
        <v>0.009728286467065533</v>
      </c>
      <c r="D323" s="86" t="s">
        <v>2684</v>
      </c>
      <c r="E323" s="86" t="b">
        <v>0</v>
      </c>
      <c r="F323" s="86" t="b">
        <v>0</v>
      </c>
      <c r="G323" s="86" t="b">
        <v>0</v>
      </c>
    </row>
    <row r="324" spans="1:7" ht="15">
      <c r="A324" s="86" t="s">
        <v>3252</v>
      </c>
      <c r="B324" s="86">
        <v>22</v>
      </c>
      <c r="C324" s="121">
        <v>0.009728286467065533</v>
      </c>
      <c r="D324" s="86" t="s">
        <v>2684</v>
      </c>
      <c r="E324" s="86" t="b">
        <v>0</v>
      </c>
      <c r="F324" s="86" t="b">
        <v>0</v>
      </c>
      <c r="G324" s="86" t="b">
        <v>0</v>
      </c>
    </row>
    <row r="325" spans="1:7" ht="15">
      <c r="A325" s="86" t="s">
        <v>3253</v>
      </c>
      <c r="B325" s="86">
        <v>22</v>
      </c>
      <c r="C325" s="121">
        <v>0.009728286467065533</v>
      </c>
      <c r="D325" s="86" t="s">
        <v>2684</v>
      </c>
      <c r="E325" s="86" t="b">
        <v>0</v>
      </c>
      <c r="F325" s="86" t="b">
        <v>0</v>
      </c>
      <c r="G325" s="86" t="b">
        <v>0</v>
      </c>
    </row>
    <row r="326" spans="1:7" ht="15">
      <c r="A326" s="86" t="s">
        <v>389</v>
      </c>
      <c r="B326" s="86">
        <v>22</v>
      </c>
      <c r="C326" s="121">
        <v>0.009728286467065533</v>
      </c>
      <c r="D326" s="86" t="s">
        <v>2684</v>
      </c>
      <c r="E326" s="86" t="b">
        <v>0</v>
      </c>
      <c r="F326" s="86" t="b">
        <v>0</v>
      </c>
      <c r="G326" s="86" t="b">
        <v>0</v>
      </c>
    </row>
    <row r="327" spans="1:7" ht="15">
      <c r="A327" s="86" t="s">
        <v>3250</v>
      </c>
      <c r="B327" s="86">
        <v>22</v>
      </c>
      <c r="C327" s="121">
        <v>0.009728286467065533</v>
      </c>
      <c r="D327" s="86" t="s">
        <v>2684</v>
      </c>
      <c r="E327" s="86" t="b">
        <v>0</v>
      </c>
      <c r="F327" s="86" t="b">
        <v>0</v>
      </c>
      <c r="G327" s="86" t="b">
        <v>0</v>
      </c>
    </row>
    <row r="328" spans="1:7" ht="15">
      <c r="A328" s="86" t="s">
        <v>3254</v>
      </c>
      <c r="B328" s="86">
        <v>22</v>
      </c>
      <c r="C328" s="121">
        <v>0.009728286467065533</v>
      </c>
      <c r="D328" s="86" t="s">
        <v>2684</v>
      </c>
      <c r="E328" s="86" t="b">
        <v>0</v>
      </c>
      <c r="F328" s="86" t="b">
        <v>0</v>
      </c>
      <c r="G328" s="86" t="b">
        <v>0</v>
      </c>
    </row>
    <row r="329" spans="1:7" ht="15">
      <c r="A329" s="86" t="s">
        <v>3255</v>
      </c>
      <c r="B329" s="86">
        <v>22</v>
      </c>
      <c r="C329" s="121">
        <v>0.009728286467065533</v>
      </c>
      <c r="D329" s="86" t="s">
        <v>2684</v>
      </c>
      <c r="E329" s="86" t="b">
        <v>0</v>
      </c>
      <c r="F329" s="86" t="b">
        <v>0</v>
      </c>
      <c r="G329" s="86" t="b">
        <v>0</v>
      </c>
    </row>
    <row r="330" spans="1:7" ht="15">
      <c r="A330" s="86" t="s">
        <v>2812</v>
      </c>
      <c r="B330" s="86">
        <v>19</v>
      </c>
      <c r="C330" s="121">
        <v>0.00969551212799314</v>
      </c>
      <c r="D330" s="86" t="s">
        <v>2684</v>
      </c>
      <c r="E330" s="86" t="b">
        <v>0</v>
      </c>
      <c r="F330" s="86" t="b">
        <v>0</v>
      </c>
      <c r="G330" s="86" t="b">
        <v>0</v>
      </c>
    </row>
    <row r="331" spans="1:7" ht="15">
      <c r="A331" s="86" t="s">
        <v>3256</v>
      </c>
      <c r="B331" s="86">
        <v>18</v>
      </c>
      <c r="C331" s="121">
        <v>0.009637264502936189</v>
      </c>
      <c r="D331" s="86" t="s">
        <v>2684</v>
      </c>
      <c r="E331" s="86" t="b">
        <v>0</v>
      </c>
      <c r="F331" s="86" t="b">
        <v>0</v>
      </c>
      <c r="G331" s="86" t="b">
        <v>0</v>
      </c>
    </row>
    <row r="332" spans="1:7" ht="15">
      <c r="A332" s="86" t="s">
        <v>2879</v>
      </c>
      <c r="B332" s="86">
        <v>16</v>
      </c>
      <c r="C332" s="121">
        <v>0.009441794618465312</v>
      </c>
      <c r="D332" s="86" t="s">
        <v>2684</v>
      </c>
      <c r="E332" s="86" t="b">
        <v>0</v>
      </c>
      <c r="F332" s="86" t="b">
        <v>0</v>
      </c>
      <c r="G332" s="86" t="b">
        <v>0</v>
      </c>
    </row>
    <row r="333" spans="1:7" ht="15">
      <c r="A333" s="86" t="s">
        <v>3249</v>
      </c>
      <c r="B333" s="86">
        <v>16</v>
      </c>
      <c r="C333" s="121">
        <v>0.009441794618465312</v>
      </c>
      <c r="D333" s="86" t="s">
        <v>2684</v>
      </c>
      <c r="E333" s="86" t="b">
        <v>0</v>
      </c>
      <c r="F333" s="86" t="b">
        <v>0</v>
      </c>
      <c r="G333" s="86" t="b">
        <v>0</v>
      </c>
    </row>
    <row r="334" spans="1:7" ht="15">
      <c r="A334" s="86" t="s">
        <v>3258</v>
      </c>
      <c r="B334" s="86">
        <v>16</v>
      </c>
      <c r="C334" s="121">
        <v>0.009441794618465312</v>
      </c>
      <c r="D334" s="86" t="s">
        <v>2684</v>
      </c>
      <c r="E334" s="86" t="b">
        <v>0</v>
      </c>
      <c r="F334" s="86" t="b">
        <v>0</v>
      </c>
      <c r="G334" s="86" t="b">
        <v>0</v>
      </c>
    </row>
    <row r="335" spans="1:7" ht="15">
      <c r="A335" s="86" t="s">
        <v>3259</v>
      </c>
      <c r="B335" s="86">
        <v>16</v>
      </c>
      <c r="C335" s="121">
        <v>0.009441794618465312</v>
      </c>
      <c r="D335" s="86" t="s">
        <v>2684</v>
      </c>
      <c r="E335" s="86" t="b">
        <v>0</v>
      </c>
      <c r="F335" s="86" t="b">
        <v>0</v>
      </c>
      <c r="G335" s="86" t="b">
        <v>0</v>
      </c>
    </row>
    <row r="336" spans="1:7" ht="15">
      <c r="A336" s="86" t="s">
        <v>3257</v>
      </c>
      <c r="B336" s="86">
        <v>16</v>
      </c>
      <c r="C336" s="121">
        <v>0.009441794618465312</v>
      </c>
      <c r="D336" s="86" t="s">
        <v>2684</v>
      </c>
      <c r="E336" s="86" t="b">
        <v>0</v>
      </c>
      <c r="F336" s="86" t="b">
        <v>0</v>
      </c>
      <c r="G336" s="86" t="b">
        <v>0</v>
      </c>
    </row>
    <row r="337" spans="1:7" ht="15">
      <c r="A337" s="86" t="s">
        <v>2855</v>
      </c>
      <c r="B337" s="86">
        <v>10</v>
      </c>
      <c r="C337" s="121">
        <v>0.008084223055320763</v>
      </c>
      <c r="D337" s="86" t="s">
        <v>2684</v>
      </c>
      <c r="E337" s="86" t="b">
        <v>0</v>
      </c>
      <c r="F337" s="86" t="b">
        <v>0</v>
      </c>
      <c r="G337" s="86" t="b">
        <v>0</v>
      </c>
    </row>
    <row r="338" spans="1:7" ht="15">
      <c r="A338" s="86" t="s">
        <v>2829</v>
      </c>
      <c r="B338" s="86">
        <v>9</v>
      </c>
      <c r="C338" s="121">
        <v>0.007716247182993047</v>
      </c>
      <c r="D338" s="86" t="s">
        <v>2684</v>
      </c>
      <c r="E338" s="86" t="b">
        <v>0</v>
      </c>
      <c r="F338" s="86" t="b">
        <v>0</v>
      </c>
      <c r="G338" s="86" t="b">
        <v>0</v>
      </c>
    </row>
    <row r="339" spans="1:7" ht="15">
      <c r="A339" s="86" t="s">
        <v>3260</v>
      </c>
      <c r="B339" s="86">
        <v>7</v>
      </c>
      <c r="C339" s="121">
        <v>0.0068186499567996165</v>
      </c>
      <c r="D339" s="86" t="s">
        <v>2684</v>
      </c>
      <c r="E339" s="86" t="b">
        <v>1</v>
      </c>
      <c r="F339" s="86" t="b">
        <v>0</v>
      </c>
      <c r="G339" s="86" t="b">
        <v>0</v>
      </c>
    </row>
    <row r="340" spans="1:7" ht="15">
      <c r="A340" s="86" t="s">
        <v>3266</v>
      </c>
      <c r="B340" s="86">
        <v>7</v>
      </c>
      <c r="C340" s="121">
        <v>0.0068186499567996165</v>
      </c>
      <c r="D340" s="86" t="s">
        <v>2684</v>
      </c>
      <c r="E340" s="86" t="b">
        <v>0</v>
      </c>
      <c r="F340" s="86" t="b">
        <v>0</v>
      </c>
      <c r="G340" s="86" t="b">
        <v>0</v>
      </c>
    </row>
    <row r="341" spans="1:7" ht="15">
      <c r="A341" s="86" t="s">
        <v>3290</v>
      </c>
      <c r="B341" s="86">
        <v>6</v>
      </c>
      <c r="C341" s="121">
        <v>0.006274162172976563</v>
      </c>
      <c r="D341" s="86" t="s">
        <v>2684</v>
      </c>
      <c r="E341" s="86" t="b">
        <v>0</v>
      </c>
      <c r="F341" s="86" t="b">
        <v>0</v>
      </c>
      <c r="G341" s="86" t="b">
        <v>0</v>
      </c>
    </row>
    <row r="342" spans="1:7" ht="15">
      <c r="A342" s="86" t="s">
        <v>3281</v>
      </c>
      <c r="B342" s="86">
        <v>6</v>
      </c>
      <c r="C342" s="121">
        <v>0.006274162172976563</v>
      </c>
      <c r="D342" s="86" t="s">
        <v>2684</v>
      </c>
      <c r="E342" s="86" t="b">
        <v>0</v>
      </c>
      <c r="F342" s="86" t="b">
        <v>0</v>
      </c>
      <c r="G342" s="86" t="b">
        <v>0</v>
      </c>
    </row>
    <row r="343" spans="1:7" ht="15">
      <c r="A343" s="86" t="s">
        <v>3291</v>
      </c>
      <c r="B343" s="86">
        <v>6</v>
      </c>
      <c r="C343" s="121">
        <v>0.006274162172976563</v>
      </c>
      <c r="D343" s="86" t="s">
        <v>2684</v>
      </c>
      <c r="E343" s="86" t="b">
        <v>0</v>
      </c>
      <c r="F343" s="86" t="b">
        <v>0</v>
      </c>
      <c r="G343" s="86" t="b">
        <v>0</v>
      </c>
    </row>
    <row r="344" spans="1:7" ht="15">
      <c r="A344" s="86" t="s">
        <v>3292</v>
      </c>
      <c r="B344" s="86">
        <v>6</v>
      </c>
      <c r="C344" s="121">
        <v>0.006274162172976563</v>
      </c>
      <c r="D344" s="86" t="s">
        <v>2684</v>
      </c>
      <c r="E344" s="86" t="b">
        <v>0</v>
      </c>
      <c r="F344" s="86" t="b">
        <v>0</v>
      </c>
      <c r="G344" s="86" t="b">
        <v>0</v>
      </c>
    </row>
    <row r="345" spans="1:7" ht="15">
      <c r="A345" s="86" t="s">
        <v>3293</v>
      </c>
      <c r="B345" s="86">
        <v>6</v>
      </c>
      <c r="C345" s="121">
        <v>0.006274162172976563</v>
      </c>
      <c r="D345" s="86" t="s">
        <v>2684</v>
      </c>
      <c r="E345" s="86" t="b">
        <v>0</v>
      </c>
      <c r="F345" s="86" t="b">
        <v>0</v>
      </c>
      <c r="G345" s="86" t="b">
        <v>0</v>
      </c>
    </row>
    <row r="346" spans="1:7" ht="15">
      <c r="A346" s="86" t="s">
        <v>3294</v>
      </c>
      <c r="B346" s="86">
        <v>6</v>
      </c>
      <c r="C346" s="121">
        <v>0.006274162172976563</v>
      </c>
      <c r="D346" s="86" t="s">
        <v>2684</v>
      </c>
      <c r="E346" s="86" t="b">
        <v>0</v>
      </c>
      <c r="F346" s="86" t="b">
        <v>0</v>
      </c>
      <c r="G346" s="86" t="b">
        <v>0</v>
      </c>
    </row>
    <row r="347" spans="1:7" ht="15">
      <c r="A347" s="86" t="s">
        <v>3272</v>
      </c>
      <c r="B347" s="86">
        <v>6</v>
      </c>
      <c r="C347" s="121">
        <v>0.006274162172976563</v>
      </c>
      <c r="D347" s="86" t="s">
        <v>2684</v>
      </c>
      <c r="E347" s="86" t="b">
        <v>0</v>
      </c>
      <c r="F347" s="86" t="b">
        <v>0</v>
      </c>
      <c r="G347" s="86" t="b">
        <v>0</v>
      </c>
    </row>
    <row r="348" spans="1:7" ht="15">
      <c r="A348" s="86" t="s">
        <v>3295</v>
      </c>
      <c r="B348" s="86">
        <v>6</v>
      </c>
      <c r="C348" s="121">
        <v>0.006274162172976563</v>
      </c>
      <c r="D348" s="86" t="s">
        <v>2684</v>
      </c>
      <c r="E348" s="86" t="b">
        <v>0</v>
      </c>
      <c r="F348" s="86" t="b">
        <v>0</v>
      </c>
      <c r="G348" s="86" t="b">
        <v>0</v>
      </c>
    </row>
    <row r="349" spans="1:7" ht="15">
      <c r="A349" s="86" t="s">
        <v>385</v>
      </c>
      <c r="B349" s="86">
        <v>6</v>
      </c>
      <c r="C349" s="121">
        <v>0.006274162172976563</v>
      </c>
      <c r="D349" s="86" t="s">
        <v>2684</v>
      </c>
      <c r="E349" s="86" t="b">
        <v>0</v>
      </c>
      <c r="F349" s="86" t="b">
        <v>0</v>
      </c>
      <c r="G349" s="86" t="b">
        <v>0</v>
      </c>
    </row>
    <row r="350" spans="1:7" ht="15">
      <c r="A350" s="86" t="s">
        <v>2827</v>
      </c>
      <c r="B350" s="86">
        <v>4</v>
      </c>
      <c r="C350" s="121">
        <v>0.0049361063715273965</v>
      </c>
      <c r="D350" s="86" t="s">
        <v>2684</v>
      </c>
      <c r="E350" s="86" t="b">
        <v>0</v>
      </c>
      <c r="F350" s="86" t="b">
        <v>0</v>
      </c>
      <c r="G350" s="86" t="b">
        <v>0</v>
      </c>
    </row>
    <row r="351" spans="1:7" ht="15">
      <c r="A351" s="86" t="s">
        <v>2828</v>
      </c>
      <c r="B351" s="86">
        <v>4</v>
      </c>
      <c r="C351" s="121">
        <v>0.0049361063715273965</v>
      </c>
      <c r="D351" s="86" t="s">
        <v>2684</v>
      </c>
      <c r="E351" s="86" t="b">
        <v>0</v>
      </c>
      <c r="F351" s="86" t="b">
        <v>0</v>
      </c>
      <c r="G351" s="86" t="b">
        <v>0</v>
      </c>
    </row>
    <row r="352" spans="1:7" ht="15">
      <c r="A352" s="86" t="s">
        <v>2830</v>
      </c>
      <c r="B352" s="86">
        <v>4</v>
      </c>
      <c r="C352" s="121">
        <v>0.0049361063715273965</v>
      </c>
      <c r="D352" s="86" t="s">
        <v>2684</v>
      </c>
      <c r="E352" s="86" t="b">
        <v>0</v>
      </c>
      <c r="F352" s="86" t="b">
        <v>0</v>
      </c>
      <c r="G352" s="86" t="b">
        <v>0</v>
      </c>
    </row>
    <row r="353" spans="1:7" ht="15">
      <c r="A353" s="86" t="s">
        <v>2831</v>
      </c>
      <c r="B353" s="86">
        <v>4</v>
      </c>
      <c r="C353" s="121">
        <v>0.0049361063715273965</v>
      </c>
      <c r="D353" s="86" t="s">
        <v>2684</v>
      </c>
      <c r="E353" s="86" t="b">
        <v>0</v>
      </c>
      <c r="F353" s="86" t="b">
        <v>0</v>
      </c>
      <c r="G353" s="86" t="b">
        <v>0</v>
      </c>
    </row>
    <row r="354" spans="1:7" ht="15">
      <c r="A354" s="86" t="s">
        <v>2832</v>
      </c>
      <c r="B354" s="86">
        <v>4</v>
      </c>
      <c r="C354" s="121">
        <v>0.0049361063715273965</v>
      </c>
      <c r="D354" s="86" t="s">
        <v>2684</v>
      </c>
      <c r="E354" s="86" t="b">
        <v>0</v>
      </c>
      <c r="F354" s="86" t="b">
        <v>0</v>
      </c>
      <c r="G354" s="86" t="b">
        <v>0</v>
      </c>
    </row>
    <row r="355" spans="1:7" ht="15">
      <c r="A355" s="86" t="s">
        <v>3262</v>
      </c>
      <c r="B355" s="86">
        <v>4</v>
      </c>
      <c r="C355" s="121">
        <v>0.0049361063715273965</v>
      </c>
      <c r="D355" s="86" t="s">
        <v>2684</v>
      </c>
      <c r="E355" s="86" t="b">
        <v>0</v>
      </c>
      <c r="F355" s="86" t="b">
        <v>0</v>
      </c>
      <c r="G355" s="86" t="b">
        <v>0</v>
      </c>
    </row>
    <row r="356" spans="1:7" ht="15">
      <c r="A356" s="86" t="s">
        <v>3271</v>
      </c>
      <c r="B356" s="86">
        <v>4</v>
      </c>
      <c r="C356" s="121">
        <v>0.0054706036404399095</v>
      </c>
      <c r="D356" s="86" t="s">
        <v>2684</v>
      </c>
      <c r="E356" s="86" t="b">
        <v>0</v>
      </c>
      <c r="F356" s="86" t="b">
        <v>0</v>
      </c>
      <c r="G356" s="86" t="b">
        <v>0</v>
      </c>
    </row>
    <row r="357" spans="1:7" ht="15">
      <c r="A357" s="86" t="s">
        <v>3299</v>
      </c>
      <c r="B357" s="86">
        <v>4</v>
      </c>
      <c r="C357" s="121">
        <v>0.0049361063715273965</v>
      </c>
      <c r="D357" s="86" t="s">
        <v>2684</v>
      </c>
      <c r="E357" s="86" t="b">
        <v>0</v>
      </c>
      <c r="F357" s="86" t="b">
        <v>0</v>
      </c>
      <c r="G357" s="86" t="b">
        <v>0</v>
      </c>
    </row>
    <row r="358" spans="1:7" ht="15">
      <c r="A358" s="86" t="s">
        <v>2843</v>
      </c>
      <c r="B358" s="86">
        <v>3</v>
      </c>
      <c r="C358" s="121">
        <v>0.004102952730329932</v>
      </c>
      <c r="D358" s="86" t="s">
        <v>2684</v>
      </c>
      <c r="E358" s="86" t="b">
        <v>0</v>
      </c>
      <c r="F358" s="86" t="b">
        <v>0</v>
      </c>
      <c r="G358" s="86" t="b">
        <v>0</v>
      </c>
    </row>
    <row r="359" spans="1:7" ht="15">
      <c r="A359" s="86" t="s">
        <v>2844</v>
      </c>
      <c r="B359" s="86">
        <v>3</v>
      </c>
      <c r="C359" s="121">
        <v>0.004102952730329932</v>
      </c>
      <c r="D359" s="86" t="s">
        <v>2684</v>
      </c>
      <c r="E359" s="86" t="b">
        <v>0</v>
      </c>
      <c r="F359" s="86" t="b">
        <v>0</v>
      </c>
      <c r="G359" s="86" t="b">
        <v>0</v>
      </c>
    </row>
    <row r="360" spans="1:7" ht="15">
      <c r="A360" s="86" t="s">
        <v>3285</v>
      </c>
      <c r="B360" s="86">
        <v>2</v>
      </c>
      <c r="C360" s="121">
        <v>0.003111967614991466</v>
      </c>
      <c r="D360" s="86" t="s">
        <v>2684</v>
      </c>
      <c r="E360" s="86" t="b">
        <v>0</v>
      </c>
      <c r="F360" s="86" t="b">
        <v>0</v>
      </c>
      <c r="G360" s="86" t="b">
        <v>0</v>
      </c>
    </row>
    <row r="361" spans="1:7" ht="15">
      <c r="A361" s="86" t="s">
        <v>3263</v>
      </c>
      <c r="B361" s="86">
        <v>2</v>
      </c>
      <c r="C361" s="121">
        <v>0.003111967614991466</v>
      </c>
      <c r="D361" s="86" t="s">
        <v>2684</v>
      </c>
      <c r="E361" s="86" t="b">
        <v>0</v>
      </c>
      <c r="F361" s="86" t="b">
        <v>0</v>
      </c>
      <c r="G361" s="86" t="b">
        <v>0</v>
      </c>
    </row>
    <row r="362" spans="1:7" ht="15">
      <c r="A362" s="86" t="s">
        <v>3286</v>
      </c>
      <c r="B362" s="86">
        <v>2</v>
      </c>
      <c r="C362" s="121">
        <v>0.003111967614991466</v>
      </c>
      <c r="D362" s="86" t="s">
        <v>2684</v>
      </c>
      <c r="E362" s="86" t="b">
        <v>0</v>
      </c>
      <c r="F362" s="86" t="b">
        <v>0</v>
      </c>
      <c r="G362" s="86" t="b">
        <v>0</v>
      </c>
    </row>
    <row r="363" spans="1:7" ht="15">
      <c r="A363" s="86" t="s">
        <v>3407</v>
      </c>
      <c r="B363" s="86">
        <v>2</v>
      </c>
      <c r="C363" s="121">
        <v>0.003111967614991466</v>
      </c>
      <c r="D363" s="86" t="s">
        <v>2684</v>
      </c>
      <c r="E363" s="86" t="b">
        <v>0</v>
      </c>
      <c r="F363" s="86" t="b">
        <v>0</v>
      </c>
      <c r="G363" s="86" t="b">
        <v>0</v>
      </c>
    </row>
    <row r="364" spans="1:7" ht="15">
      <c r="A364" s="86" t="s">
        <v>3413</v>
      </c>
      <c r="B364" s="86">
        <v>2</v>
      </c>
      <c r="C364" s="121">
        <v>0.003111967614991466</v>
      </c>
      <c r="D364" s="86" t="s">
        <v>2684</v>
      </c>
      <c r="E364" s="86" t="b">
        <v>0</v>
      </c>
      <c r="F364" s="86" t="b">
        <v>0</v>
      </c>
      <c r="G364" s="86" t="b">
        <v>0</v>
      </c>
    </row>
    <row r="365" spans="1:7" ht="15">
      <c r="A365" s="86" t="s">
        <v>3414</v>
      </c>
      <c r="B365" s="86">
        <v>2</v>
      </c>
      <c r="C365" s="121">
        <v>0.003111967614991466</v>
      </c>
      <c r="D365" s="86" t="s">
        <v>2684</v>
      </c>
      <c r="E365" s="86" t="b">
        <v>0</v>
      </c>
      <c r="F365" s="86" t="b">
        <v>0</v>
      </c>
      <c r="G365" s="86" t="b">
        <v>0</v>
      </c>
    </row>
    <row r="366" spans="1:7" ht="15">
      <c r="A366" s="86" t="s">
        <v>3415</v>
      </c>
      <c r="B366" s="86">
        <v>2</v>
      </c>
      <c r="C366" s="121">
        <v>0.003111967614991466</v>
      </c>
      <c r="D366" s="86" t="s">
        <v>2684</v>
      </c>
      <c r="E366" s="86" t="b">
        <v>0</v>
      </c>
      <c r="F366" s="86" t="b">
        <v>0</v>
      </c>
      <c r="G366" s="86" t="b">
        <v>0</v>
      </c>
    </row>
    <row r="367" spans="1:7" ht="15">
      <c r="A367" s="86" t="s">
        <v>3416</v>
      </c>
      <c r="B367" s="86">
        <v>2</v>
      </c>
      <c r="C367" s="121">
        <v>0.003111967614991466</v>
      </c>
      <c r="D367" s="86" t="s">
        <v>2684</v>
      </c>
      <c r="E367" s="86" t="b">
        <v>0</v>
      </c>
      <c r="F367" s="86" t="b">
        <v>0</v>
      </c>
      <c r="G367" s="86" t="b">
        <v>0</v>
      </c>
    </row>
    <row r="368" spans="1:7" ht="15">
      <c r="A368" s="86" t="s">
        <v>3417</v>
      </c>
      <c r="B368" s="86">
        <v>2</v>
      </c>
      <c r="C368" s="121">
        <v>0.003111967614991466</v>
      </c>
      <c r="D368" s="86" t="s">
        <v>2684</v>
      </c>
      <c r="E368" s="86" t="b">
        <v>0</v>
      </c>
      <c r="F368" s="86" t="b">
        <v>0</v>
      </c>
      <c r="G368" s="86" t="b">
        <v>0</v>
      </c>
    </row>
    <row r="369" spans="1:7" ht="15">
      <c r="A369" s="86" t="s">
        <v>3303</v>
      </c>
      <c r="B369" s="86">
        <v>2</v>
      </c>
      <c r="C369" s="121">
        <v>0.003111967614991466</v>
      </c>
      <c r="D369" s="86" t="s">
        <v>2684</v>
      </c>
      <c r="E369" s="86" t="b">
        <v>0</v>
      </c>
      <c r="F369" s="86" t="b">
        <v>0</v>
      </c>
      <c r="G369" s="86" t="b">
        <v>0</v>
      </c>
    </row>
    <row r="370" spans="1:7" ht="15">
      <c r="A370" s="86" t="s">
        <v>3265</v>
      </c>
      <c r="B370" s="86">
        <v>2</v>
      </c>
      <c r="C370" s="121">
        <v>0.003111967614991466</v>
      </c>
      <c r="D370" s="86" t="s">
        <v>2684</v>
      </c>
      <c r="E370" s="86" t="b">
        <v>0</v>
      </c>
      <c r="F370" s="86" t="b">
        <v>0</v>
      </c>
      <c r="G370" s="86" t="b">
        <v>0</v>
      </c>
    </row>
    <row r="371" spans="1:7" ht="15">
      <c r="A371" s="86" t="s">
        <v>3304</v>
      </c>
      <c r="B371" s="86">
        <v>2</v>
      </c>
      <c r="C371" s="121">
        <v>0.003111967614991466</v>
      </c>
      <c r="D371" s="86" t="s">
        <v>2684</v>
      </c>
      <c r="E371" s="86" t="b">
        <v>0</v>
      </c>
      <c r="F371" s="86" t="b">
        <v>0</v>
      </c>
      <c r="G371" s="86" t="b">
        <v>0</v>
      </c>
    </row>
    <row r="372" spans="1:7" ht="15">
      <c r="A372" s="86" t="s">
        <v>3305</v>
      </c>
      <c r="B372" s="86">
        <v>2</v>
      </c>
      <c r="C372" s="121">
        <v>0.003111967614991466</v>
      </c>
      <c r="D372" s="86" t="s">
        <v>2684</v>
      </c>
      <c r="E372" s="86" t="b">
        <v>0</v>
      </c>
      <c r="F372" s="86" t="b">
        <v>0</v>
      </c>
      <c r="G372" s="86" t="b">
        <v>0</v>
      </c>
    </row>
    <row r="373" spans="1:7" ht="15">
      <c r="A373" s="86" t="s">
        <v>3306</v>
      </c>
      <c r="B373" s="86">
        <v>2</v>
      </c>
      <c r="C373" s="121">
        <v>0.003111967614991466</v>
      </c>
      <c r="D373" s="86" t="s">
        <v>2684</v>
      </c>
      <c r="E373" s="86" t="b">
        <v>1</v>
      </c>
      <c r="F373" s="86" t="b">
        <v>0</v>
      </c>
      <c r="G373" s="86" t="b">
        <v>0</v>
      </c>
    </row>
    <row r="374" spans="1:7" ht="15">
      <c r="A374" s="86" t="s">
        <v>2814</v>
      </c>
      <c r="B374" s="86">
        <v>16</v>
      </c>
      <c r="C374" s="121">
        <v>0.030275970810296447</v>
      </c>
      <c r="D374" s="86" t="s">
        <v>2685</v>
      </c>
      <c r="E374" s="86" t="b">
        <v>0</v>
      </c>
      <c r="F374" s="86" t="b">
        <v>0</v>
      </c>
      <c r="G374" s="86" t="b">
        <v>0</v>
      </c>
    </row>
    <row r="375" spans="1:7" ht="15">
      <c r="A375" s="86" t="s">
        <v>385</v>
      </c>
      <c r="B375" s="86">
        <v>9</v>
      </c>
      <c r="C375" s="121">
        <v>0.014369119696245906</v>
      </c>
      <c r="D375" s="86" t="s">
        <v>2685</v>
      </c>
      <c r="E375" s="86" t="b">
        <v>0</v>
      </c>
      <c r="F375" s="86" t="b">
        <v>0</v>
      </c>
      <c r="G375" s="86" t="b">
        <v>0</v>
      </c>
    </row>
    <row r="376" spans="1:7" ht="15">
      <c r="A376" s="86" t="s">
        <v>2827</v>
      </c>
      <c r="B376" s="86">
        <v>8</v>
      </c>
      <c r="C376" s="121">
        <v>0.015137985405148224</v>
      </c>
      <c r="D376" s="86" t="s">
        <v>2685</v>
      </c>
      <c r="E376" s="86" t="b">
        <v>0</v>
      </c>
      <c r="F376" s="86" t="b">
        <v>0</v>
      </c>
      <c r="G376" s="86" t="b">
        <v>0</v>
      </c>
    </row>
    <row r="377" spans="1:7" ht="15">
      <c r="A377" s="86" t="s">
        <v>2828</v>
      </c>
      <c r="B377" s="86">
        <v>8</v>
      </c>
      <c r="C377" s="121">
        <v>0.015137985405148224</v>
      </c>
      <c r="D377" s="86" t="s">
        <v>2685</v>
      </c>
      <c r="E377" s="86" t="b">
        <v>0</v>
      </c>
      <c r="F377" s="86" t="b">
        <v>0</v>
      </c>
      <c r="G377" s="86" t="b">
        <v>0</v>
      </c>
    </row>
    <row r="378" spans="1:7" ht="15">
      <c r="A378" s="86" t="s">
        <v>2815</v>
      </c>
      <c r="B378" s="86">
        <v>8</v>
      </c>
      <c r="C378" s="121">
        <v>0.015137985405148224</v>
      </c>
      <c r="D378" s="86" t="s">
        <v>2685</v>
      </c>
      <c r="E378" s="86" t="b">
        <v>0</v>
      </c>
      <c r="F378" s="86" t="b">
        <v>0</v>
      </c>
      <c r="G378" s="86" t="b">
        <v>0</v>
      </c>
    </row>
    <row r="379" spans="1:7" ht="15">
      <c r="A379" s="86" t="s">
        <v>2829</v>
      </c>
      <c r="B379" s="86">
        <v>8</v>
      </c>
      <c r="C379" s="121">
        <v>0.015137985405148224</v>
      </c>
      <c r="D379" s="86" t="s">
        <v>2685</v>
      </c>
      <c r="E379" s="86" t="b">
        <v>0</v>
      </c>
      <c r="F379" s="86" t="b">
        <v>0</v>
      </c>
      <c r="G379" s="86" t="b">
        <v>0</v>
      </c>
    </row>
    <row r="380" spans="1:7" ht="15">
      <c r="A380" s="86" t="s">
        <v>344</v>
      </c>
      <c r="B380" s="86">
        <v>8</v>
      </c>
      <c r="C380" s="121">
        <v>0.015137985405148224</v>
      </c>
      <c r="D380" s="86" t="s">
        <v>2685</v>
      </c>
      <c r="E380" s="86" t="b">
        <v>0</v>
      </c>
      <c r="F380" s="86" t="b">
        <v>0</v>
      </c>
      <c r="G380" s="86" t="b">
        <v>0</v>
      </c>
    </row>
    <row r="381" spans="1:7" ht="15">
      <c r="A381" s="86" t="s">
        <v>2830</v>
      </c>
      <c r="B381" s="86">
        <v>8</v>
      </c>
      <c r="C381" s="121">
        <v>0.015137985405148224</v>
      </c>
      <c r="D381" s="86" t="s">
        <v>2685</v>
      </c>
      <c r="E381" s="86" t="b">
        <v>0</v>
      </c>
      <c r="F381" s="86" t="b">
        <v>0</v>
      </c>
      <c r="G381" s="86" t="b">
        <v>0</v>
      </c>
    </row>
    <row r="382" spans="1:7" ht="15">
      <c r="A382" s="86" t="s">
        <v>2831</v>
      </c>
      <c r="B382" s="86">
        <v>8</v>
      </c>
      <c r="C382" s="121">
        <v>0.015137985405148224</v>
      </c>
      <c r="D382" s="86" t="s">
        <v>2685</v>
      </c>
      <c r="E382" s="86" t="b">
        <v>0</v>
      </c>
      <c r="F382" s="86" t="b">
        <v>0</v>
      </c>
      <c r="G382" s="86" t="b">
        <v>0</v>
      </c>
    </row>
    <row r="383" spans="1:7" ht="15">
      <c r="A383" s="86" t="s">
        <v>2832</v>
      </c>
      <c r="B383" s="86">
        <v>8</v>
      </c>
      <c r="C383" s="121">
        <v>0.015137985405148224</v>
      </c>
      <c r="D383" s="86" t="s">
        <v>2685</v>
      </c>
      <c r="E383" s="86" t="b">
        <v>0</v>
      </c>
      <c r="F383" s="86" t="b">
        <v>0</v>
      </c>
      <c r="G383" s="86" t="b">
        <v>0</v>
      </c>
    </row>
    <row r="384" spans="1:7" ht="15">
      <c r="A384" s="86" t="s">
        <v>3262</v>
      </c>
      <c r="B384" s="86">
        <v>8</v>
      </c>
      <c r="C384" s="121">
        <v>0.015137985405148224</v>
      </c>
      <c r="D384" s="86" t="s">
        <v>2685</v>
      </c>
      <c r="E384" s="86" t="b">
        <v>0</v>
      </c>
      <c r="F384" s="86" t="b">
        <v>0</v>
      </c>
      <c r="G384" s="86" t="b">
        <v>0</v>
      </c>
    </row>
    <row r="385" spans="1:7" ht="15">
      <c r="A385" s="86" t="s">
        <v>3261</v>
      </c>
      <c r="B385" s="86">
        <v>8</v>
      </c>
      <c r="C385" s="121">
        <v>0.015137985405148224</v>
      </c>
      <c r="D385" s="86" t="s">
        <v>2685</v>
      </c>
      <c r="E385" s="86" t="b">
        <v>0</v>
      </c>
      <c r="F385" s="86" t="b">
        <v>0</v>
      </c>
      <c r="G385" s="86" t="b">
        <v>0</v>
      </c>
    </row>
    <row r="386" spans="1:7" ht="15">
      <c r="A386" s="86" t="s">
        <v>3267</v>
      </c>
      <c r="B386" s="86">
        <v>8</v>
      </c>
      <c r="C386" s="121">
        <v>0.015137985405148224</v>
      </c>
      <c r="D386" s="86" t="s">
        <v>2685</v>
      </c>
      <c r="E386" s="86" t="b">
        <v>0</v>
      </c>
      <c r="F386" s="86" t="b">
        <v>0</v>
      </c>
      <c r="G386" s="86" t="b">
        <v>0</v>
      </c>
    </row>
    <row r="387" spans="1:7" ht="15">
      <c r="A387" s="86" t="s">
        <v>3268</v>
      </c>
      <c r="B387" s="86">
        <v>8</v>
      </c>
      <c r="C387" s="121">
        <v>0.015137985405148224</v>
      </c>
      <c r="D387" s="86" t="s">
        <v>2685</v>
      </c>
      <c r="E387" s="86" t="b">
        <v>0</v>
      </c>
      <c r="F387" s="86" t="b">
        <v>0</v>
      </c>
      <c r="G387" s="86" t="b">
        <v>0</v>
      </c>
    </row>
    <row r="388" spans="1:7" ht="15">
      <c r="A388" s="86" t="s">
        <v>2812</v>
      </c>
      <c r="B388" s="86">
        <v>8</v>
      </c>
      <c r="C388" s="121">
        <v>0.015137985405148224</v>
      </c>
      <c r="D388" s="86" t="s">
        <v>2685</v>
      </c>
      <c r="E388" s="86" t="b">
        <v>0</v>
      </c>
      <c r="F388" s="86" t="b">
        <v>0</v>
      </c>
      <c r="G388" s="86" t="b">
        <v>0</v>
      </c>
    </row>
    <row r="389" spans="1:7" ht="15">
      <c r="A389" s="86" t="s">
        <v>2822</v>
      </c>
      <c r="B389" s="86">
        <v>8</v>
      </c>
      <c r="C389" s="121">
        <v>0.015137985405148224</v>
      </c>
      <c r="D389" s="86" t="s">
        <v>2685</v>
      </c>
      <c r="E389" s="86" t="b">
        <v>0</v>
      </c>
      <c r="F389" s="86" t="b">
        <v>0</v>
      </c>
      <c r="G389" s="86" t="b">
        <v>0</v>
      </c>
    </row>
    <row r="390" spans="1:7" ht="15">
      <c r="A390" s="86" t="s">
        <v>3269</v>
      </c>
      <c r="B390" s="86">
        <v>8</v>
      </c>
      <c r="C390" s="121">
        <v>0.015137985405148224</v>
      </c>
      <c r="D390" s="86" t="s">
        <v>2685</v>
      </c>
      <c r="E390" s="86" t="b">
        <v>0</v>
      </c>
      <c r="F390" s="86" t="b">
        <v>0</v>
      </c>
      <c r="G390" s="86" t="b">
        <v>0</v>
      </c>
    </row>
    <row r="391" spans="1:7" ht="15">
      <c r="A391" s="86" t="s">
        <v>3270</v>
      </c>
      <c r="B391" s="86">
        <v>8</v>
      </c>
      <c r="C391" s="121">
        <v>0.015137985405148224</v>
      </c>
      <c r="D391" s="86" t="s">
        <v>2685</v>
      </c>
      <c r="E391" s="86" t="b">
        <v>0</v>
      </c>
      <c r="F391" s="86" t="b">
        <v>0</v>
      </c>
      <c r="G391" s="86" t="b">
        <v>0</v>
      </c>
    </row>
    <row r="392" spans="1:7" ht="15">
      <c r="A392" s="86" t="s">
        <v>240</v>
      </c>
      <c r="B392" s="86">
        <v>8</v>
      </c>
      <c r="C392" s="121">
        <v>0.015137985405148224</v>
      </c>
      <c r="D392" s="86" t="s">
        <v>2685</v>
      </c>
      <c r="E392" s="86" t="b">
        <v>0</v>
      </c>
      <c r="F392" s="86" t="b">
        <v>0</v>
      </c>
      <c r="G392" s="86" t="b">
        <v>0</v>
      </c>
    </row>
    <row r="393" spans="1:7" ht="15">
      <c r="A393" s="86" t="s">
        <v>3448</v>
      </c>
      <c r="B393" s="86">
        <v>2</v>
      </c>
      <c r="C393" s="121">
        <v>0.014224843021714149</v>
      </c>
      <c r="D393" s="86" t="s">
        <v>2685</v>
      </c>
      <c r="E393" s="86" t="b">
        <v>0</v>
      </c>
      <c r="F393" s="86" t="b">
        <v>0</v>
      </c>
      <c r="G393" s="86" t="b">
        <v>0</v>
      </c>
    </row>
    <row r="394" spans="1:7" ht="15">
      <c r="A394" s="86" t="s">
        <v>385</v>
      </c>
      <c r="B394" s="86">
        <v>11</v>
      </c>
      <c r="C394" s="121">
        <v>0.006347518696718785</v>
      </c>
      <c r="D394" s="86" t="s">
        <v>2686</v>
      </c>
      <c r="E394" s="86" t="b">
        <v>0</v>
      </c>
      <c r="F394" s="86" t="b">
        <v>0</v>
      </c>
      <c r="G394" s="86" t="b">
        <v>0</v>
      </c>
    </row>
    <row r="395" spans="1:7" ht="15">
      <c r="A395" s="86" t="s">
        <v>2812</v>
      </c>
      <c r="B395" s="86">
        <v>6</v>
      </c>
      <c r="C395" s="121">
        <v>0.009063164516431512</v>
      </c>
      <c r="D395" s="86" t="s">
        <v>2686</v>
      </c>
      <c r="E395" s="86" t="b">
        <v>0</v>
      </c>
      <c r="F395" s="86" t="b">
        <v>0</v>
      </c>
      <c r="G395" s="86" t="b">
        <v>0</v>
      </c>
    </row>
    <row r="396" spans="1:7" ht="15">
      <c r="A396" s="86" t="s">
        <v>2834</v>
      </c>
      <c r="B396" s="86">
        <v>4</v>
      </c>
      <c r="C396" s="121">
        <v>0.008539858033020743</v>
      </c>
      <c r="D396" s="86" t="s">
        <v>2686</v>
      </c>
      <c r="E396" s="86" t="b">
        <v>0</v>
      </c>
      <c r="F396" s="86" t="b">
        <v>0</v>
      </c>
      <c r="G396" s="86" t="b">
        <v>0</v>
      </c>
    </row>
    <row r="397" spans="1:7" ht="15">
      <c r="A397" s="86" t="s">
        <v>2835</v>
      </c>
      <c r="B397" s="86">
        <v>4</v>
      </c>
      <c r="C397" s="121">
        <v>0.01031203869413138</v>
      </c>
      <c r="D397" s="86" t="s">
        <v>2686</v>
      </c>
      <c r="E397" s="86" t="b">
        <v>0</v>
      </c>
      <c r="F397" s="86" t="b">
        <v>0</v>
      </c>
      <c r="G397" s="86" t="b">
        <v>0</v>
      </c>
    </row>
    <row r="398" spans="1:7" ht="15">
      <c r="A398" s="86" t="s">
        <v>2836</v>
      </c>
      <c r="B398" s="86">
        <v>4</v>
      </c>
      <c r="C398" s="121">
        <v>0.01031203869413138</v>
      </c>
      <c r="D398" s="86" t="s">
        <v>2686</v>
      </c>
      <c r="E398" s="86" t="b">
        <v>0</v>
      </c>
      <c r="F398" s="86" t="b">
        <v>1</v>
      </c>
      <c r="G398" s="86" t="b">
        <v>0</v>
      </c>
    </row>
    <row r="399" spans="1:7" ht="15">
      <c r="A399" s="86" t="s">
        <v>2837</v>
      </c>
      <c r="B399" s="86">
        <v>4</v>
      </c>
      <c r="C399" s="121">
        <v>0.01031203869413138</v>
      </c>
      <c r="D399" s="86" t="s">
        <v>2686</v>
      </c>
      <c r="E399" s="86" t="b">
        <v>0</v>
      </c>
      <c r="F399" s="86" t="b">
        <v>0</v>
      </c>
      <c r="G399" s="86" t="b">
        <v>0</v>
      </c>
    </row>
    <row r="400" spans="1:7" ht="15">
      <c r="A400" s="86" t="s">
        <v>2838</v>
      </c>
      <c r="B400" s="86">
        <v>4</v>
      </c>
      <c r="C400" s="121">
        <v>0.012809787049531113</v>
      </c>
      <c r="D400" s="86" t="s">
        <v>2686</v>
      </c>
      <c r="E400" s="86" t="b">
        <v>0</v>
      </c>
      <c r="F400" s="86" t="b">
        <v>0</v>
      </c>
      <c r="G400" s="86" t="b">
        <v>0</v>
      </c>
    </row>
    <row r="401" spans="1:7" ht="15">
      <c r="A401" s="86" t="s">
        <v>2839</v>
      </c>
      <c r="B401" s="86">
        <v>3</v>
      </c>
      <c r="C401" s="121">
        <v>0.007734029020598535</v>
      </c>
      <c r="D401" s="86" t="s">
        <v>2686</v>
      </c>
      <c r="E401" s="86" t="b">
        <v>0</v>
      </c>
      <c r="F401" s="86" t="b">
        <v>0</v>
      </c>
      <c r="G401" s="86" t="b">
        <v>0</v>
      </c>
    </row>
    <row r="402" spans="1:7" ht="15">
      <c r="A402" s="86" t="s">
        <v>2840</v>
      </c>
      <c r="B402" s="86">
        <v>3</v>
      </c>
      <c r="C402" s="121">
        <v>0.007734029020598535</v>
      </c>
      <c r="D402" s="86" t="s">
        <v>2686</v>
      </c>
      <c r="E402" s="86" t="b">
        <v>0</v>
      </c>
      <c r="F402" s="86" t="b">
        <v>0</v>
      </c>
      <c r="G402" s="86" t="b">
        <v>0</v>
      </c>
    </row>
    <row r="403" spans="1:7" ht="15">
      <c r="A403" s="86" t="s">
        <v>2841</v>
      </c>
      <c r="B403" s="86">
        <v>3</v>
      </c>
      <c r="C403" s="121">
        <v>0.009607340287148335</v>
      </c>
      <c r="D403" s="86" t="s">
        <v>2686</v>
      </c>
      <c r="E403" s="86" t="b">
        <v>0</v>
      </c>
      <c r="F403" s="86" t="b">
        <v>0</v>
      </c>
      <c r="G403" s="86" t="b">
        <v>0</v>
      </c>
    </row>
    <row r="404" spans="1:7" ht="15">
      <c r="A404" s="86" t="s">
        <v>3277</v>
      </c>
      <c r="B404" s="86">
        <v>3</v>
      </c>
      <c r="C404" s="121">
        <v>0.007734029020598535</v>
      </c>
      <c r="D404" s="86" t="s">
        <v>2686</v>
      </c>
      <c r="E404" s="86" t="b">
        <v>0</v>
      </c>
      <c r="F404" s="86" t="b">
        <v>0</v>
      </c>
      <c r="G404" s="86" t="b">
        <v>0</v>
      </c>
    </row>
    <row r="405" spans="1:7" ht="15">
      <c r="A405" s="86" t="s">
        <v>3346</v>
      </c>
      <c r="B405" s="86">
        <v>3</v>
      </c>
      <c r="C405" s="121">
        <v>0.009607340287148335</v>
      </c>
      <c r="D405" s="86" t="s">
        <v>2686</v>
      </c>
      <c r="E405" s="86" t="b">
        <v>0</v>
      </c>
      <c r="F405" s="86" t="b">
        <v>0</v>
      </c>
      <c r="G405" s="86" t="b">
        <v>0</v>
      </c>
    </row>
    <row r="406" spans="1:7" ht="15">
      <c r="A406" s="86" t="s">
        <v>3369</v>
      </c>
      <c r="B406" s="86">
        <v>2</v>
      </c>
      <c r="C406" s="121">
        <v>0.006404893524765557</v>
      </c>
      <c r="D406" s="86" t="s">
        <v>2686</v>
      </c>
      <c r="E406" s="86" t="b">
        <v>0</v>
      </c>
      <c r="F406" s="86" t="b">
        <v>0</v>
      </c>
      <c r="G406" s="86" t="b">
        <v>0</v>
      </c>
    </row>
    <row r="407" spans="1:7" ht="15">
      <c r="A407" s="86" t="s">
        <v>3308</v>
      </c>
      <c r="B407" s="86">
        <v>2</v>
      </c>
      <c r="C407" s="121">
        <v>0.006404893524765557</v>
      </c>
      <c r="D407" s="86" t="s">
        <v>2686</v>
      </c>
      <c r="E407" s="86" t="b">
        <v>0</v>
      </c>
      <c r="F407" s="86" t="b">
        <v>0</v>
      </c>
      <c r="G407" s="86" t="b">
        <v>0</v>
      </c>
    </row>
    <row r="408" spans="1:7" ht="15">
      <c r="A408" s="86" t="s">
        <v>3353</v>
      </c>
      <c r="B408" s="86">
        <v>2</v>
      </c>
      <c r="C408" s="121">
        <v>0.006404893524765557</v>
      </c>
      <c r="D408" s="86" t="s">
        <v>2686</v>
      </c>
      <c r="E408" s="86" t="b">
        <v>0</v>
      </c>
      <c r="F408" s="86" t="b">
        <v>0</v>
      </c>
      <c r="G408" s="86" t="b">
        <v>0</v>
      </c>
    </row>
    <row r="409" spans="1:7" ht="15">
      <c r="A409" s="86" t="s">
        <v>3437</v>
      </c>
      <c r="B409" s="86">
        <v>2</v>
      </c>
      <c r="C409" s="121">
        <v>0.006404893524765557</v>
      </c>
      <c r="D409" s="86" t="s">
        <v>2686</v>
      </c>
      <c r="E409" s="86" t="b">
        <v>0</v>
      </c>
      <c r="F409" s="86" t="b">
        <v>0</v>
      </c>
      <c r="G409" s="86" t="b">
        <v>0</v>
      </c>
    </row>
    <row r="410" spans="1:7" ht="15">
      <c r="A410" s="86" t="s">
        <v>3457</v>
      </c>
      <c r="B410" s="86">
        <v>2</v>
      </c>
      <c r="C410" s="121">
        <v>0.008539858033020743</v>
      </c>
      <c r="D410" s="86" t="s">
        <v>2686</v>
      </c>
      <c r="E410" s="86" t="b">
        <v>0</v>
      </c>
      <c r="F410" s="86" t="b">
        <v>0</v>
      </c>
      <c r="G410" s="86" t="b">
        <v>0</v>
      </c>
    </row>
    <row r="411" spans="1:7" ht="15">
      <c r="A411" s="86" t="s">
        <v>3458</v>
      </c>
      <c r="B411" s="86">
        <v>2</v>
      </c>
      <c r="C411" s="121">
        <v>0.008539858033020743</v>
      </c>
      <c r="D411" s="86" t="s">
        <v>2686</v>
      </c>
      <c r="E411" s="86" t="b">
        <v>0</v>
      </c>
      <c r="F411" s="86" t="b">
        <v>0</v>
      </c>
      <c r="G411" s="86" t="b">
        <v>0</v>
      </c>
    </row>
    <row r="412" spans="1:7" ht="15">
      <c r="A412" s="86" t="s">
        <v>3459</v>
      </c>
      <c r="B412" s="86">
        <v>2</v>
      </c>
      <c r="C412" s="121">
        <v>0.008539858033020743</v>
      </c>
      <c r="D412" s="86" t="s">
        <v>2686</v>
      </c>
      <c r="E412" s="86" t="b">
        <v>0</v>
      </c>
      <c r="F412" s="86" t="b">
        <v>0</v>
      </c>
      <c r="G412" s="86" t="b">
        <v>0</v>
      </c>
    </row>
    <row r="413" spans="1:7" ht="15">
      <c r="A413" s="86" t="s">
        <v>3370</v>
      </c>
      <c r="B413" s="86">
        <v>2</v>
      </c>
      <c r="C413" s="121">
        <v>0.006404893524765557</v>
      </c>
      <c r="D413" s="86" t="s">
        <v>2686</v>
      </c>
      <c r="E413" s="86" t="b">
        <v>0</v>
      </c>
      <c r="F413" s="86" t="b">
        <v>0</v>
      </c>
      <c r="G413" s="86" t="b">
        <v>0</v>
      </c>
    </row>
    <row r="414" spans="1:7" ht="15">
      <c r="A414" s="86" t="s">
        <v>3456</v>
      </c>
      <c r="B414" s="86">
        <v>2</v>
      </c>
      <c r="C414" s="121">
        <v>0.008539858033020743</v>
      </c>
      <c r="D414" s="86" t="s">
        <v>2686</v>
      </c>
      <c r="E414" s="86" t="b">
        <v>0</v>
      </c>
      <c r="F414" s="86" t="b">
        <v>0</v>
      </c>
      <c r="G414" s="86" t="b">
        <v>0</v>
      </c>
    </row>
    <row r="415" spans="1:7" ht="15">
      <c r="A415" s="86" t="s">
        <v>3436</v>
      </c>
      <c r="B415" s="86">
        <v>2</v>
      </c>
      <c r="C415" s="121">
        <v>0.006404893524765557</v>
      </c>
      <c r="D415" s="86" t="s">
        <v>2686</v>
      </c>
      <c r="E415" s="86" t="b">
        <v>0</v>
      </c>
      <c r="F415" s="86" t="b">
        <v>0</v>
      </c>
      <c r="G415" s="86" t="b">
        <v>0</v>
      </c>
    </row>
    <row r="416" spans="1:7" ht="15">
      <c r="A416" s="86" t="s">
        <v>3438</v>
      </c>
      <c r="B416" s="86">
        <v>2</v>
      </c>
      <c r="C416" s="121">
        <v>0.006404893524765557</v>
      </c>
      <c r="D416" s="86" t="s">
        <v>2686</v>
      </c>
      <c r="E416" s="86" t="b">
        <v>1</v>
      </c>
      <c r="F416" s="86" t="b">
        <v>0</v>
      </c>
      <c r="G416" s="86" t="b">
        <v>0</v>
      </c>
    </row>
    <row r="417" spans="1:7" ht="15">
      <c r="A417" s="86" t="s">
        <v>3421</v>
      </c>
      <c r="B417" s="86">
        <v>2</v>
      </c>
      <c r="C417" s="121">
        <v>0.006404893524765557</v>
      </c>
      <c r="D417" s="86" t="s">
        <v>2686</v>
      </c>
      <c r="E417" s="86" t="b">
        <v>1</v>
      </c>
      <c r="F417" s="86" t="b">
        <v>0</v>
      </c>
      <c r="G417" s="86" t="b">
        <v>0</v>
      </c>
    </row>
    <row r="418" spans="1:7" ht="15">
      <c r="A418" s="86" t="s">
        <v>3264</v>
      </c>
      <c r="B418" s="86">
        <v>2</v>
      </c>
      <c r="C418" s="121">
        <v>0.008539858033020743</v>
      </c>
      <c r="D418" s="86" t="s">
        <v>2686</v>
      </c>
      <c r="E418" s="86" t="b">
        <v>0</v>
      </c>
      <c r="F418" s="86" t="b">
        <v>0</v>
      </c>
      <c r="G418" s="86" t="b">
        <v>0</v>
      </c>
    </row>
    <row r="419" spans="1:7" ht="15">
      <c r="A419" s="86" t="s">
        <v>3406</v>
      </c>
      <c r="B419" s="86">
        <v>2</v>
      </c>
      <c r="C419" s="121">
        <v>0.006404893524765557</v>
      </c>
      <c r="D419" s="86" t="s">
        <v>2686</v>
      </c>
      <c r="E419" s="86" t="b">
        <v>1</v>
      </c>
      <c r="F419" s="86" t="b">
        <v>0</v>
      </c>
      <c r="G419" s="86" t="b">
        <v>0</v>
      </c>
    </row>
    <row r="420" spans="1:7" ht="15">
      <c r="A420" s="86" t="s">
        <v>3439</v>
      </c>
      <c r="B420" s="86">
        <v>2</v>
      </c>
      <c r="C420" s="121">
        <v>0.008539858033020743</v>
      </c>
      <c r="D420" s="86" t="s">
        <v>2686</v>
      </c>
      <c r="E420" s="86" t="b">
        <v>0</v>
      </c>
      <c r="F420" s="86" t="b">
        <v>0</v>
      </c>
      <c r="G420" s="86" t="b">
        <v>0</v>
      </c>
    </row>
    <row r="421" spans="1:7" ht="15">
      <c r="A421" s="86" t="s">
        <v>3422</v>
      </c>
      <c r="B421" s="86">
        <v>2</v>
      </c>
      <c r="C421" s="121">
        <v>0.006404893524765557</v>
      </c>
      <c r="D421" s="86" t="s">
        <v>2686</v>
      </c>
      <c r="E421" s="86" t="b">
        <v>0</v>
      </c>
      <c r="F421" s="86" t="b">
        <v>0</v>
      </c>
      <c r="G421" s="86" t="b">
        <v>0</v>
      </c>
    </row>
    <row r="422" spans="1:7" ht="15">
      <c r="A422" s="86" t="s">
        <v>506</v>
      </c>
      <c r="B422" s="86">
        <v>2</v>
      </c>
      <c r="C422" s="121">
        <v>0.006404893524765557</v>
      </c>
      <c r="D422" s="86" t="s">
        <v>2686</v>
      </c>
      <c r="E422" s="86" t="b">
        <v>0</v>
      </c>
      <c r="F422" s="86" t="b">
        <v>0</v>
      </c>
      <c r="G422" s="86" t="b">
        <v>0</v>
      </c>
    </row>
    <row r="423" spans="1:7" ht="15">
      <c r="A423" s="86" t="s">
        <v>3329</v>
      </c>
      <c r="B423" s="86">
        <v>2</v>
      </c>
      <c r="C423" s="121">
        <v>0.006404893524765557</v>
      </c>
      <c r="D423" s="86" t="s">
        <v>2686</v>
      </c>
      <c r="E423" s="86" t="b">
        <v>0</v>
      </c>
      <c r="F423" s="86" t="b">
        <v>0</v>
      </c>
      <c r="G423" s="86" t="b">
        <v>0</v>
      </c>
    </row>
    <row r="424" spans="1:7" ht="15">
      <c r="A424" s="86" t="s">
        <v>2822</v>
      </c>
      <c r="B424" s="86">
        <v>2</v>
      </c>
      <c r="C424" s="121">
        <v>0.008539858033020743</v>
      </c>
      <c r="D424" s="86" t="s">
        <v>2686</v>
      </c>
      <c r="E424" s="86" t="b">
        <v>0</v>
      </c>
      <c r="F424" s="86" t="b">
        <v>0</v>
      </c>
      <c r="G424" s="86" t="b">
        <v>0</v>
      </c>
    </row>
    <row r="425" spans="1:7" ht="15">
      <c r="A425" s="86" t="s">
        <v>3404</v>
      </c>
      <c r="B425" s="86">
        <v>2</v>
      </c>
      <c r="C425" s="121">
        <v>0.008539858033020743</v>
      </c>
      <c r="D425" s="86" t="s">
        <v>2686</v>
      </c>
      <c r="E425" s="86" t="b">
        <v>0</v>
      </c>
      <c r="F425" s="86" t="b">
        <v>1</v>
      </c>
      <c r="G425" s="86" t="b">
        <v>0</v>
      </c>
    </row>
    <row r="426" spans="1:7" ht="15">
      <c r="A426" s="86" t="s">
        <v>2812</v>
      </c>
      <c r="B426" s="86">
        <v>14</v>
      </c>
      <c r="C426" s="121">
        <v>0.008676438849739595</v>
      </c>
      <c r="D426" s="86" t="s">
        <v>2687</v>
      </c>
      <c r="E426" s="86" t="b">
        <v>0</v>
      </c>
      <c r="F426" s="86" t="b">
        <v>0</v>
      </c>
      <c r="G426" s="86" t="b">
        <v>0</v>
      </c>
    </row>
    <row r="427" spans="1:7" ht="15">
      <c r="A427" s="86" t="s">
        <v>2843</v>
      </c>
      <c r="B427" s="86">
        <v>10</v>
      </c>
      <c r="C427" s="121">
        <v>0.01302586920340322</v>
      </c>
      <c r="D427" s="86" t="s">
        <v>2687</v>
      </c>
      <c r="E427" s="86" t="b">
        <v>0</v>
      </c>
      <c r="F427" s="86" t="b">
        <v>0</v>
      </c>
      <c r="G427" s="86" t="b">
        <v>0</v>
      </c>
    </row>
    <row r="428" spans="1:7" ht="15">
      <c r="A428" s="86" t="s">
        <v>2844</v>
      </c>
      <c r="B428" s="86">
        <v>10</v>
      </c>
      <c r="C428" s="121">
        <v>0.01302586920340322</v>
      </c>
      <c r="D428" s="86" t="s">
        <v>2687</v>
      </c>
      <c r="E428" s="86" t="b">
        <v>0</v>
      </c>
      <c r="F428" s="86" t="b">
        <v>0</v>
      </c>
      <c r="G428" s="86" t="b">
        <v>0</v>
      </c>
    </row>
    <row r="429" spans="1:7" ht="15">
      <c r="A429" s="86" t="s">
        <v>2829</v>
      </c>
      <c r="B429" s="86">
        <v>10</v>
      </c>
      <c r="C429" s="121">
        <v>0.01302586920340322</v>
      </c>
      <c r="D429" s="86" t="s">
        <v>2687</v>
      </c>
      <c r="E429" s="86" t="b">
        <v>0</v>
      </c>
      <c r="F429" s="86" t="b">
        <v>0</v>
      </c>
      <c r="G429" s="86" t="b">
        <v>0</v>
      </c>
    </row>
    <row r="430" spans="1:7" ht="15">
      <c r="A430" s="86" t="s">
        <v>2845</v>
      </c>
      <c r="B430" s="86">
        <v>7</v>
      </c>
      <c r="C430" s="121">
        <v>0.014184994983971985</v>
      </c>
      <c r="D430" s="86" t="s">
        <v>2687</v>
      </c>
      <c r="E430" s="86" t="b">
        <v>0</v>
      </c>
      <c r="F430" s="86" t="b">
        <v>0</v>
      </c>
      <c r="G430" s="86" t="b">
        <v>0</v>
      </c>
    </row>
    <row r="431" spans="1:7" ht="15">
      <c r="A431" s="86" t="s">
        <v>344</v>
      </c>
      <c r="B431" s="86">
        <v>7</v>
      </c>
      <c r="C431" s="121">
        <v>0.014184994983971985</v>
      </c>
      <c r="D431" s="86" t="s">
        <v>2687</v>
      </c>
      <c r="E431" s="86" t="b">
        <v>0</v>
      </c>
      <c r="F431" s="86" t="b">
        <v>0</v>
      </c>
      <c r="G431" s="86" t="b">
        <v>0</v>
      </c>
    </row>
    <row r="432" spans="1:7" ht="15">
      <c r="A432" s="86" t="s">
        <v>2846</v>
      </c>
      <c r="B432" s="86">
        <v>7</v>
      </c>
      <c r="C432" s="121">
        <v>0.014184994983971985</v>
      </c>
      <c r="D432" s="86" t="s">
        <v>2687</v>
      </c>
      <c r="E432" s="86" t="b">
        <v>0</v>
      </c>
      <c r="F432" s="86" t="b">
        <v>0</v>
      </c>
      <c r="G432" s="86" t="b">
        <v>0</v>
      </c>
    </row>
    <row r="433" spans="1:7" ht="15">
      <c r="A433" s="86" t="s">
        <v>2847</v>
      </c>
      <c r="B433" s="86">
        <v>7</v>
      </c>
      <c r="C433" s="121">
        <v>0.014184994983971985</v>
      </c>
      <c r="D433" s="86" t="s">
        <v>2687</v>
      </c>
      <c r="E433" s="86" t="b">
        <v>0</v>
      </c>
      <c r="F433" s="86" t="b">
        <v>0</v>
      </c>
      <c r="G433" s="86" t="b">
        <v>0</v>
      </c>
    </row>
    <row r="434" spans="1:7" ht="15">
      <c r="A434" s="86" t="s">
        <v>2840</v>
      </c>
      <c r="B434" s="86">
        <v>7</v>
      </c>
      <c r="C434" s="121">
        <v>0.014184994983971985</v>
      </c>
      <c r="D434" s="86" t="s">
        <v>2687</v>
      </c>
      <c r="E434" s="86" t="b">
        <v>0</v>
      </c>
      <c r="F434" s="86" t="b">
        <v>0</v>
      </c>
      <c r="G434" s="86" t="b">
        <v>0</v>
      </c>
    </row>
    <row r="435" spans="1:7" ht="15">
      <c r="A435" s="86" t="s">
        <v>2824</v>
      </c>
      <c r="B435" s="86">
        <v>7</v>
      </c>
      <c r="C435" s="121">
        <v>0.014184994983971985</v>
      </c>
      <c r="D435" s="86" t="s">
        <v>2687</v>
      </c>
      <c r="E435" s="86" t="b">
        <v>0</v>
      </c>
      <c r="F435" s="86" t="b">
        <v>0</v>
      </c>
      <c r="G435" s="86" t="b">
        <v>0</v>
      </c>
    </row>
    <row r="436" spans="1:7" ht="15">
      <c r="A436" s="86" t="s">
        <v>3260</v>
      </c>
      <c r="B436" s="86">
        <v>7</v>
      </c>
      <c r="C436" s="121">
        <v>0.014184994983971985</v>
      </c>
      <c r="D436" s="86" t="s">
        <v>2687</v>
      </c>
      <c r="E436" s="86" t="b">
        <v>1</v>
      </c>
      <c r="F436" s="86" t="b">
        <v>0</v>
      </c>
      <c r="G436" s="86" t="b">
        <v>0</v>
      </c>
    </row>
    <row r="437" spans="1:7" ht="15">
      <c r="A437" s="86" t="s">
        <v>3273</v>
      </c>
      <c r="B437" s="86">
        <v>7</v>
      </c>
      <c r="C437" s="121">
        <v>0.014184994983971985</v>
      </c>
      <c r="D437" s="86" t="s">
        <v>2687</v>
      </c>
      <c r="E437" s="86" t="b">
        <v>0</v>
      </c>
      <c r="F437" s="86" t="b">
        <v>0</v>
      </c>
      <c r="G437" s="86" t="b">
        <v>0</v>
      </c>
    </row>
    <row r="438" spans="1:7" ht="15">
      <c r="A438" s="86" t="s">
        <v>3274</v>
      </c>
      <c r="B438" s="86">
        <v>7</v>
      </c>
      <c r="C438" s="121">
        <v>0.014184994983971985</v>
      </c>
      <c r="D438" s="86" t="s">
        <v>2687</v>
      </c>
      <c r="E438" s="86" t="b">
        <v>0</v>
      </c>
      <c r="F438" s="86" t="b">
        <v>0</v>
      </c>
      <c r="G438" s="86" t="b">
        <v>0</v>
      </c>
    </row>
    <row r="439" spans="1:7" ht="15">
      <c r="A439" s="86" t="s">
        <v>3275</v>
      </c>
      <c r="B439" s="86">
        <v>7</v>
      </c>
      <c r="C439" s="121">
        <v>0.014184994983971985</v>
      </c>
      <c r="D439" s="86" t="s">
        <v>2687</v>
      </c>
      <c r="E439" s="86" t="b">
        <v>0</v>
      </c>
      <c r="F439" s="86" t="b">
        <v>0</v>
      </c>
      <c r="G439" s="86" t="b">
        <v>0</v>
      </c>
    </row>
    <row r="440" spans="1:7" ht="15">
      <c r="A440" s="86" t="s">
        <v>2825</v>
      </c>
      <c r="B440" s="86">
        <v>6</v>
      </c>
      <c r="C440" s="121">
        <v>0.014035579922500523</v>
      </c>
      <c r="D440" s="86" t="s">
        <v>2687</v>
      </c>
      <c r="E440" s="86" t="b">
        <v>0</v>
      </c>
      <c r="F440" s="86" t="b">
        <v>0</v>
      </c>
      <c r="G440" s="86" t="b">
        <v>0</v>
      </c>
    </row>
    <row r="441" spans="1:7" ht="15">
      <c r="A441" s="86" t="s">
        <v>2815</v>
      </c>
      <c r="B441" s="86">
        <v>6</v>
      </c>
      <c r="C441" s="121">
        <v>0.014035579922500523</v>
      </c>
      <c r="D441" s="86" t="s">
        <v>2687</v>
      </c>
      <c r="E441" s="86" t="b">
        <v>0</v>
      </c>
      <c r="F441" s="86" t="b">
        <v>0</v>
      </c>
      <c r="G441" s="86" t="b">
        <v>0</v>
      </c>
    </row>
    <row r="442" spans="1:7" ht="15">
      <c r="A442" s="86" t="s">
        <v>2813</v>
      </c>
      <c r="B442" s="86">
        <v>6</v>
      </c>
      <c r="C442" s="121">
        <v>0.022475673258873827</v>
      </c>
      <c r="D442" s="86" t="s">
        <v>2687</v>
      </c>
      <c r="E442" s="86" t="b">
        <v>0</v>
      </c>
      <c r="F442" s="86" t="b">
        <v>0</v>
      </c>
      <c r="G442" s="86" t="b">
        <v>0</v>
      </c>
    </row>
    <row r="443" spans="1:7" ht="15">
      <c r="A443" s="86" t="s">
        <v>3263</v>
      </c>
      <c r="B443" s="86">
        <v>5</v>
      </c>
      <c r="C443" s="121">
        <v>0.01354634571534603</v>
      </c>
      <c r="D443" s="86" t="s">
        <v>2687</v>
      </c>
      <c r="E443" s="86" t="b">
        <v>0</v>
      </c>
      <c r="F443" s="86" t="b">
        <v>0</v>
      </c>
      <c r="G443" s="86" t="b">
        <v>0</v>
      </c>
    </row>
    <row r="444" spans="1:7" ht="15">
      <c r="A444" s="86" t="s">
        <v>3271</v>
      </c>
      <c r="B444" s="86">
        <v>5</v>
      </c>
      <c r="C444" s="121">
        <v>0.01354634571534603</v>
      </c>
      <c r="D444" s="86" t="s">
        <v>2687</v>
      </c>
      <c r="E444" s="86" t="b">
        <v>0</v>
      </c>
      <c r="F444" s="86" t="b">
        <v>0</v>
      </c>
      <c r="G444" s="86" t="b">
        <v>0</v>
      </c>
    </row>
    <row r="445" spans="1:7" ht="15">
      <c r="A445" s="86" t="s">
        <v>3285</v>
      </c>
      <c r="B445" s="86">
        <v>4</v>
      </c>
      <c r="C445" s="121">
        <v>0.012648478684576945</v>
      </c>
      <c r="D445" s="86" t="s">
        <v>2687</v>
      </c>
      <c r="E445" s="86" t="b">
        <v>0</v>
      </c>
      <c r="F445" s="86" t="b">
        <v>0</v>
      </c>
      <c r="G445" s="86" t="b">
        <v>0</v>
      </c>
    </row>
    <row r="446" spans="1:7" ht="15">
      <c r="A446" s="86" t="s">
        <v>3286</v>
      </c>
      <c r="B446" s="86">
        <v>4</v>
      </c>
      <c r="C446" s="121">
        <v>0.012648478684576945</v>
      </c>
      <c r="D446" s="86" t="s">
        <v>2687</v>
      </c>
      <c r="E446" s="86" t="b">
        <v>0</v>
      </c>
      <c r="F446" s="86" t="b">
        <v>0</v>
      </c>
      <c r="G446" s="86" t="b">
        <v>0</v>
      </c>
    </row>
    <row r="447" spans="1:7" ht="15">
      <c r="A447" s="86" t="s">
        <v>3303</v>
      </c>
      <c r="B447" s="86">
        <v>3</v>
      </c>
      <c r="C447" s="121">
        <v>0.011237836629436913</v>
      </c>
      <c r="D447" s="86" t="s">
        <v>2687</v>
      </c>
      <c r="E447" s="86" t="b">
        <v>0</v>
      </c>
      <c r="F447" s="86" t="b">
        <v>0</v>
      </c>
      <c r="G447" s="86" t="b">
        <v>0</v>
      </c>
    </row>
    <row r="448" spans="1:7" ht="15">
      <c r="A448" s="86" t="s">
        <v>3265</v>
      </c>
      <c r="B448" s="86">
        <v>3</v>
      </c>
      <c r="C448" s="121">
        <v>0.011237836629436913</v>
      </c>
      <c r="D448" s="86" t="s">
        <v>2687</v>
      </c>
      <c r="E448" s="86" t="b">
        <v>0</v>
      </c>
      <c r="F448" s="86" t="b">
        <v>0</v>
      </c>
      <c r="G448" s="86" t="b">
        <v>0</v>
      </c>
    </row>
    <row r="449" spans="1:7" ht="15">
      <c r="A449" s="86" t="s">
        <v>3304</v>
      </c>
      <c r="B449" s="86">
        <v>3</v>
      </c>
      <c r="C449" s="121">
        <v>0.011237836629436913</v>
      </c>
      <c r="D449" s="86" t="s">
        <v>2687</v>
      </c>
      <c r="E449" s="86" t="b">
        <v>0</v>
      </c>
      <c r="F449" s="86" t="b">
        <v>0</v>
      </c>
      <c r="G449" s="86" t="b">
        <v>0</v>
      </c>
    </row>
    <row r="450" spans="1:7" ht="15">
      <c r="A450" s="86" t="s">
        <v>3305</v>
      </c>
      <c r="B450" s="86">
        <v>3</v>
      </c>
      <c r="C450" s="121">
        <v>0.011237836629436913</v>
      </c>
      <c r="D450" s="86" t="s">
        <v>2687</v>
      </c>
      <c r="E450" s="86" t="b">
        <v>0</v>
      </c>
      <c r="F450" s="86" t="b">
        <v>0</v>
      </c>
      <c r="G450" s="86" t="b">
        <v>0</v>
      </c>
    </row>
    <row r="451" spans="1:7" ht="15">
      <c r="A451" s="86" t="s">
        <v>3306</v>
      </c>
      <c r="B451" s="86">
        <v>3</v>
      </c>
      <c r="C451" s="121">
        <v>0.011237836629436913</v>
      </c>
      <c r="D451" s="86" t="s">
        <v>2687</v>
      </c>
      <c r="E451" s="86" t="b">
        <v>1</v>
      </c>
      <c r="F451" s="86" t="b">
        <v>0</v>
      </c>
      <c r="G451" s="86" t="b">
        <v>0</v>
      </c>
    </row>
    <row r="452" spans="1:7" ht="15">
      <c r="A452" s="86" t="s">
        <v>2855</v>
      </c>
      <c r="B452" s="86">
        <v>3</v>
      </c>
      <c r="C452" s="121">
        <v>0.011237836629436913</v>
      </c>
      <c r="D452" s="86" t="s">
        <v>2687</v>
      </c>
      <c r="E452" s="86" t="b">
        <v>0</v>
      </c>
      <c r="F452" s="86" t="b">
        <v>0</v>
      </c>
      <c r="G452" s="86" t="b">
        <v>0</v>
      </c>
    </row>
    <row r="453" spans="1:7" ht="15">
      <c r="A453" s="86" t="s">
        <v>2879</v>
      </c>
      <c r="B453" s="86">
        <v>3</v>
      </c>
      <c r="C453" s="121">
        <v>0.011237836629436913</v>
      </c>
      <c r="D453" s="86" t="s">
        <v>2687</v>
      </c>
      <c r="E453" s="86" t="b">
        <v>0</v>
      </c>
      <c r="F453" s="86" t="b">
        <v>0</v>
      </c>
      <c r="G453" s="86" t="b">
        <v>0</v>
      </c>
    </row>
    <row r="454" spans="1:7" ht="15">
      <c r="A454" s="86" t="s">
        <v>3249</v>
      </c>
      <c r="B454" s="86">
        <v>3</v>
      </c>
      <c r="C454" s="121">
        <v>0.011237836629436913</v>
      </c>
      <c r="D454" s="86" t="s">
        <v>2687</v>
      </c>
      <c r="E454" s="86" t="b">
        <v>0</v>
      </c>
      <c r="F454" s="86" t="b">
        <v>0</v>
      </c>
      <c r="G454" s="86" t="b">
        <v>0</v>
      </c>
    </row>
    <row r="455" spans="1:7" ht="15">
      <c r="A455" s="86" t="s">
        <v>3256</v>
      </c>
      <c r="B455" s="86">
        <v>3</v>
      </c>
      <c r="C455" s="121">
        <v>0.011237836629436913</v>
      </c>
      <c r="D455" s="86" t="s">
        <v>2687</v>
      </c>
      <c r="E455" s="86" t="b">
        <v>0</v>
      </c>
      <c r="F455" s="86" t="b">
        <v>0</v>
      </c>
      <c r="G455" s="86" t="b">
        <v>0</v>
      </c>
    </row>
    <row r="456" spans="1:7" ht="15">
      <c r="A456" s="86" t="s">
        <v>3258</v>
      </c>
      <c r="B456" s="86">
        <v>3</v>
      </c>
      <c r="C456" s="121">
        <v>0.011237836629436913</v>
      </c>
      <c r="D456" s="86" t="s">
        <v>2687</v>
      </c>
      <c r="E456" s="86" t="b">
        <v>0</v>
      </c>
      <c r="F456" s="86" t="b">
        <v>0</v>
      </c>
      <c r="G456" s="86" t="b">
        <v>0</v>
      </c>
    </row>
    <row r="457" spans="1:7" ht="15">
      <c r="A457" s="86" t="s">
        <v>2820</v>
      </c>
      <c r="B457" s="86">
        <v>3</v>
      </c>
      <c r="C457" s="121">
        <v>0.011237836629436913</v>
      </c>
      <c r="D457" s="86" t="s">
        <v>2687</v>
      </c>
      <c r="E457" s="86" t="b">
        <v>0</v>
      </c>
      <c r="F457" s="86" t="b">
        <v>0</v>
      </c>
      <c r="G457" s="86" t="b">
        <v>0</v>
      </c>
    </row>
    <row r="458" spans="1:7" ht="15">
      <c r="A458" s="86" t="s">
        <v>3259</v>
      </c>
      <c r="B458" s="86">
        <v>3</v>
      </c>
      <c r="C458" s="121">
        <v>0.011237836629436913</v>
      </c>
      <c r="D458" s="86" t="s">
        <v>2687</v>
      </c>
      <c r="E458" s="86" t="b">
        <v>0</v>
      </c>
      <c r="F458" s="86" t="b">
        <v>0</v>
      </c>
      <c r="G458" s="86" t="b">
        <v>0</v>
      </c>
    </row>
    <row r="459" spans="1:7" ht="15">
      <c r="A459" s="86" t="s">
        <v>3257</v>
      </c>
      <c r="B459" s="86">
        <v>3</v>
      </c>
      <c r="C459" s="121">
        <v>0.011237836629436913</v>
      </c>
      <c r="D459" s="86" t="s">
        <v>2687</v>
      </c>
      <c r="E459" s="86" t="b">
        <v>0</v>
      </c>
      <c r="F459" s="86" t="b">
        <v>0</v>
      </c>
      <c r="G459" s="86" t="b">
        <v>0</v>
      </c>
    </row>
    <row r="460" spans="1:7" ht="15">
      <c r="A460" s="86" t="s">
        <v>2821</v>
      </c>
      <c r="B460" s="86">
        <v>3</v>
      </c>
      <c r="C460" s="121">
        <v>0.011237836629436913</v>
      </c>
      <c r="D460" s="86" t="s">
        <v>2687</v>
      </c>
      <c r="E460" s="86" t="b">
        <v>0</v>
      </c>
      <c r="F460" s="86" t="b">
        <v>0</v>
      </c>
      <c r="G460" s="86" t="b">
        <v>0</v>
      </c>
    </row>
    <row r="461" spans="1:7" ht="15">
      <c r="A461" s="86" t="s">
        <v>2822</v>
      </c>
      <c r="B461" s="86">
        <v>3</v>
      </c>
      <c r="C461" s="121">
        <v>0.011237836629436913</v>
      </c>
      <c r="D461" s="86" t="s">
        <v>2687</v>
      </c>
      <c r="E461" s="86" t="b">
        <v>0</v>
      </c>
      <c r="F461" s="86" t="b">
        <v>0</v>
      </c>
      <c r="G461" s="86" t="b">
        <v>0</v>
      </c>
    </row>
    <row r="462" spans="1:7" ht="15">
      <c r="A462" s="86" t="s">
        <v>2823</v>
      </c>
      <c r="B462" s="86">
        <v>3</v>
      </c>
      <c r="C462" s="121">
        <v>0.011237836629436913</v>
      </c>
      <c r="D462" s="86" t="s">
        <v>2687</v>
      </c>
      <c r="E462" s="86" t="b">
        <v>0</v>
      </c>
      <c r="F462" s="86" t="b">
        <v>0</v>
      </c>
      <c r="G462" s="86" t="b">
        <v>0</v>
      </c>
    </row>
    <row r="463" spans="1:7" ht="15">
      <c r="A463" s="86" t="s">
        <v>385</v>
      </c>
      <c r="B463" s="86">
        <v>2</v>
      </c>
      <c r="C463" s="121">
        <v>0.009137603787746239</v>
      </c>
      <c r="D463" s="86" t="s">
        <v>2687</v>
      </c>
      <c r="E463" s="86" t="b">
        <v>0</v>
      </c>
      <c r="F463" s="86" t="b">
        <v>0</v>
      </c>
      <c r="G463" s="86" t="b">
        <v>0</v>
      </c>
    </row>
    <row r="464" spans="1:7" ht="15">
      <c r="A464" s="86" t="s">
        <v>2812</v>
      </c>
      <c r="B464" s="86">
        <v>9</v>
      </c>
      <c r="C464" s="121">
        <v>0.0035810210004006636</v>
      </c>
      <c r="D464" s="86" t="s">
        <v>2688</v>
      </c>
      <c r="E464" s="86" t="b">
        <v>0</v>
      </c>
      <c r="F464" s="86" t="b">
        <v>0</v>
      </c>
      <c r="G464" s="86" t="b">
        <v>0</v>
      </c>
    </row>
    <row r="465" spans="1:7" ht="15">
      <c r="A465" s="86" t="s">
        <v>2849</v>
      </c>
      <c r="B465" s="86">
        <v>7</v>
      </c>
      <c r="C465" s="121">
        <v>0.009428814955653933</v>
      </c>
      <c r="D465" s="86" t="s">
        <v>2688</v>
      </c>
      <c r="E465" s="86" t="b">
        <v>0</v>
      </c>
      <c r="F465" s="86" t="b">
        <v>0</v>
      </c>
      <c r="G465" s="86" t="b">
        <v>0</v>
      </c>
    </row>
    <row r="466" spans="1:7" ht="15">
      <c r="A466" s="86" t="s">
        <v>2850</v>
      </c>
      <c r="B466" s="86">
        <v>7</v>
      </c>
      <c r="C466" s="121">
        <v>0.009428814955653933</v>
      </c>
      <c r="D466" s="86" t="s">
        <v>2688</v>
      </c>
      <c r="E466" s="86" t="b">
        <v>1</v>
      </c>
      <c r="F466" s="86" t="b">
        <v>0</v>
      </c>
      <c r="G466" s="86" t="b">
        <v>0</v>
      </c>
    </row>
    <row r="467" spans="1:7" ht="15">
      <c r="A467" s="86" t="s">
        <v>2851</v>
      </c>
      <c r="B467" s="86">
        <v>7</v>
      </c>
      <c r="C467" s="121">
        <v>0.009428814955653933</v>
      </c>
      <c r="D467" s="86" t="s">
        <v>2688</v>
      </c>
      <c r="E467" s="86" t="b">
        <v>0</v>
      </c>
      <c r="F467" s="86" t="b">
        <v>0</v>
      </c>
      <c r="G467" s="86" t="b">
        <v>0</v>
      </c>
    </row>
    <row r="468" spans="1:7" ht="15">
      <c r="A468" s="86" t="s">
        <v>2852</v>
      </c>
      <c r="B468" s="86">
        <v>7</v>
      </c>
      <c r="C468" s="121">
        <v>0.009428814955653933</v>
      </c>
      <c r="D468" s="86" t="s">
        <v>2688</v>
      </c>
      <c r="E468" s="86" t="b">
        <v>0</v>
      </c>
      <c r="F468" s="86" t="b">
        <v>0</v>
      </c>
      <c r="G468" s="86" t="b">
        <v>0</v>
      </c>
    </row>
    <row r="469" spans="1:7" ht="15">
      <c r="A469" s="86" t="s">
        <v>2853</v>
      </c>
      <c r="B469" s="86">
        <v>7</v>
      </c>
      <c r="C469" s="121">
        <v>0.009428814955653933</v>
      </c>
      <c r="D469" s="86" t="s">
        <v>2688</v>
      </c>
      <c r="E469" s="86" t="b">
        <v>0</v>
      </c>
      <c r="F469" s="86" t="b">
        <v>0</v>
      </c>
      <c r="G469" s="86" t="b">
        <v>0</v>
      </c>
    </row>
    <row r="470" spans="1:7" ht="15">
      <c r="A470" s="86" t="s">
        <v>2854</v>
      </c>
      <c r="B470" s="86">
        <v>7</v>
      </c>
      <c r="C470" s="121">
        <v>0.009428814955653933</v>
      </c>
      <c r="D470" s="86" t="s">
        <v>2688</v>
      </c>
      <c r="E470" s="86" t="b">
        <v>0</v>
      </c>
      <c r="F470" s="86" t="b">
        <v>0</v>
      </c>
      <c r="G470" s="86" t="b">
        <v>0</v>
      </c>
    </row>
    <row r="471" spans="1:7" ht="15">
      <c r="A471" s="86" t="s">
        <v>2855</v>
      </c>
      <c r="B471" s="86">
        <v>7</v>
      </c>
      <c r="C471" s="121">
        <v>0.009428814955653933</v>
      </c>
      <c r="D471" s="86" t="s">
        <v>2688</v>
      </c>
      <c r="E471" s="86" t="b">
        <v>0</v>
      </c>
      <c r="F471" s="86" t="b">
        <v>0</v>
      </c>
      <c r="G471" s="86" t="b">
        <v>0</v>
      </c>
    </row>
    <row r="472" spans="1:7" ht="15">
      <c r="A472" s="86" t="s">
        <v>2856</v>
      </c>
      <c r="B472" s="86">
        <v>7</v>
      </c>
      <c r="C472" s="121">
        <v>0.009428814955653933</v>
      </c>
      <c r="D472" s="86" t="s">
        <v>2688</v>
      </c>
      <c r="E472" s="86" t="b">
        <v>0</v>
      </c>
      <c r="F472" s="86" t="b">
        <v>0</v>
      </c>
      <c r="G472" s="86" t="b">
        <v>0</v>
      </c>
    </row>
    <row r="473" spans="1:7" ht="15">
      <c r="A473" s="86" t="s">
        <v>398</v>
      </c>
      <c r="B473" s="86">
        <v>7</v>
      </c>
      <c r="C473" s="121">
        <v>0.009428814955653933</v>
      </c>
      <c r="D473" s="86" t="s">
        <v>2688</v>
      </c>
      <c r="E473" s="86" t="b">
        <v>0</v>
      </c>
      <c r="F473" s="86" t="b">
        <v>0</v>
      </c>
      <c r="G473" s="86" t="b">
        <v>0</v>
      </c>
    </row>
    <row r="474" spans="1:7" ht="15">
      <c r="A474" s="86" t="s">
        <v>2813</v>
      </c>
      <c r="B474" s="86">
        <v>4</v>
      </c>
      <c r="C474" s="121">
        <v>0.024312000150818046</v>
      </c>
      <c r="D474" s="86" t="s">
        <v>2688</v>
      </c>
      <c r="E474" s="86" t="b">
        <v>0</v>
      </c>
      <c r="F474" s="86" t="b">
        <v>0</v>
      </c>
      <c r="G474" s="86" t="b">
        <v>0</v>
      </c>
    </row>
    <row r="475" spans="1:7" ht="15">
      <c r="A475" s="86" t="s">
        <v>2822</v>
      </c>
      <c r="B475" s="86">
        <v>3</v>
      </c>
      <c r="C475" s="121">
        <v>0.013640315094269675</v>
      </c>
      <c r="D475" s="86" t="s">
        <v>2688</v>
      </c>
      <c r="E475" s="86" t="b">
        <v>0</v>
      </c>
      <c r="F475" s="86" t="b">
        <v>0</v>
      </c>
      <c r="G475" s="86" t="b">
        <v>0</v>
      </c>
    </row>
    <row r="476" spans="1:7" ht="15">
      <c r="A476" s="86" t="s">
        <v>2820</v>
      </c>
      <c r="B476" s="86">
        <v>2</v>
      </c>
      <c r="C476" s="121">
        <v>0.012156000075409023</v>
      </c>
      <c r="D476" s="86" t="s">
        <v>2688</v>
      </c>
      <c r="E476" s="86" t="b">
        <v>0</v>
      </c>
      <c r="F476" s="86" t="b">
        <v>0</v>
      </c>
      <c r="G476" s="86" t="b">
        <v>0</v>
      </c>
    </row>
    <row r="477" spans="1:7" ht="15">
      <c r="A477" s="86" t="s">
        <v>2815</v>
      </c>
      <c r="B477" s="86">
        <v>2</v>
      </c>
      <c r="C477" s="121">
        <v>0.012156000075409023</v>
      </c>
      <c r="D477" s="86" t="s">
        <v>2688</v>
      </c>
      <c r="E477" s="86" t="b">
        <v>0</v>
      </c>
      <c r="F477" s="86" t="b">
        <v>0</v>
      </c>
      <c r="G477" s="86" t="b">
        <v>0</v>
      </c>
    </row>
    <row r="478" spans="1:7" ht="15">
      <c r="A478" s="86" t="s">
        <v>2821</v>
      </c>
      <c r="B478" s="86">
        <v>2</v>
      </c>
      <c r="C478" s="121">
        <v>0.012156000075409023</v>
      </c>
      <c r="D478" s="86" t="s">
        <v>2688</v>
      </c>
      <c r="E478" s="86" t="b">
        <v>0</v>
      </c>
      <c r="F478" s="86" t="b">
        <v>0</v>
      </c>
      <c r="G478" s="86" t="b">
        <v>0</v>
      </c>
    </row>
    <row r="479" spans="1:7" ht="15">
      <c r="A479" s="86" t="s">
        <v>2823</v>
      </c>
      <c r="B479" s="86">
        <v>2</v>
      </c>
      <c r="C479" s="121">
        <v>0.012156000075409023</v>
      </c>
      <c r="D479" s="86" t="s">
        <v>2688</v>
      </c>
      <c r="E479" s="86" t="b">
        <v>0</v>
      </c>
      <c r="F479" s="86" t="b">
        <v>0</v>
      </c>
      <c r="G479" s="86" t="b">
        <v>0</v>
      </c>
    </row>
    <row r="480" spans="1:7" ht="15">
      <c r="A480" s="86" t="s">
        <v>2814</v>
      </c>
      <c r="B480" s="86">
        <v>2</v>
      </c>
      <c r="C480" s="121">
        <v>0.017391304347826087</v>
      </c>
      <c r="D480" s="86" t="s">
        <v>2688</v>
      </c>
      <c r="E480" s="86" t="b">
        <v>0</v>
      </c>
      <c r="F480" s="86" t="b">
        <v>0</v>
      </c>
      <c r="G480" s="86" t="b">
        <v>0</v>
      </c>
    </row>
    <row r="481" spans="1:7" ht="15">
      <c r="A481" s="86" t="s">
        <v>2858</v>
      </c>
      <c r="B481" s="86">
        <v>12</v>
      </c>
      <c r="C481" s="121">
        <v>0</v>
      </c>
      <c r="D481" s="86" t="s">
        <v>2689</v>
      </c>
      <c r="E481" s="86" t="b">
        <v>0</v>
      </c>
      <c r="F481" s="86" t="b">
        <v>0</v>
      </c>
      <c r="G481" s="86" t="b">
        <v>0</v>
      </c>
    </row>
    <row r="482" spans="1:7" ht="15">
      <c r="A482" s="86" t="s">
        <v>2859</v>
      </c>
      <c r="B482" s="86">
        <v>6</v>
      </c>
      <c r="C482" s="121">
        <v>0</v>
      </c>
      <c r="D482" s="86" t="s">
        <v>2689</v>
      </c>
      <c r="E482" s="86" t="b">
        <v>0</v>
      </c>
      <c r="F482" s="86" t="b">
        <v>0</v>
      </c>
      <c r="G482" s="86" t="b">
        <v>0</v>
      </c>
    </row>
    <row r="483" spans="1:7" ht="15">
      <c r="A483" s="86" t="s">
        <v>2791</v>
      </c>
      <c r="B483" s="86">
        <v>6</v>
      </c>
      <c r="C483" s="121">
        <v>0</v>
      </c>
      <c r="D483" s="86" t="s">
        <v>2689</v>
      </c>
      <c r="E483" s="86" t="b">
        <v>0</v>
      </c>
      <c r="F483" s="86" t="b">
        <v>0</v>
      </c>
      <c r="G483" s="86" t="b">
        <v>0</v>
      </c>
    </row>
    <row r="484" spans="1:7" ht="15">
      <c r="A484" s="86" t="s">
        <v>2860</v>
      </c>
      <c r="B484" s="86">
        <v>6</v>
      </c>
      <c r="C484" s="121">
        <v>0</v>
      </c>
      <c r="D484" s="86" t="s">
        <v>2689</v>
      </c>
      <c r="E484" s="86" t="b">
        <v>0</v>
      </c>
      <c r="F484" s="86" t="b">
        <v>0</v>
      </c>
      <c r="G484" s="86" t="b">
        <v>0</v>
      </c>
    </row>
    <row r="485" spans="1:7" ht="15">
      <c r="A485" s="86" t="s">
        <v>2861</v>
      </c>
      <c r="B485" s="86">
        <v>6</v>
      </c>
      <c r="C485" s="121">
        <v>0</v>
      </c>
      <c r="D485" s="86" t="s">
        <v>2689</v>
      </c>
      <c r="E485" s="86" t="b">
        <v>0</v>
      </c>
      <c r="F485" s="86" t="b">
        <v>0</v>
      </c>
      <c r="G485" s="86" t="b">
        <v>0</v>
      </c>
    </row>
    <row r="486" spans="1:7" ht="15">
      <c r="A486" s="86" t="s">
        <v>2862</v>
      </c>
      <c r="B486" s="86">
        <v>6</v>
      </c>
      <c r="C486" s="121">
        <v>0</v>
      </c>
      <c r="D486" s="86" t="s">
        <v>2689</v>
      </c>
      <c r="E486" s="86" t="b">
        <v>0</v>
      </c>
      <c r="F486" s="86" t="b">
        <v>0</v>
      </c>
      <c r="G486" s="86" t="b">
        <v>0</v>
      </c>
    </row>
    <row r="487" spans="1:7" ht="15">
      <c r="A487" s="86" t="s">
        <v>2863</v>
      </c>
      <c r="B487" s="86">
        <v>6</v>
      </c>
      <c r="C487" s="121">
        <v>0</v>
      </c>
      <c r="D487" s="86" t="s">
        <v>2689</v>
      </c>
      <c r="E487" s="86" t="b">
        <v>0</v>
      </c>
      <c r="F487" s="86" t="b">
        <v>0</v>
      </c>
      <c r="G487" s="86" t="b">
        <v>0</v>
      </c>
    </row>
    <row r="488" spans="1:7" ht="15">
      <c r="A488" s="86" t="s">
        <v>2864</v>
      </c>
      <c r="B488" s="86">
        <v>6</v>
      </c>
      <c r="C488" s="121">
        <v>0</v>
      </c>
      <c r="D488" s="86" t="s">
        <v>2689</v>
      </c>
      <c r="E488" s="86" t="b">
        <v>0</v>
      </c>
      <c r="F488" s="86" t="b">
        <v>0</v>
      </c>
      <c r="G488" s="86" t="b">
        <v>0</v>
      </c>
    </row>
    <row r="489" spans="1:7" ht="15">
      <c r="A489" s="86" t="s">
        <v>2865</v>
      </c>
      <c r="B489" s="86">
        <v>6</v>
      </c>
      <c r="C489" s="121">
        <v>0</v>
      </c>
      <c r="D489" s="86" t="s">
        <v>2689</v>
      </c>
      <c r="E489" s="86" t="b">
        <v>0</v>
      </c>
      <c r="F489" s="86" t="b">
        <v>0</v>
      </c>
      <c r="G489" s="86" t="b">
        <v>0</v>
      </c>
    </row>
    <row r="490" spans="1:7" ht="15">
      <c r="A490" s="86" t="s">
        <v>2866</v>
      </c>
      <c r="B490" s="86">
        <v>6</v>
      </c>
      <c r="C490" s="121">
        <v>0</v>
      </c>
      <c r="D490" s="86" t="s">
        <v>2689</v>
      </c>
      <c r="E490" s="86" t="b">
        <v>0</v>
      </c>
      <c r="F490" s="86" t="b">
        <v>0</v>
      </c>
      <c r="G490" s="86" t="b">
        <v>0</v>
      </c>
    </row>
    <row r="491" spans="1:7" ht="15">
      <c r="A491" s="86" t="s">
        <v>3287</v>
      </c>
      <c r="B491" s="86">
        <v>6</v>
      </c>
      <c r="C491" s="121">
        <v>0</v>
      </c>
      <c r="D491" s="86" t="s">
        <v>2689</v>
      </c>
      <c r="E491" s="86" t="b">
        <v>0</v>
      </c>
      <c r="F491" s="86" t="b">
        <v>0</v>
      </c>
      <c r="G491" s="86" t="b">
        <v>0</v>
      </c>
    </row>
    <row r="492" spans="1:7" ht="15">
      <c r="A492" s="86" t="s">
        <v>395</v>
      </c>
      <c r="B492" s="86">
        <v>6</v>
      </c>
      <c r="C492" s="121">
        <v>0</v>
      </c>
      <c r="D492" s="86" t="s">
        <v>2689</v>
      </c>
      <c r="E492" s="86" t="b">
        <v>0</v>
      </c>
      <c r="F492" s="86" t="b">
        <v>0</v>
      </c>
      <c r="G492" s="86" t="b">
        <v>0</v>
      </c>
    </row>
    <row r="493" spans="1:7" ht="15">
      <c r="A493" s="86" t="s">
        <v>3288</v>
      </c>
      <c r="B493" s="86">
        <v>6</v>
      </c>
      <c r="C493" s="121">
        <v>0</v>
      </c>
      <c r="D493" s="86" t="s">
        <v>2689</v>
      </c>
      <c r="E493" s="86" t="b">
        <v>0</v>
      </c>
      <c r="F493" s="86" t="b">
        <v>0</v>
      </c>
      <c r="G493" s="86" t="b">
        <v>0</v>
      </c>
    </row>
    <row r="494" spans="1:7" ht="15">
      <c r="A494" s="86" t="s">
        <v>3278</v>
      </c>
      <c r="B494" s="86">
        <v>6</v>
      </c>
      <c r="C494" s="121">
        <v>0</v>
      </c>
      <c r="D494" s="86" t="s">
        <v>2689</v>
      </c>
      <c r="E494" s="86" t="b">
        <v>0</v>
      </c>
      <c r="F494" s="86" t="b">
        <v>0</v>
      </c>
      <c r="G494" s="86" t="b">
        <v>0</v>
      </c>
    </row>
    <row r="495" spans="1:7" ht="15">
      <c r="A495" s="86" t="s">
        <v>3289</v>
      </c>
      <c r="B495" s="86">
        <v>6</v>
      </c>
      <c r="C495" s="121">
        <v>0</v>
      </c>
      <c r="D495" s="86" t="s">
        <v>2689</v>
      </c>
      <c r="E495" s="86" t="b">
        <v>0</v>
      </c>
      <c r="F495" s="86" t="b">
        <v>0</v>
      </c>
      <c r="G495" s="86" t="b">
        <v>0</v>
      </c>
    </row>
    <row r="496" spans="1:7" ht="15">
      <c r="A496" s="86" t="s">
        <v>3279</v>
      </c>
      <c r="B496" s="86">
        <v>6</v>
      </c>
      <c r="C496" s="121">
        <v>0</v>
      </c>
      <c r="D496" s="86" t="s">
        <v>2689</v>
      </c>
      <c r="E496" s="86" t="b">
        <v>0</v>
      </c>
      <c r="F496" s="86" t="b">
        <v>0</v>
      </c>
      <c r="G496" s="86" t="b">
        <v>0</v>
      </c>
    </row>
    <row r="497" spans="1:7" ht="15">
      <c r="A497" s="86" t="s">
        <v>3280</v>
      </c>
      <c r="B497" s="86">
        <v>6</v>
      </c>
      <c r="C497" s="121">
        <v>0</v>
      </c>
      <c r="D497" s="86" t="s">
        <v>2689</v>
      </c>
      <c r="E497" s="86" t="b">
        <v>0</v>
      </c>
      <c r="F497" s="86" t="b">
        <v>0</v>
      </c>
      <c r="G497" s="86" t="b">
        <v>0</v>
      </c>
    </row>
    <row r="498" spans="1:7" ht="15">
      <c r="A498" s="86" t="s">
        <v>2812</v>
      </c>
      <c r="B498" s="86">
        <v>6</v>
      </c>
      <c r="C498" s="121">
        <v>0</v>
      </c>
      <c r="D498" s="86" t="s">
        <v>2689</v>
      </c>
      <c r="E498" s="86" t="b">
        <v>0</v>
      </c>
      <c r="F498" s="86" t="b">
        <v>0</v>
      </c>
      <c r="G498" s="86" t="b">
        <v>0</v>
      </c>
    </row>
    <row r="499" spans="1:7" ht="15">
      <c r="A499" s="86" t="s">
        <v>2868</v>
      </c>
      <c r="B499" s="86">
        <v>6</v>
      </c>
      <c r="C499" s="121">
        <v>0.009710645021418747</v>
      </c>
      <c r="D499" s="86" t="s">
        <v>2690</v>
      </c>
      <c r="E499" s="86" t="b">
        <v>0</v>
      </c>
      <c r="F499" s="86" t="b">
        <v>0</v>
      </c>
      <c r="G499" s="86" t="b">
        <v>0</v>
      </c>
    </row>
    <row r="500" spans="1:7" ht="15">
      <c r="A500" s="86" t="s">
        <v>2869</v>
      </c>
      <c r="B500" s="86">
        <v>6</v>
      </c>
      <c r="C500" s="121">
        <v>0.009710645021418747</v>
      </c>
      <c r="D500" s="86" t="s">
        <v>2690</v>
      </c>
      <c r="E500" s="86" t="b">
        <v>0</v>
      </c>
      <c r="F500" s="86" t="b">
        <v>0</v>
      </c>
      <c r="G500" s="86" t="b">
        <v>0</v>
      </c>
    </row>
    <row r="501" spans="1:7" ht="15">
      <c r="A501" s="86" t="s">
        <v>2870</v>
      </c>
      <c r="B501" s="86">
        <v>5</v>
      </c>
      <c r="C501" s="121">
        <v>0.011450772372910782</v>
      </c>
      <c r="D501" s="86" t="s">
        <v>2690</v>
      </c>
      <c r="E501" s="86" t="b">
        <v>0</v>
      </c>
      <c r="F501" s="86" t="b">
        <v>0</v>
      </c>
      <c r="G501" s="86" t="b">
        <v>0</v>
      </c>
    </row>
    <row r="502" spans="1:7" ht="15">
      <c r="A502" s="86" t="s">
        <v>2812</v>
      </c>
      <c r="B502" s="86">
        <v>5</v>
      </c>
      <c r="C502" s="121">
        <v>0.005487096307954967</v>
      </c>
      <c r="D502" s="86" t="s">
        <v>2690</v>
      </c>
      <c r="E502" s="86" t="b">
        <v>0</v>
      </c>
      <c r="F502" s="86" t="b">
        <v>0</v>
      </c>
      <c r="G502" s="86" t="b">
        <v>0</v>
      </c>
    </row>
    <row r="503" spans="1:7" ht="15">
      <c r="A503" s="86" t="s">
        <v>2871</v>
      </c>
      <c r="B503" s="86">
        <v>4</v>
      </c>
      <c r="C503" s="121">
        <v>0.006473763347612499</v>
      </c>
      <c r="D503" s="86" t="s">
        <v>2690</v>
      </c>
      <c r="E503" s="86" t="b">
        <v>0</v>
      </c>
      <c r="F503" s="86" t="b">
        <v>0</v>
      </c>
      <c r="G503" s="86" t="b">
        <v>0</v>
      </c>
    </row>
    <row r="504" spans="1:7" ht="15">
      <c r="A504" s="86" t="s">
        <v>2872</v>
      </c>
      <c r="B504" s="86">
        <v>4</v>
      </c>
      <c r="C504" s="121">
        <v>0.006473763347612499</v>
      </c>
      <c r="D504" s="86" t="s">
        <v>2690</v>
      </c>
      <c r="E504" s="86" t="b">
        <v>0</v>
      </c>
      <c r="F504" s="86" t="b">
        <v>0</v>
      </c>
      <c r="G504" s="86" t="b">
        <v>0</v>
      </c>
    </row>
    <row r="505" spans="1:7" ht="15">
      <c r="A505" s="86" t="s">
        <v>2873</v>
      </c>
      <c r="B505" s="86">
        <v>4</v>
      </c>
      <c r="C505" s="121">
        <v>0.012947526695224998</v>
      </c>
      <c r="D505" s="86" t="s">
        <v>2690</v>
      </c>
      <c r="E505" s="86" t="b">
        <v>0</v>
      </c>
      <c r="F505" s="86" t="b">
        <v>0</v>
      </c>
      <c r="G505" s="86" t="b">
        <v>0</v>
      </c>
    </row>
    <row r="506" spans="1:7" ht="15">
      <c r="A506" s="86" t="s">
        <v>2874</v>
      </c>
      <c r="B506" s="86">
        <v>4</v>
      </c>
      <c r="C506" s="121">
        <v>0.006473763347612499</v>
      </c>
      <c r="D506" s="86" t="s">
        <v>2690</v>
      </c>
      <c r="E506" s="86" t="b">
        <v>0</v>
      </c>
      <c r="F506" s="86" t="b">
        <v>0</v>
      </c>
      <c r="G506" s="86" t="b">
        <v>0</v>
      </c>
    </row>
    <row r="507" spans="1:7" ht="15">
      <c r="A507" s="86" t="s">
        <v>2875</v>
      </c>
      <c r="B507" s="86">
        <v>4</v>
      </c>
      <c r="C507" s="121">
        <v>0.006473763347612499</v>
      </c>
      <c r="D507" s="86" t="s">
        <v>2690</v>
      </c>
      <c r="E507" s="86" t="b">
        <v>0</v>
      </c>
      <c r="F507" s="86" t="b">
        <v>0</v>
      </c>
      <c r="G507" s="86" t="b">
        <v>0</v>
      </c>
    </row>
    <row r="508" spans="1:7" ht="15">
      <c r="A508" s="86" t="s">
        <v>2876</v>
      </c>
      <c r="B508" s="86">
        <v>4</v>
      </c>
      <c r="C508" s="121">
        <v>0.006473763347612499</v>
      </c>
      <c r="D508" s="86" t="s">
        <v>2690</v>
      </c>
      <c r="E508" s="86" t="b">
        <v>0</v>
      </c>
      <c r="F508" s="86" t="b">
        <v>0</v>
      </c>
      <c r="G508" s="86" t="b">
        <v>0</v>
      </c>
    </row>
    <row r="509" spans="1:7" ht="15">
      <c r="A509" s="86" t="s">
        <v>3333</v>
      </c>
      <c r="B509" s="86">
        <v>3</v>
      </c>
      <c r="C509" s="121">
        <v>0.00687046342374647</v>
      </c>
      <c r="D509" s="86" t="s">
        <v>2690</v>
      </c>
      <c r="E509" s="86" t="b">
        <v>0</v>
      </c>
      <c r="F509" s="86" t="b">
        <v>0</v>
      </c>
      <c r="G509" s="86" t="b">
        <v>0</v>
      </c>
    </row>
    <row r="510" spans="1:7" ht="15">
      <c r="A510" s="86" t="s">
        <v>3335</v>
      </c>
      <c r="B510" s="86">
        <v>3</v>
      </c>
      <c r="C510" s="121">
        <v>0.00687046342374647</v>
      </c>
      <c r="D510" s="86" t="s">
        <v>2690</v>
      </c>
      <c r="E510" s="86" t="b">
        <v>0</v>
      </c>
      <c r="F510" s="86" t="b">
        <v>0</v>
      </c>
      <c r="G510" s="86" t="b">
        <v>0</v>
      </c>
    </row>
    <row r="511" spans="1:7" ht="15">
      <c r="A511" s="86" t="s">
        <v>3336</v>
      </c>
      <c r="B511" s="86">
        <v>3</v>
      </c>
      <c r="C511" s="121">
        <v>0.00687046342374647</v>
      </c>
      <c r="D511" s="86" t="s">
        <v>2690</v>
      </c>
      <c r="E511" s="86" t="b">
        <v>0</v>
      </c>
      <c r="F511" s="86" t="b">
        <v>0</v>
      </c>
      <c r="G511" s="86" t="b">
        <v>0</v>
      </c>
    </row>
    <row r="512" spans="1:7" ht="15">
      <c r="A512" s="86" t="s">
        <v>385</v>
      </c>
      <c r="B512" s="86">
        <v>3</v>
      </c>
      <c r="C512" s="121">
        <v>0.00687046342374647</v>
      </c>
      <c r="D512" s="86" t="s">
        <v>2690</v>
      </c>
      <c r="E512" s="86" t="b">
        <v>0</v>
      </c>
      <c r="F512" s="86" t="b">
        <v>0</v>
      </c>
      <c r="G512" s="86" t="b">
        <v>0</v>
      </c>
    </row>
    <row r="513" spans="1:7" ht="15">
      <c r="A513" s="86" t="s">
        <v>3371</v>
      </c>
      <c r="B513" s="86">
        <v>2</v>
      </c>
      <c r="C513" s="121">
        <v>0.006473763347612499</v>
      </c>
      <c r="D513" s="86" t="s">
        <v>2690</v>
      </c>
      <c r="E513" s="86" t="b">
        <v>0</v>
      </c>
      <c r="F513" s="86" t="b">
        <v>0</v>
      </c>
      <c r="G513" s="86" t="b">
        <v>0</v>
      </c>
    </row>
    <row r="514" spans="1:7" ht="15">
      <c r="A514" s="86" t="s">
        <v>3372</v>
      </c>
      <c r="B514" s="86">
        <v>2</v>
      </c>
      <c r="C514" s="121">
        <v>0.006473763347612499</v>
      </c>
      <c r="D514" s="86" t="s">
        <v>2690</v>
      </c>
      <c r="E514" s="86" t="b">
        <v>0</v>
      </c>
      <c r="F514" s="86" t="b">
        <v>0</v>
      </c>
      <c r="G514" s="86" t="b">
        <v>0</v>
      </c>
    </row>
    <row r="515" spans="1:7" ht="15">
      <c r="A515" s="86" t="s">
        <v>3373</v>
      </c>
      <c r="B515" s="86">
        <v>2</v>
      </c>
      <c r="C515" s="121">
        <v>0.006473763347612499</v>
      </c>
      <c r="D515" s="86" t="s">
        <v>2690</v>
      </c>
      <c r="E515" s="86" t="b">
        <v>0</v>
      </c>
      <c r="F515" s="86" t="b">
        <v>0</v>
      </c>
      <c r="G515" s="86" t="b">
        <v>0</v>
      </c>
    </row>
    <row r="516" spans="1:7" ht="15">
      <c r="A516" s="86" t="s">
        <v>2858</v>
      </c>
      <c r="B516" s="86">
        <v>2</v>
      </c>
      <c r="C516" s="121">
        <v>0.006473763347612499</v>
      </c>
      <c r="D516" s="86" t="s">
        <v>2690</v>
      </c>
      <c r="E516" s="86" t="b">
        <v>0</v>
      </c>
      <c r="F516" s="86" t="b">
        <v>0</v>
      </c>
      <c r="G516" s="86" t="b">
        <v>0</v>
      </c>
    </row>
    <row r="517" spans="1:7" ht="15">
      <c r="A517" s="86" t="s">
        <v>3374</v>
      </c>
      <c r="B517" s="86">
        <v>2</v>
      </c>
      <c r="C517" s="121">
        <v>0.006473763347612499</v>
      </c>
      <c r="D517" s="86" t="s">
        <v>2690</v>
      </c>
      <c r="E517" s="86" t="b">
        <v>0</v>
      </c>
      <c r="F517" s="86" t="b">
        <v>0</v>
      </c>
      <c r="G517" s="86" t="b">
        <v>0</v>
      </c>
    </row>
    <row r="518" spans="1:7" ht="15">
      <c r="A518" s="86" t="s">
        <v>3297</v>
      </c>
      <c r="B518" s="86">
        <v>2</v>
      </c>
      <c r="C518" s="121">
        <v>0.006473763347612499</v>
      </c>
      <c r="D518" s="86" t="s">
        <v>2690</v>
      </c>
      <c r="E518" s="86" t="b">
        <v>0</v>
      </c>
      <c r="F518" s="86" t="b">
        <v>0</v>
      </c>
      <c r="G518" s="86" t="b">
        <v>0</v>
      </c>
    </row>
    <row r="519" spans="1:7" ht="15">
      <c r="A519" s="86" t="s">
        <v>3375</v>
      </c>
      <c r="B519" s="86">
        <v>2</v>
      </c>
      <c r="C519" s="121">
        <v>0.006473763347612499</v>
      </c>
      <c r="D519" s="86" t="s">
        <v>2690</v>
      </c>
      <c r="E519" s="86" t="b">
        <v>0</v>
      </c>
      <c r="F519" s="86" t="b">
        <v>0</v>
      </c>
      <c r="G519" s="86" t="b">
        <v>0</v>
      </c>
    </row>
    <row r="520" spans="1:7" ht="15">
      <c r="A520" s="86" t="s">
        <v>2881</v>
      </c>
      <c r="B520" s="86">
        <v>2</v>
      </c>
      <c r="C520" s="121">
        <v>0.006473763347612499</v>
      </c>
      <c r="D520" s="86" t="s">
        <v>2690</v>
      </c>
      <c r="E520" s="86" t="b">
        <v>0</v>
      </c>
      <c r="F520" s="86" t="b">
        <v>0</v>
      </c>
      <c r="G520" s="86" t="b">
        <v>0</v>
      </c>
    </row>
    <row r="521" spans="1:7" ht="15">
      <c r="A521" s="86" t="s">
        <v>3376</v>
      </c>
      <c r="B521" s="86">
        <v>2</v>
      </c>
      <c r="C521" s="121">
        <v>0.006473763347612499</v>
      </c>
      <c r="D521" s="86" t="s">
        <v>2690</v>
      </c>
      <c r="E521" s="86" t="b">
        <v>0</v>
      </c>
      <c r="F521" s="86" t="b">
        <v>0</v>
      </c>
      <c r="G521" s="86" t="b">
        <v>0</v>
      </c>
    </row>
    <row r="522" spans="1:7" ht="15">
      <c r="A522" s="86" t="s">
        <v>3298</v>
      </c>
      <c r="B522" s="86">
        <v>2</v>
      </c>
      <c r="C522" s="121">
        <v>0.006473763347612499</v>
      </c>
      <c r="D522" s="86" t="s">
        <v>2690</v>
      </c>
      <c r="E522" s="86" t="b">
        <v>0</v>
      </c>
      <c r="F522" s="86" t="b">
        <v>0</v>
      </c>
      <c r="G522" s="86" t="b">
        <v>0</v>
      </c>
    </row>
    <row r="523" spans="1:7" ht="15">
      <c r="A523" s="86" t="s">
        <v>3247</v>
      </c>
      <c r="B523" s="86">
        <v>2</v>
      </c>
      <c r="C523" s="121">
        <v>0.006473763347612499</v>
      </c>
      <c r="D523" s="86" t="s">
        <v>2690</v>
      </c>
      <c r="E523" s="86" t="b">
        <v>0</v>
      </c>
      <c r="F523" s="86" t="b">
        <v>0</v>
      </c>
      <c r="G523" s="86" t="b">
        <v>0</v>
      </c>
    </row>
    <row r="524" spans="1:7" ht="15">
      <c r="A524" s="86" t="s">
        <v>3377</v>
      </c>
      <c r="B524" s="86">
        <v>2</v>
      </c>
      <c r="C524" s="121">
        <v>0.006473763347612499</v>
      </c>
      <c r="D524" s="86" t="s">
        <v>2690</v>
      </c>
      <c r="E524" s="86" t="b">
        <v>0</v>
      </c>
      <c r="F524" s="86" t="b">
        <v>0</v>
      </c>
      <c r="G524" s="86" t="b">
        <v>0</v>
      </c>
    </row>
    <row r="525" spans="1:7" ht="15">
      <c r="A525" s="86" t="s">
        <v>3330</v>
      </c>
      <c r="B525" s="86">
        <v>2</v>
      </c>
      <c r="C525" s="121">
        <v>0.006473763347612499</v>
      </c>
      <c r="D525" s="86" t="s">
        <v>2690</v>
      </c>
      <c r="E525" s="86" t="b">
        <v>0</v>
      </c>
      <c r="F525" s="86" t="b">
        <v>0</v>
      </c>
      <c r="G525" s="86" t="b">
        <v>0</v>
      </c>
    </row>
    <row r="526" spans="1:7" ht="15">
      <c r="A526" s="86" t="s">
        <v>3331</v>
      </c>
      <c r="B526" s="86">
        <v>2</v>
      </c>
      <c r="C526" s="121">
        <v>0.006473763347612499</v>
      </c>
      <c r="D526" s="86" t="s">
        <v>2690</v>
      </c>
      <c r="E526" s="86" t="b">
        <v>0</v>
      </c>
      <c r="F526" s="86" t="b">
        <v>0</v>
      </c>
      <c r="G526" s="86" t="b">
        <v>0</v>
      </c>
    </row>
    <row r="527" spans="1:7" ht="15">
      <c r="A527" s="86" t="s">
        <v>3378</v>
      </c>
      <c r="B527" s="86">
        <v>2</v>
      </c>
      <c r="C527" s="121">
        <v>0.006473763347612499</v>
      </c>
      <c r="D527" s="86" t="s">
        <v>2690</v>
      </c>
      <c r="E527" s="86" t="b">
        <v>0</v>
      </c>
      <c r="F527" s="86" t="b">
        <v>0</v>
      </c>
      <c r="G527" s="86" t="b">
        <v>0</v>
      </c>
    </row>
    <row r="528" spans="1:7" ht="15">
      <c r="A528" s="86" t="s">
        <v>3332</v>
      </c>
      <c r="B528" s="86">
        <v>2</v>
      </c>
      <c r="C528" s="121">
        <v>0.006473763347612499</v>
      </c>
      <c r="D528" s="86" t="s">
        <v>2690</v>
      </c>
      <c r="E528" s="86" t="b">
        <v>0</v>
      </c>
      <c r="F528" s="86" t="b">
        <v>0</v>
      </c>
      <c r="G528" s="86" t="b">
        <v>0</v>
      </c>
    </row>
    <row r="529" spans="1:7" ht="15">
      <c r="A529" s="86" t="s">
        <v>3379</v>
      </c>
      <c r="B529" s="86">
        <v>2</v>
      </c>
      <c r="C529" s="121">
        <v>0.006473763347612499</v>
      </c>
      <c r="D529" s="86" t="s">
        <v>2690</v>
      </c>
      <c r="E529" s="86" t="b">
        <v>0</v>
      </c>
      <c r="F529" s="86" t="b">
        <v>0</v>
      </c>
      <c r="G529" s="86" t="b">
        <v>0</v>
      </c>
    </row>
    <row r="530" spans="1:7" ht="15">
      <c r="A530" s="86" t="s">
        <v>3380</v>
      </c>
      <c r="B530" s="86">
        <v>2</v>
      </c>
      <c r="C530" s="121">
        <v>0.006473763347612499</v>
      </c>
      <c r="D530" s="86" t="s">
        <v>2690</v>
      </c>
      <c r="E530" s="86" t="b">
        <v>0</v>
      </c>
      <c r="F530" s="86" t="b">
        <v>0</v>
      </c>
      <c r="G530" s="86" t="b">
        <v>0</v>
      </c>
    </row>
    <row r="531" spans="1:7" ht="15">
      <c r="A531" s="86" t="s">
        <v>3381</v>
      </c>
      <c r="B531" s="86">
        <v>2</v>
      </c>
      <c r="C531" s="121">
        <v>0.006473763347612499</v>
      </c>
      <c r="D531" s="86" t="s">
        <v>2690</v>
      </c>
      <c r="E531" s="86" t="b">
        <v>0</v>
      </c>
      <c r="F531" s="86" t="b">
        <v>0</v>
      </c>
      <c r="G531" s="86" t="b">
        <v>0</v>
      </c>
    </row>
    <row r="532" spans="1:7" ht="15">
      <c r="A532" s="86" t="s">
        <v>3382</v>
      </c>
      <c r="B532" s="86">
        <v>2</v>
      </c>
      <c r="C532" s="121">
        <v>0.006473763347612499</v>
      </c>
      <c r="D532" s="86" t="s">
        <v>2690</v>
      </c>
      <c r="E532" s="86" t="b">
        <v>0</v>
      </c>
      <c r="F532" s="86" t="b">
        <v>0</v>
      </c>
      <c r="G532" s="86" t="b">
        <v>0</v>
      </c>
    </row>
    <row r="533" spans="1:7" ht="15">
      <c r="A533" s="86" t="s">
        <v>3383</v>
      </c>
      <c r="B533" s="86">
        <v>2</v>
      </c>
      <c r="C533" s="121">
        <v>0.006473763347612499</v>
      </c>
      <c r="D533" s="86" t="s">
        <v>2690</v>
      </c>
      <c r="E533" s="86" t="b">
        <v>0</v>
      </c>
      <c r="F533" s="86" t="b">
        <v>0</v>
      </c>
      <c r="G533" s="86" t="b">
        <v>0</v>
      </c>
    </row>
    <row r="534" spans="1:7" ht="15">
      <c r="A534" s="86" t="s">
        <v>3384</v>
      </c>
      <c r="B534" s="86">
        <v>2</v>
      </c>
      <c r="C534" s="121">
        <v>0.006473763347612499</v>
      </c>
      <c r="D534" s="86" t="s">
        <v>2690</v>
      </c>
      <c r="E534" s="86" t="b">
        <v>0</v>
      </c>
      <c r="F534" s="86" t="b">
        <v>1</v>
      </c>
      <c r="G534" s="86" t="b">
        <v>0</v>
      </c>
    </row>
    <row r="535" spans="1:7" ht="15">
      <c r="A535" s="86" t="s">
        <v>3385</v>
      </c>
      <c r="B535" s="86">
        <v>2</v>
      </c>
      <c r="C535" s="121">
        <v>0.006473763347612499</v>
      </c>
      <c r="D535" s="86" t="s">
        <v>2690</v>
      </c>
      <c r="E535" s="86" t="b">
        <v>0</v>
      </c>
      <c r="F535" s="86" t="b">
        <v>0</v>
      </c>
      <c r="G535" s="86" t="b">
        <v>0</v>
      </c>
    </row>
    <row r="536" spans="1:7" ht="15">
      <c r="A536" s="86" t="s">
        <v>3386</v>
      </c>
      <c r="B536" s="86">
        <v>2</v>
      </c>
      <c r="C536" s="121">
        <v>0.006473763347612499</v>
      </c>
      <c r="D536" s="86" t="s">
        <v>2690</v>
      </c>
      <c r="E536" s="86" t="b">
        <v>0</v>
      </c>
      <c r="F536" s="86" t="b">
        <v>0</v>
      </c>
      <c r="G536" s="86" t="b">
        <v>0</v>
      </c>
    </row>
    <row r="537" spans="1:7" ht="15">
      <c r="A537" s="86" t="s">
        <v>3277</v>
      </c>
      <c r="B537" s="86">
        <v>2</v>
      </c>
      <c r="C537" s="121">
        <v>0.006473763347612499</v>
      </c>
      <c r="D537" s="86" t="s">
        <v>2690</v>
      </c>
      <c r="E537" s="86" t="b">
        <v>0</v>
      </c>
      <c r="F537" s="86" t="b">
        <v>0</v>
      </c>
      <c r="G537" s="86" t="b">
        <v>0</v>
      </c>
    </row>
    <row r="538" spans="1:7" ht="15">
      <c r="A538" s="86" t="s">
        <v>3387</v>
      </c>
      <c r="B538" s="86">
        <v>2</v>
      </c>
      <c r="C538" s="121">
        <v>0.006473763347612499</v>
      </c>
      <c r="D538" s="86" t="s">
        <v>2690</v>
      </c>
      <c r="E538" s="86" t="b">
        <v>0</v>
      </c>
      <c r="F538" s="86" t="b">
        <v>0</v>
      </c>
      <c r="G538" s="86" t="b">
        <v>0</v>
      </c>
    </row>
    <row r="539" spans="1:7" ht="15">
      <c r="A539" s="86" t="s">
        <v>3388</v>
      </c>
      <c r="B539" s="86">
        <v>2</v>
      </c>
      <c r="C539" s="121">
        <v>0.006473763347612499</v>
      </c>
      <c r="D539" s="86" t="s">
        <v>2690</v>
      </c>
      <c r="E539" s="86" t="b">
        <v>0</v>
      </c>
      <c r="F539" s="86" t="b">
        <v>0</v>
      </c>
      <c r="G539" s="86" t="b">
        <v>0</v>
      </c>
    </row>
    <row r="540" spans="1:7" ht="15">
      <c r="A540" s="86" t="s">
        <v>3389</v>
      </c>
      <c r="B540" s="86">
        <v>2</v>
      </c>
      <c r="C540" s="121">
        <v>0.006473763347612499</v>
      </c>
      <c r="D540" s="86" t="s">
        <v>2690</v>
      </c>
      <c r="E540" s="86" t="b">
        <v>0</v>
      </c>
      <c r="F540" s="86" t="b">
        <v>0</v>
      </c>
      <c r="G540" s="86" t="b">
        <v>0</v>
      </c>
    </row>
    <row r="541" spans="1:7" ht="15">
      <c r="A541" s="86" t="s">
        <v>3390</v>
      </c>
      <c r="B541" s="86">
        <v>2</v>
      </c>
      <c r="C541" s="121">
        <v>0.006473763347612499</v>
      </c>
      <c r="D541" s="86" t="s">
        <v>2690</v>
      </c>
      <c r="E541" s="86" t="b">
        <v>0</v>
      </c>
      <c r="F541" s="86" t="b">
        <v>0</v>
      </c>
      <c r="G541" s="86" t="b">
        <v>0</v>
      </c>
    </row>
    <row r="542" spans="1:7" ht="15">
      <c r="A542" s="86" t="s">
        <v>3391</v>
      </c>
      <c r="B542" s="86">
        <v>2</v>
      </c>
      <c r="C542" s="121">
        <v>0.006473763347612499</v>
      </c>
      <c r="D542" s="86" t="s">
        <v>2690</v>
      </c>
      <c r="E542" s="86" t="b">
        <v>0</v>
      </c>
      <c r="F542" s="86" t="b">
        <v>0</v>
      </c>
      <c r="G542" s="86" t="b">
        <v>0</v>
      </c>
    </row>
    <row r="543" spans="1:7" ht="15">
      <c r="A543" s="86" t="s">
        <v>3392</v>
      </c>
      <c r="B543" s="86">
        <v>2</v>
      </c>
      <c r="C543" s="121">
        <v>0.006473763347612499</v>
      </c>
      <c r="D543" s="86" t="s">
        <v>2690</v>
      </c>
      <c r="E543" s="86" t="b">
        <v>1</v>
      </c>
      <c r="F543" s="86" t="b">
        <v>0</v>
      </c>
      <c r="G543" s="86" t="b">
        <v>0</v>
      </c>
    </row>
    <row r="544" spans="1:7" ht="15">
      <c r="A544" s="86" t="s">
        <v>3334</v>
      </c>
      <c r="B544" s="86">
        <v>2</v>
      </c>
      <c r="C544" s="121">
        <v>0.006473763347612499</v>
      </c>
      <c r="D544" s="86" t="s">
        <v>2690</v>
      </c>
      <c r="E544" s="86" t="b">
        <v>0</v>
      </c>
      <c r="F544" s="86" t="b">
        <v>0</v>
      </c>
      <c r="G544" s="86" t="b">
        <v>0</v>
      </c>
    </row>
    <row r="545" spans="1:7" ht="15">
      <c r="A545" s="86" t="s">
        <v>3272</v>
      </c>
      <c r="B545" s="86">
        <v>2</v>
      </c>
      <c r="C545" s="121">
        <v>0.006473763347612499</v>
      </c>
      <c r="D545" s="86" t="s">
        <v>2690</v>
      </c>
      <c r="E545" s="86" t="b">
        <v>0</v>
      </c>
      <c r="F545" s="86" t="b">
        <v>0</v>
      </c>
      <c r="G545" s="86" t="b">
        <v>0</v>
      </c>
    </row>
    <row r="546" spans="1:7" ht="15">
      <c r="A546" s="86" t="s">
        <v>3337</v>
      </c>
      <c r="B546" s="86">
        <v>2</v>
      </c>
      <c r="C546" s="121">
        <v>0.006473763347612499</v>
      </c>
      <c r="D546" s="86" t="s">
        <v>2690</v>
      </c>
      <c r="E546" s="86" t="b">
        <v>0</v>
      </c>
      <c r="F546" s="86" t="b">
        <v>0</v>
      </c>
      <c r="G546" s="86" t="b">
        <v>0</v>
      </c>
    </row>
    <row r="547" spans="1:7" ht="15">
      <c r="A547" s="86" t="s">
        <v>2834</v>
      </c>
      <c r="B547" s="86">
        <v>2</v>
      </c>
      <c r="C547" s="121">
        <v>0.006473763347612499</v>
      </c>
      <c r="D547" s="86" t="s">
        <v>2690</v>
      </c>
      <c r="E547" s="86" t="b">
        <v>0</v>
      </c>
      <c r="F547" s="86" t="b">
        <v>0</v>
      </c>
      <c r="G547" s="86" t="b">
        <v>0</v>
      </c>
    </row>
    <row r="548" spans="1:7" ht="15">
      <c r="A548" s="86" t="s">
        <v>506</v>
      </c>
      <c r="B548" s="86">
        <v>2</v>
      </c>
      <c r="C548" s="121">
        <v>0.006473763347612499</v>
      </c>
      <c r="D548" s="86" t="s">
        <v>2690</v>
      </c>
      <c r="E548" s="86" t="b">
        <v>0</v>
      </c>
      <c r="F548" s="86" t="b">
        <v>0</v>
      </c>
      <c r="G548" s="86" t="b">
        <v>0</v>
      </c>
    </row>
    <row r="549" spans="1:7" ht="15">
      <c r="A549" s="86" t="s">
        <v>2882</v>
      </c>
      <c r="B549" s="86">
        <v>2</v>
      </c>
      <c r="C549" s="121">
        <v>0.006473763347612499</v>
      </c>
      <c r="D549" s="86" t="s">
        <v>2690</v>
      </c>
      <c r="E549" s="86" t="b">
        <v>0</v>
      </c>
      <c r="F549" s="86" t="b">
        <v>0</v>
      </c>
      <c r="G549" s="86" t="b">
        <v>0</v>
      </c>
    </row>
    <row r="550" spans="1:7" ht="15">
      <c r="A550" s="86" t="s">
        <v>2884</v>
      </c>
      <c r="B550" s="86">
        <v>2</v>
      </c>
      <c r="C550" s="121">
        <v>0.006473763347612499</v>
      </c>
      <c r="D550" s="86" t="s">
        <v>2690</v>
      </c>
      <c r="E550" s="86" t="b">
        <v>0</v>
      </c>
      <c r="F550" s="86" t="b">
        <v>0</v>
      </c>
      <c r="G550" s="86" t="b">
        <v>0</v>
      </c>
    </row>
    <row r="551" spans="1:7" ht="15">
      <c r="A551" s="86" t="s">
        <v>2885</v>
      </c>
      <c r="B551" s="86">
        <v>2</v>
      </c>
      <c r="C551" s="121">
        <v>0.009710645021418749</v>
      </c>
      <c r="D551" s="86" t="s">
        <v>2690</v>
      </c>
      <c r="E551" s="86" t="b">
        <v>0</v>
      </c>
      <c r="F551" s="86" t="b">
        <v>0</v>
      </c>
      <c r="G551" s="86" t="b">
        <v>0</v>
      </c>
    </row>
    <row r="552" spans="1:7" ht="15">
      <c r="A552" s="86" t="s">
        <v>2812</v>
      </c>
      <c r="B552" s="86">
        <v>13</v>
      </c>
      <c r="C552" s="121">
        <v>0</v>
      </c>
      <c r="D552" s="86" t="s">
        <v>2691</v>
      </c>
      <c r="E552" s="86" t="b">
        <v>0</v>
      </c>
      <c r="F552" s="86" t="b">
        <v>0</v>
      </c>
      <c r="G552" s="86" t="b">
        <v>0</v>
      </c>
    </row>
    <row r="553" spans="1:7" ht="15">
      <c r="A553" s="86" t="s">
        <v>2791</v>
      </c>
      <c r="B553" s="86">
        <v>7</v>
      </c>
      <c r="C553" s="121">
        <v>0.006161381338511907</v>
      </c>
      <c r="D553" s="86" t="s">
        <v>2691</v>
      </c>
      <c r="E553" s="86" t="b">
        <v>0</v>
      </c>
      <c r="F553" s="86" t="b">
        <v>0</v>
      </c>
      <c r="G553" s="86" t="b">
        <v>0</v>
      </c>
    </row>
    <row r="554" spans="1:7" ht="15">
      <c r="A554" s="86" t="s">
        <v>2878</v>
      </c>
      <c r="B554" s="86">
        <v>6</v>
      </c>
      <c r="C554" s="121">
        <v>0.008520544793016834</v>
      </c>
      <c r="D554" s="86" t="s">
        <v>2691</v>
      </c>
      <c r="E554" s="86" t="b">
        <v>0</v>
      </c>
      <c r="F554" s="86" t="b">
        <v>0</v>
      </c>
      <c r="G554" s="86" t="b">
        <v>0</v>
      </c>
    </row>
    <row r="555" spans="1:7" ht="15">
      <c r="A555" s="86" t="s">
        <v>2879</v>
      </c>
      <c r="B555" s="86">
        <v>5</v>
      </c>
      <c r="C555" s="121">
        <v>0.010293246173520405</v>
      </c>
      <c r="D555" s="86" t="s">
        <v>2691</v>
      </c>
      <c r="E555" s="86" t="b">
        <v>0</v>
      </c>
      <c r="F555" s="86" t="b">
        <v>0</v>
      </c>
      <c r="G555" s="86" t="b">
        <v>0</v>
      </c>
    </row>
    <row r="556" spans="1:7" ht="15">
      <c r="A556" s="86" t="s">
        <v>2880</v>
      </c>
      <c r="B556" s="86">
        <v>4</v>
      </c>
      <c r="C556" s="121">
        <v>0.011360726390689111</v>
      </c>
      <c r="D556" s="86" t="s">
        <v>2691</v>
      </c>
      <c r="E556" s="86" t="b">
        <v>0</v>
      </c>
      <c r="F556" s="86" t="b">
        <v>0</v>
      </c>
      <c r="G556" s="86" t="b">
        <v>0</v>
      </c>
    </row>
    <row r="557" spans="1:7" ht="15">
      <c r="A557" s="86" t="s">
        <v>2881</v>
      </c>
      <c r="B557" s="86">
        <v>4</v>
      </c>
      <c r="C557" s="121">
        <v>0.011360726390689111</v>
      </c>
      <c r="D557" s="86" t="s">
        <v>2691</v>
      </c>
      <c r="E557" s="86" t="b">
        <v>0</v>
      </c>
      <c r="F557" s="86" t="b">
        <v>0</v>
      </c>
      <c r="G557" s="86" t="b">
        <v>0</v>
      </c>
    </row>
    <row r="558" spans="1:7" ht="15">
      <c r="A558" s="86" t="s">
        <v>2882</v>
      </c>
      <c r="B558" s="86">
        <v>4</v>
      </c>
      <c r="C558" s="121">
        <v>0.011360726390689111</v>
      </c>
      <c r="D558" s="86" t="s">
        <v>2691</v>
      </c>
      <c r="E558" s="86" t="b">
        <v>0</v>
      </c>
      <c r="F558" s="86" t="b">
        <v>0</v>
      </c>
      <c r="G558" s="86" t="b">
        <v>0</v>
      </c>
    </row>
    <row r="559" spans="1:7" ht="15">
      <c r="A559" s="86" t="s">
        <v>2883</v>
      </c>
      <c r="B559" s="86">
        <v>4</v>
      </c>
      <c r="C559" s="121">
        <v>0.011360726390689111</v>
      </c>
      <c r="D559" s="86" t="s">
        <v>2691</v>
      </c>
      <c r="E559" s="86" t="b">
        <v>0</v>
      </c>
      <c r="F559" s="86" t="b">
        <v>0</v>
      </c>
      <c r="G559" s="86" t="b">
        <v>0</v>
      </c>
    </row>
    <row r="560" spans="1:7" ht="15">
      <c r="A560" s="86" t="s">
        <v>2884</v>
      </c>
      <c r="B560" s="86">
        <v>4</v>
      </c>
      <c r="C560" s="121">
        <v>0.011360726390689111</v>
      </c>
      <c r="D560" s="86" t="s">
        <v>2691</v>
      </c>
      <c r="E560" s="86" t="b">
        <v>0</v>
      </c>
      <c r="F560" s="86" t="b">
        <v>0</v>
      </c>
      <c r="G560" s="86" t="b">
        <v>0</v>
      </c>
    </row>
    <row r="561" spans="1:7" ht="15">
      <c r="A561" s="86" t="s">
        <v>2885</v>
      </c>
      <c r="B561" s="86">
        <v>4</v>
      </c>
      <c r="C561" s="121">
        <v>0.015391008216763305</v>
      </c>
      <c r="D561" s="86" t="s">
        <v>2691</v>
      </c>
      <c r="E561" s="86" t="b">
        <v>0</v>
      </c>
      <c r="F561" s="86" t="b">
        <v>0</v>
      </c>
      <c r="G561" s="86" t="b">
        <v>0</v>
      </c>
    </row>
    <row r="562" spans="1:7" ht="15">
      <c r="A562" s="86" t="s">
        <v>3395</v>
      </c>
      <c r="B562" s="86">
        <v>2</v>
      </c>
      <c r="C562" s="121">
        <v>0.01053568570605393</v>
      </c>
      <c r="D562" s="86" t="s">
        <v>2691</v>
      </c>
      <c r="E562" s="86" t="b">
        <v>0</v>
      </c>
      <c r="F562" s="86" t="b">
        <v>0</v>
      </c>
      <c r="G562" s="86" t="b">
        <v>0</v>
      </c>
    </row>
    <row r="563" spans="1:7" ht="15">
      <c r="A563" s="86" t="s">
        <v>3345</v>
      </c>
      <c r="B563" s="86">
        <v>2</v>
      </c>
      <c r="C563" s="121">
        <v>0.01053568570605393</v>
      </c>
      <c r="D563" s="86" t="s">
        <v>2691</v>
      </c>
      <c r="E563" s="86" t="b">
        <v>0</v>
      </c>
      <c r="F563" s="86" t="b">
        <v>0</v>
      </c>
      <c r="G563" s="86" t="b">
        <v>0</v>
      </c>
    </row>
    <row r="564" spans="1:7" ht="15">
      <c r="A564" s="86" t="s">
        <v>3396</v>
      </c>
      <c r="B564" s="86">
        <v>2</v>
      </c>
      <c r="C564" s="121">
        <v>0.01053568570605393</v>
      </c>
      <c r="D564" s="86" t="s">
        <v>2691</v>
      </c>
      <c r="E564" s="86" t="b">
        <v>0</v>
      </c>
      <c r="F564" s="86" t="b">
        <v>0</v>
      </c>
      <c r="G564" s="86" t="b">
        <v>0</v>
      </c>
    </row>
    <row r="565" spans="1:7" ht="15">
      <c r="A565" s="86" t="s">
        <v>2820</v>
      </c>
      <c r="B565" s="86">
        <v>2</v>
      </c>
      <c r="C565" s="121">
        <v>0.01053568570605393</v>
      </c>
      <c r="D565" s="86" t="s">
        <v>2691</v>
      </c>
      <c r="E565" s="86" t="b">
        <v>0</v>
      </c>
      <c r="F565" s="86" t="b">
        <v>0</v>
      </c>
      <c r="G565" s="86" t="b">
        <v>0</v>
      </c>
    </row>
    <row r="566" spans="1:7" ht="15">
      <c r="A566" s="86" t="s">
        <v>3397</v>
      </c>
      <c r="B566" s="86">
        <v>2</v>
      </c>
      <c r="C566" s="121">
        <v>0.01053568570605393</v>
      </c>
      <c r="D566" s="86" t="s">
        <v>2691</v>
      </c>
      <c r="E566" s="86" t="b">
        <v>0</v>
      </c>
      <c r="F566" s="86" t="b">
        <v>0</v>
      </c>
      <c r="G566" s="86" t="b">
        <v>0</v>
      </c>
    </row>
    <row r="567" spans="1:7" ht="15">
      <c r="A567" s="86" t="s">
        <v>378</v>
      </c>
      <c r="B567" s="86">
        <v>2</v>
      </c>
      <c r="C567" s="121">
        <v>0.01053568570605393</v>
      </c>
      <c r="D567" s="86" t="s">
        <v>2691</v>
      </c>
      <c r="E567" s="86" t="b">
        <v>0</v>
      </c>
      <c r="F567" s="86" t="b">
        <v>0</v>
      </c>
      <c r="G567" s="86" t="b">
        <v>0</v>
      </c>
    </row>
    <row r="568" spans="1:7" ht="15">
      <c r="A568" s="86" t="s">
        <v>3398</v>
      </c>
      <c r="B568" s="86">
        <v>2</v>
      </c>
      <c r="C568" s="121">
        <v>0.01053568570605393</v>
      </c>
      <c r="D568" s="86" t="s">
        <v>2691</v>
      </c>
      <c r="E568" s="86" t="b">
        <v>0</v>
      </c>
      <c r="F568" s="86" t="b">
        <v>0</v>
      </c>
      <c r="G568" s="86" t="b">
        <v>0</v>
      </c>
    </row>
    <row r="569" spans="1:7" ht="15">
      <c r="A569" s="86" t="s">
        <v>3449</v>
      </c>
      <c r="B569" s="86">
        <v>2</v>
      </c>
      <c r="C569" s="121">
        <v>0.01053568570605393</v>
      </c>
      <c r="D569" s="86" t="s">
        <v>2691</v>
      </c>
      <c r="E569" s="86" t="b">
        <v>0</v>
      </c>
      <c r="F569" s="86" t="b">
        <v>0</v>
      </c>
      <c r="G569" s="86" t="b">
        <v>0</v>
      </c>
    </row>
    <row r="570" spans="1:7" ht="15">
      <c r="A570" s="86" t="s">
        <v>3450</v>
      </c>
      <c r="B570" s="86">
        <v>2</v>
      </c>
      <c r="C570" s="121">
        <v>0.01053568570605393</v>
      </c>
      <c r="D570" s="86" t="s">
        <v>2691</v>
      </c>
      <c r="E570" s="86" t="b">
        <v>0</v>
      </c>
      <c r="F570" s="86" t="b">
        <v>0</v>
      </c>
      <c r="G570" s="86" t="b">
        <v>0</v>
      </c>
    </row>
    <row r="571" spans="1:7" ht="15">
      <c r="A571" s="86" t="s">
        <v>3451</v>
      </c>
      <c r="B571" s="86">
        <v>2</v>
      </c>
      <c r="C571" s="121">
        <v>0.01053568570605393</v>
      </c>
      <c r="D571" s="86" t="s">
        <v>2691</v>
      </c>
      <c r="E571" s="86" t="b">
        <v>0</v>
      </c>
      <c r="F571" s="86" t="b">
        <v>0</v>
      </c>
      <c r="G571" s="86" t="b">
        <v>0</v>
      </c>
    </row>
    <row r="572" spans="1:7" ht="15">
      <c r="A572" s="86" t="s">
        <v>3452</v>
      </c>
      <c r="B572" s="86">
        <v>2</v>
      </c>
      <c r="C572" s="121">
        <v>0.01053568570605393</v>
      </c>
      <c r="D572" s="86" t="s">
        <v>2691</v>
      </c>
      <c r="E572" s="86" t="b">
        <v>1</v>
      </c>
      <c r="F572" s="86" t="b">
        <v>0</v>
      </c>
      <c r="G572" s="86" t="b">
        <v>0</v>
      </c>
    </row>
    <row r="573" spans="1:7" ht="15">
      <c r="A573" s="86" t="s">
        <v>3453</v>
      </c>
      <c r="B573" s="86">
        <v>2</v>
      </c>
      <c r="C573" s="121">
        <v>0.01053568570605393</v>
      </c>
      <c r="D573" s="86" t="s">
        <v>2691</v>
      </c>
      <c r="E573" s="86" t="b">
        <v>0</v>
      </c>
      <c r="F573" s="86" t="b">
        <v>0</v>
      </c>
      <c r="G573" s="86" t="b">
        <v>0</v>
      </c>
    </row>
    <row r="574" spans="1:7" ht="15">
      <c r="A574" s="86" t="s">
        <v>3454</v>
      </c>
      <c r="B574" s="86">
        <v>2</v>
      </c>
      <c r="C574" s="121">
        <v>0.01053568570605393</v>
      </c>
      <c r="D574" s="86" t="s">
        <v>2691</v>
      </c>
      <c r="E574" s="86" t="b">
        <v>0</v>
      </c>
      <c r="F574" s="86" t="b">
        <v>0</v>
      </c>
      <c r="G574" s="86" t="b">
        <v>0</v>
      </c>
    </row>
    <row r="575" spans="1:7" ht="15">
      <c r="A575" s="86" t="s">
        <v>3455</v>
      </c>
      <c r="B575" s="86">
        <v>2</v>
      </c>
      <c r="C575" s="121">
        <v>0.01053568570605393</v>
      </c>
      <c r="D575" s="86" t="s">
        <v>2691</v>
      </c>
      <c r="E575" s="86" t="b">
        <v>0</v>
      </c>
      <c r="F575" s="86" t="b">
        <v>0</v>
      </c>
      <c r="G575" s="86" t="b">
        <v>0</v>
      </c>
    </row>
    <row r="576" spans="1:7" ht="15">
      <c r="A576" s="86" t="s">
        <v>3250</v>
      </c>
      <c r="B576" s="86">
        <v>2</v>
      </c>
      <c r="C576" s="121">
        <v>0.01053568570605393</v>
      </c>
      <c r="D576" s="86" t="s">
        <v>2691</v>
      </c>
      <c r="E576" s="86" t="b">
        <v>0</v>
      </c>
      <c r="F576" s="86" t="b">
        <v>0</v>
      </c>
      <c r="G576" s="86" t="b">
        <v>0</v>
      </c>
    </row>
    <row r="577" spans="1:7" ht="15">
      <c r="A577" s="86" t="s">
        <v>390</v>
      </c>
      <c r="B577" s="86">
        <v>2</v>
      </c>
      <c r="C577" s="121">
        <v>0.01053568570605393</v>
      </c>
      <c r="D577" s="86" t="s">
        <v>2691</v>
      </c>
      <c r="E577" s="86" t="b">
        <v>0</v>
      </c>
      <c r="F577" s="86" t="b">
        <v>0</v>
      </c>
      <c r="G577" s="86" t="b">
        <v>0</v>
      </c>
    </row>
    <row r="578" spans="1:7" ht="15">
      <c r="A578" s="86" t="s">
        <v>3399</v>
      </c>
      <c r="B578" s="86">
        <v>2</v>
      </c>
      <c r="C578" s="121">
        <v>0.01053568570605393</v>
      </c>
      <c r="D578" s="86" t="s">
        <v>2691</v>
      </c>
      <c r="E578" s="86" t="b">
        <v>0</v>
      </c>
      <c r="F578" s="86" t="b">
        <v>0</v>
      </c>
      <c r="G578" s="86" t="b">
        <v>0</v>
      </c>
    </row>
    <row r="579" spans="1:7" ht="15">
      <c r="A579" s="86" t="s">
        <v>3400</v>
      </c>
      <c r="B579" s="86">
        <v>2</v>
      </c>
      <c r="C579" s="121">
        <v>0.01053568570605393</v>
      </c>
      <c r="D579" s="86" t="s">
        <v>2691</v>
      </c>
      <c r="E579" s="86" t="b">
        <v>0</v>
      </c>
      <c r="F579" s="86" t="b">
        <v>0</v>
      </c>
      <c r="G579" s="86" t="b">
        <v>0</v>
      </c>
    </row>
    <row r="580" spans="1:7" ht="15">
      <c r="A580" s="86" t="s">
        <v>3401</v>
      </c>
      <c r="B580" s="86">
        <v>2</v>
      </c>
      <c r="C580" s="121">
        <v>0.01053568570605393</v>
      </c>
      <c r="D580" s="86" t="s">
        <v>2691</v>
      </c>
      <c r="E580" s="86" t="b">
        <v>0</v>
      </c>
      <c r="F580" s="86" t="b">
        <v>0</v>
      </c>
      <c r="G580" s="86" t="b">
        <v>0</v>
      </c>
    </row>
    <row r="581" spans="1:7" ht="15">
      <c r="A581" s="86" t="s">
        <v>506</v>
      </c>
      <c r="B581" s="86">
        <v>2</v>
      </c>
      <c r="C581" s="121">
        <v>0.01053568570605393</v>
      </c>
      <c r="D581" s="86" t="s">
        <v>2691</v>
      </c>
      <c r="E581" s="86" t="b">
        <v>0</v>
      </c>
      <c r="F581" s="86" t="b">
        <v>0</v>
      </c>
      <c r="G581" s="86" t="b">
        <v>0</v>
      </c>
    </row>
    <row r="582" spans="1:7" ht="15">
      <c r="A582" s="86" t="s">
        <v>3402</v>
      </c>
      <c r="B582" s="86">
        <v>2</v>
      </c>
      <c r="C582" s="121">
        <v>0.01053568570605393</v>
      </c>
      <c r="D582" s="86" t="s">
        <v>2691</v>
      </c>
      <c r="E582" s="86" t="b">
        <v>0</v>
      </c>
      <c r="F582" s="86" t="b">
        <v>0</v>
      </c>
      <c r="G582" s="86" t="b">
        <v>0</v>
      </c>
    </row>
    <row r="583" spans="1:7" ht="15">
      <c r="A583" s="86" t="s">
        <v>3403</v>
      </c>
      <c r="B583" s="86">
        <v>2</v>
      </c>
      <c r="C583" s="121">
        <v>0.01053568570605393</v>
      </c>
      <c r="D583" s="86" t="s">
        <v>2691</v>
      </c>
      <c r="E583" s="86" t="b">
        <v>0</v>
      </c>
      <c r="F583" s="86" t="b">
        <v>0</v>
      </c>
      <c r="G583" s="86" t="b">
        <v>0</v>
      </c>
    </row>
    <row r="584" spans="1:7" ht="15">
      <c r="A584" s="86" t="s">
        <v>506</v>
      </c>
      <c r="B584" s="86">
        <v>8</v>
      </c>
      <c r="C584" s="121">
        <v>0</v>
      </c>
      <c r="D584" s="86" t="s">
        <v>2692</v>
      </c>
      <c r="E584" s="86" t="b">
        <v>0</v>
      </c>
      <c r="F584" s="86" t="b">
        <v>0</v>
      </c>
      <c r="G584" s="86" t="b">
        <v>0</v>
      </c>
    </row>
    <row r="585" spans="1:7" ht="15">
      <c r="A585" s="86" t="s">
        <v>2887</v>
      </c>
      <c r="B585" s="86">
        <v>4</v>
      </c>
      <c r="C585" s="121">
        <v>0</v>
      </c>
      <c r="D585" s="86" t="s">
        <v>2692</v>
      </c>
      <c r="E585" s="86" t="b">
        <v>0</v>
      </c>
      <c r="F585" s="86" t="b">
        <v>0</v>
      </c>
      <c r="G585" s="86" t="b">
        <v>0</v>
      </c>
    </row>
    <row r="586" spans="1:7" ht="15">
      <c r="A586" s="86" t="s">
        <v>2888</v>
      </c>
      <c r="B586" s="86">
        <v>4</v>
      </c>
      <c r="C586" s="121">
        <v>0</v>
      </c>
      <c r="D586" s="86" t="s">
        <v>2692</v>
      </c>
      <c r="E586" s="86" t="b">
        <v>0</v>
      </c>
      <c r="F586" s="86" t="b">
        <v>0</v>
      </c>
      <c r="G586" s="86" t="b">
        <v>0</v>
      </c>
    </row>
    <row r="587" spans="1:7" ht="15">
      <c r="A587" s="86" t="s">
        <v>2889</v>
      </c>
      <c r="B587" s="86">
        <v>4</v>
      </c>
      <c r="C587" s="121">
        <v>0</v>
      </c>
      <c r="D587" s="86" t="s">
        <v>2692</v>
      </c>
      <c r="E587" s="86" t="b">
        <v>0</v>
      </c>
      <c r="F587" s="86" t="b">
        <v>0</v>
      </c>
      <c r="G587" s="86" t="b">
        <v>0</v>
      </c>
    </row>
    <row r="588" spans="1:7" ht="15">
      <c r="A588" s="86" t="s">
        <v>2837</v>
      </c>
      <c r="B588" s="86">
        <v>4</v>
      </c>
      <c r="C588" s="121">
        <v>0</v>
      </c>
      <c r="D588" s="86" t="s">
        <v>2692</v>
      </c>
      <c r="E588" s="86" t="b">
        <v>0</v>
      </c>
      <c r="F588" s="86" t="b">
        <v>0</v>
      </c>
      <c r="G588" s="86" t="b">
        <v>0</v>
      </c>
    </row>
    <row r="589" spans="1:7" ht="15">
      <c r="A589" s="86" t="s">
        <v>2890</v>
      </c>
      <c r="B589" s="86">
        <v>4</v>
      </c>
      <c r="C589" s="121">
        <v>0</v>
      </c>
      <c r="D589" s="86" t="s">
        <v>2692</v>
      </c>
      <c r="E589" s="86" t="b">
        <v>0</v>
      </c>
      <c r="F589" s="86" t="b">
        <v>0</v>
      </c>
      <c r="G589" s="86" t="b">
        <v>0</v>
      </c>
    </row>
    <row r="590" spans="1:7" ht="15">
      <c r="A590" s="86" t="s">
        <v>2891</v>
      </c>
      <c r="B590" s="86">
        <v>4</v>
      </c>
      <c r="C590" s="121">
        <v>0</v>
      </c>
      <c r="D590" s="86" t="s">
        <v>2692</v>
      </c>
      <c r="E590" s="86" t="b">
        <v>0</v>
      </c>
      <c r="F590" s="86" t="b">
        <v>0</v>
      </c>
      <c r="G590" s="86" t="b">
        <v>0</v>
      </c>
    </row>
    <row r="591" spans="1:7" ht="15">
      <c r="A591" s="86" t="s">
        <v>2892</v>
      </c>
      <c r="B591" s="86">
        <v>4</v>
      </c>
      <c r="C591" s="121">
        <v>0</v>
      </c>
      <c r="D591" s="86" t="s">
        <v>2692</v>
      </c>
      <c r="E591" s="86" t="b">
        <v>0</v>
      </c>
      <c r="F591" s="86" t="b">
        <v>0</v>
      </c>
      <c r="G591" s="86" t="b">
        <v>0</v>
      </c>
    </row>
    <row r="592" spans="1:7" ht="15">
      <c r="A592" s="86" t="s">
        <v>2893</v>
      </c>
      <c r="B592" s="86">
        <v>4</v>
      </c>
      <c r="C592" s="121">
        <v>0</v>
      </c>
      <c r="D592" s="86" t="s">
        <v>2692</v>
      </c>
      <c r="E592" s="86" t="b">
        <v>0</v>
      </c>
      <c r="F592" s="86" t="b">
        <v>0</v>
      </c>
      <c r="G592" s="86" t="b">
        <v>0</v>
      </c>
    </row>
    <row r="593" spans="1:7" ht="15">
      <c r="A593" s="86" t="s">
        <v>2812</v>
      </c>
      <c r="B593" s="86">
        <v>4</v>
      </c>
      <c r="C593" s="121">
        <v>0</v>
      </c>
      <c r="D593" s="86" t="s">
        <v>2692</v>
      </c>
      <c r="E593" s="86" t="b">
        <v>0</v>
      </c>
      <c r="F593" s="86" t="b">
        <v>0</v>
      </c>
      <c r="G593" s="86" t="b">
        <v>0</v>
      </c>
    </row>
    <row r="594" spans="1:7" ht="15">
      <c r="A594" s="86" t="s">
        <v>2791</v>
      </c>
      <c r="B594" s="86">
        <v>4</v>
      </c>
      <c r="C594" s="121">
        <v>0</v>
      </c>
      <c r="D594" s="86" t="s">
        <v>2692</v>
      </c>
      <c r="E594" s="86" t="b">
        <v>0</v>
      </c>
      <c r="F594" s="86" t="b">
        <v>0</v>
      </c>
      <c r="G594" s="86" t="b">
        <v>0</v>
      </c>
    </row>
    <row r="595" spans="1:7" ht="15">
      <c r="A595" s="86" t="s">
        <v>2879</v>
      </c>
      <c r="B595" s="86">
        <v>4</v>
      </c>
      <c r="C595" s="121">
        <v>0</v>
      </c>
      <c r="D595" s="86" t="s">
        <v>2692</v>
      </c>
      <c r="E595" s="86" t="b">
        <v>0</v>
      </c>
      <c r="F595" s="86" t="b">
        <v>0</v>
      </c>
      <c r="G595" s="86" t="b">
        <v>0</v>
      </c>
    </row>
    <row r="596" spans="1:7" ht="15">
      <c r="A596" s="86" t="s">
        <v>3312</v>
      </c>
      <c r="B596" s="86">
        <v>4</v>
      </c>
      <c r="C596" s="121">
        <v>0</v>
      </c>
      <c r="D596" s="86" t="s">
        <v>2692</v>
      </c>
      <c r="E596" s="86" t="b">
        <v>0</v>
      </c>
      <c r="F596" s="86" t="b">
        <v>0</v>
      </c>
      <c r="G596" s="86" t="b">
        <v>0</v>
      </c>
    </row>
    <row r="597" spans="1:7" ht="15">
      <c r="A597" s="86" t="s">
        <v>3313</v>
      </c>
      <c r="B597" s="86">
        <v>4</v>
      </c>
      <c r="C597" s="121">
        <v>0</v>
      </c>
      <c r="D597" s="86" t="s">
        <v>2692</v>
      </c>
      <c r="E597" s="86" t="b">
        <v>0</v>
      </c>
      <c r="F597" s="86" t="b">
        <v>0</v>
      </c>
      <c r="G597" s="86" t="b">
        <v>0</v>
      </c>
    </row>
    <row r="598" spans="1:7" ht="15">
      <c r="A598" s="86" t="s">
        <v>3314</v>
      </c>
      <c r="B598" s="86">
        <v>4</v>
      </c>
      <c r="C598" s="121">
        <v>0</v>
      </c>
      <c r="D598" s="86" t="s">
        <v>2692</v>
      </c>
      <c r="E598" s="86" t="b">
        <v>0</v>
      </c>
      <c r="F598" s="86" t="b">
        <v>0</v>
      </c>
      <c r="G598" s="86" t="b">
        <v>0</v>
      </c>
    </row>
    <row r="599" spans="1:7" ht="15">
      <c r="A599" s="86" t="s">
        <v>3315</v>
      </c>
      <c r="B599" s="86">
        <v>4</v>
      </c>
      <c r="C599" s="121">
        <v>0</v>
      </c>
      <c r="D599" s="86" t="s">
        <v>2692</v>
      </c>
      <c r="E599" s="86" t="b">
        <v>0</v>
      </c>
      <c r="F599" s="86" t="b">
        <v>0</v>
      </c>
      <c r="G599" s="86" t="b">
        <v>0</v>
      </c>
    </row>
    <row r="600" spans="1:7" ht="15">
      <c r="A600" s="86" t="s">
        <v>3021</v>
      </c>
      <c r="B600" s="86">
        <v>4</v>
      </c>
      <c r="C600" s="121">
        <v>0</v>
      </c>
      <c r="D600" s="86" t="s">
        <v>2692</v>
      </c>
      <c r="E600" s="86" t="b">
        <v>0</v>
      </c>
      <c r="F600" s="86" t="b">
        <v>0</v>
      </c>
      <c r="G600" s="86" t="b">
        <v>0</v>
      </c>
    </row>
    <row r="601" spans="1:7" ht="15">
      <c r="A601" s="86" t="s">
        <v>3316</v>
      </c>
      <c r="B601" s="86">
        <v>4</v>
      </c>
      <c r="C601" s="121">
        <v>0</v>
      </c>
      <c r="D601" s="86" t="s">
        <v>2692</v>
      </c>
      <c r="E601" s="86" t="b">
        <v>0</v>
      </c>
      <c r="F601" s="86" t="b">
        <v>0</v>
      </c>
      <c r="G601" s="86" t="b">
        <v>0</v>
      </c>
    </row>
    <row r="602" spans="1:7" ht="15">
      <c r="A602" s="86" t="s">
        <v>3317</v>
      </c>
      <c r="B602" s="86">
        <v>4</v>
      </c>
      <c r="C602" s="121">
        <v>0</v>
      </c>
      <c r="D602" s="86" t="s">
        <v>2692</v>
      </c>
      <c r="E602" s="86" t="b">
        <v>0</v>
      </c>
      <c r="F602" s="86" t="b">
        <v>0</v>
      </c>
      <c r="G602" s="86" t="b">
        <v>0</v>
      </c>
    </row>
    <row r="603" spans="1:7" ht="15">
      <c r="A603" s="86" t="s">
        <v>3318</v>
      </c>
      <c r="B603" s="86">
        <v>4</v>
      </c>
      <c r="C603" s="121">
        <v>0</v>
      </c>
      <c r="D603" s="86" t="s">
        <v>2692</v>
      </c>
      <c r="E603" s="86" t="b">
        <v>0</v>
      </c>
      <c r="F603" s="86" t="b">
        <v>0</v>
      </c>
      <c r="G603" s="86" t="b">
        <v>0</v>
      </c>
    </row>
    <row r="604" spans="1:7" ht="15">
      <c r="A604" s="86" t="s">
        <v>3300</v>
      </c>
      <c r="B604" s="86">
        <v>4</v>
      </c>
      <c r="C604" s="121">
        <v>0</v>
      </c>
      <c r="D604" s="86" t="s">
        <v>2692</v>
      </c>
      <c r="E604" s="86" t="b">
        <v>0</v>
      </c>
      <c r="F604" s="86" t="b">
        <v>0</v>
      </c>
      <c r="G604" s="86" t="b">
        <v>0</v>
      </c>
    </row>
    <row r="605" spans="1:7" ht="15">
      <c r="A605" s="86" t="s">
        <v>2779</v>
      </c>
      <c r="B605" s="86">
        <v>4</v>
      </c>
      <c r="C605" s="121">
        <v>0</v>
      </c>
      <c r="D605" s="86" t="s">
        <v>2692</v>
      </c>
      <c r="E605" s="86" t="b">
        <v>0</v>
      </c>
      <c r="F605" s="86" t="b">
        <v>0</v>
      </c>
      <c r="G605" s="86" t="b">
        <v>0</v>
      </c>
    </row>
    <row r="606" spans="1:7" ht="15">
      <c r="A606" s="86" t="s">
        <v>3319</v>
      </c>
      <c r="B606" s="86">
        <v>4</v>
      </c>
      <c r="C606" s="121">
        <v>0</v>
      </c>
      <c r="D606" s="86" t="s">
        <v>2692</v>
      </c>
      <c r="E606" s="86" t="b">
        <v>1</v>
      </c>
      <c r="F606" s="86" t="b">
        <v>0</v>
      </c>
      <c r="G606" s="86" t="b">
        <v>0</v>
      </c>
    </row>
    <row r="607" spans="1:7" ht="15">
      <c r="A607" s="86" t="s">
        <v>3301</v>
      </c>
      <c r="B607" s="86">
        <v>4</v>
      </c>
      <c r="C607" s="121">
        <v>0</v>
      </c>
      <c r="D607" s="86" t="s">
        <v>2692</v>
      </c>
      <c r="E607" s="86" t="b">
        <v>0</v>
      </c>
      <c r="F607" s="86" t="b">
        <v>0</v>
      </c>
      <c r="G607" s="86" t="b">
        <v>0</v>
      </c>
    </row>
    <row r="608" spans="1:7" ht="15">
      <c r="A608" s="86" t="s">
        <v>340</v>
      </c>
      <c r="B608" s="86">
        <v>4</v>
      </c>
      <c r="C608" s="121">
        <v>0</v>
      </c>
      <c r="D608" s="86" t="s">
        <v>2692</v>
      </c>
      <c r="E608" s="86" t="b">
        <v>0</v>
      </c>
      <c r="F608" s="86" t="b">
        <v>0</v>
      </c>
      <c r="G608" s="86" t="b">
        <v>0</v>
      </c>
    </row>
    <row r="609" spans="1:7" ht="15">
      <c r="A609" s="86" t="s">
        <v>3320</v>
      </c>
      <c r="B609" s="86">
        <v>4</v>
      </c>
      <c r="C609" s="121">
        <v>0</v>
      </c>
      <c r="D609" s="86" t="s">
        <v>2692</v>
      </c>
      <c r="E609" s="86" t="b">
        <v>0</v>
      </c>
      <c r="F609" s="86" t="b">
        <v>0</v>
      </c>
      <c r="G609" s="86" t="b">
        <v>0</v>
      </c>
    </row>
    <row r="610" spans="1:7" ht="15">
      <c r="A610" s="86" t="s">
        <v>3321</v>
      </c>
      <c r="B610" s="86">
        <v>4</v>
      </c>
      <c r="C610" s="121">
        <v>0</v>
      </c>
      <c r="D610" s="86" t="s">
        <v>2692</v>
      </c>
      <c r="E610" s="86" t="b">
        <v>0</v>
      </c>
      <c r="F610" s="86" t="b">
        <v>0</v>
      </c>
      <c r="G610" s="86" t="b">
        <v>0</v>
      </c>
    </row>
    <row r="611" spans="1:7" ht="15">
      <c r="A611" s="86" t="s">
        <v>3322</v>
      </c>
      <c r="B611" s="86">
        <v>4</v>
      </c>
      <c r="C611" s="121">
        <v>0</v>
      </c>
      <c r="D611" s="86" t="s">
        <v>2692</v>
      </c>
      <c r="E611" s="86" t="b">
        <v>0</v>
      </c>
      <c r="F611" s="86" t="b">
        <v>0</v>
      </c>
      <c r="G611" s="86" t="b">
        <v>0</v>
      </c>
    </row>
    <row r="612" spans="1:7" ht="15">
      <c r="A612" s="86" t="s">
        <v>3323</v>
      </c>
      <c r="B612" s="86">
        <v>4</v>
      </c>
      <c r="C612" s="121">
        <v>0</v>
      </c>
      <c r="D612" s="86" t="s">
        <v>2692</v>
      </c>
      <c r="E612" s="86" t="b">
        <v>0</v>
      </c>
      <c r="F612" s="86" t="b">
        <v>0</v>
      </c>
      <c r="G612" s="86" t="b">
        <v>0</v>
      </c>
    </row>
    <row r="613" spans="1:7" ht="15">
      <c r="A613" s="86" t="s">
        <v>3324</v>
      </c>
      <c r="B613" s="86">
        <v>4</v>
      </c>
      <c r="C613" s="121">
        <v>0</v>
      </c>
      <c r="D613" s="86" t="s">
        <v>2692</v>
      </c>
      <c r="E613" s="86" t="b">
        <v>0</v>
      </c>
      <c r="F613" s="86" t="b">
        <v>0</v>
      </c>
      <c r="G613" s="86" t="b">
        <v>0</v>
      </c>
    </row>
    <row r="614" spans="1:7" ht="15">
      <c r="A614" s="86" t="s">
        <v>3302</v>
      </c>
      <c r="B614" s="86">
        <v>4</v>
      </c>
      <c r="C614" s="121">
        <v>0</v>
      </c>
      <c r="D614" s="86" t="s">
        <v>2692</v>
      </c>
      <c r="E614" s="86" t="b">
        <v>0</v>
      </c>
      <c r="F614" s="86" t="b">
        <v>0</v>
      </c>
      <c r="G614" s="86" t="b">
        <v>0</v>
      </c>
    </row>
    <row r="615" spans="1:7" ht="15">
      <c r="A615" s="86" t="s">
        <v>3325</v>
      </c>
      <c r="B615" s="86">
        <v>4</v>
      </c>
      <c r="C615" s="121">
        <v>0</v>
      </c>
      <c r="D615" s="86" t="s">
        <v>2692</v>
      </c>
      <c r="E615" s="86" t="b">
        <v>0</v>
      </c>
      <c r="F615" s="86" t="b">
        <v>0</v>
      </c>
      <c r="G615" s="86" t="b">
        <v>0</v>
      </c>
    </row>
    <row r="616" spans="1:7" ht="15">
      <c r="A616" s="86" t="s">
        <v>3326</v>
      </c>
      <c r="B616" s="86">
        <v>4</v>
      </c>
      <c r="C616" s="121">
        <v>0</v>
      </c>
      <c r="D616" s="86" t="s">
        <v>2692</v>
      </c>
      <c r="E616" s="86" t="b">
        <v>0</v>
      </c>
      <c r="F616" s="86" t="b">
        <v>0</v>
      </c>
      <c r="G616" s="86" t="b">
        <v>0</v>
      </c>
    </row>
    <row r="617" spans="1:7" ht="15">
      <c r="A617" s="86" t="s">
        <v>3276</v>
      </c>
      <c r="B617" s="86">
        <v>6</v>
      </c>
      <c r="C617" s="121">
        <v>0</v>
      </c>
      <c r="D617" s="86" t="s">
        <v>2693</v>
      </c>
      <c r="E617" s="86" t="b">
        <v>0</v>
      </c>
      <c r="F617" s="86" t="b">
        <v>0</v>
      </c>
      <c r="G617" s="86" t="b">
        <v>0</v>
      </c>
    </row>
    <row r="618" spans="1:7" ht="15">
      <c r="A618" s="86" t="s">
        <v>3282</v>
      </c>
      <c r="B618" s="86">
        <v>6</v>
      </c>
      <c r="C618" s="121">
        <v>0</v>
      </c>
      <c r="D618" s="86" t="s">
        <v>2693</v>
      </c>
      <c r="E618" s="86" t="b">
        <v>0</v>
      </c>
      <c r="F618" s="86" t="b">
        <v>0</v>
      </c>
      <c r="G618" s="86" t="b">
        <v>0</v>
      </c>
    </row>
    <row r="619" spans="1:7" ht="15">
      <c r="A619" s="86" t="s">
        <v>3283</v>
      </c>
      <c r="B619" s="86">
        <v>6</v>
      </c>
      <c r="C619" s="121">
        <v>0</v>
      </c>
      <c r="D619" s="86" t="s">
        <v>2693</v>
      </c>
      <c r="E619" s="86" t="b">
        <v>0</v>
      </c>
      <c r="F619" s="86" t="b">
        <v>0</v>
      </c>
      <c r="G619" s="86" t="b">
        <v>0</v>
      </c>
    </row>
    <row r="620" spans="1:7" ht="15">
      <c r="A620" s="86" t="s">
        <v>3284</v>
      </c>
      <c r="B620" s="86">
        <v>6</v>
      </c>
      <c r="C620" s="121">
        <v>0</v>
      </c>
      <c r="D620" s="86" t="s">
        <v>2693</v>
      </c>
      <c r="E620" s="86" t="b">
        <v>0</v>
      </c>
      <c r="F620" s="86" t="b">
        <v>0</v>
      </c>
      <c r="G620" s="86" t="b">
        <v>0</v>
      </c>
    </row>
    <row r="621" spans="1:7" ht="15">
      <c r="A621" s="86" t="s">
        <v>3310</v>
      </c>
      <c r="B621" s="86">
        <v>3</v>
      </c>
      <c r="C621" s="121">
        <v>0</v>
      </c>
      <c r="D621" s="86" t="s">
        <v>2693</v>
      </c>
      <c r="E621" s="86" t="b">
        <v>0</v>
      </c>
      <c r="F621" s="86" t="b">
        <v>0</v>
      </c>
      <c r="G621" s="86" t="b">
        <v>0</v>
      </c>
    </row>
    <row r="622" spans="1:7" ht="15">
      <c r="A622" s="86" t="s">
        <v>3311</v>
      </c>
      <c r="B622" s="86">
        <v>3</v>
      </c>
      <c r="C622" s="121">
        <v>0</v>
      </c>
      <c r="D622" s="86" t="s">
        <v>2693</v>
      </c>
      <c r="E622" s="86" t="b">
        <v>1</v>
      </c>
      <c r="F622" s="86" t="b">
        <v>0</v>
      </c>
      <c r="G622" s="86" t="b">
        <v>0</v>
      </c>
    </row>
    <row r="623" spans="1:7" ht="15">
      <c r="A623" s="86" t="s">
        <v>2881</v>
      </c>
      <c r="B623" s="86">
        <v>3</v>
      </c>
      <c r="C623" s="121">
        <v>0</v>
      </c>
      <c r="D623" s="86" t="s">
        <v>2693</v>
      </c>
      <c r="E623" s="86" t="b">
        <v>0</v>
      </c>
      <c r="F623" s="86" t="b">
        <v>0</v>
      </c>
      <c r="G623" s="86" t="b">
        <v>0</v>
      </c>
    </row>
    <row r="624" spans="1:7" ht="15">
      <c r="A624" s="86" t="s">
        <v>3249</v>
      </c>
      <c r="B624" s="86">
        <v>3</v>
      </c>
      <c r="C624" s="121">
        <v>0</v>
      </c>
      <c r="D624" s="86" t="s">
        <v>2693</v>
      </c>
      <c r="E624" s="86" t="b">
        <v>0</v>
      </c>
      <c r="F624" s="86" t="b">
        <v>0</v>
      </c>
      <c r="G624" s="86" t="b">
        <v>0</v>
      </c>
    </row>
    <row r="625" spans="1:7" ht="15">
      <c r="A625" s="86" t="s">
        <v>2812</v>
      </c>
      <c r="B625" s="86">
        <v>3</v>
      </c>
      <c r="C625" s="121">
        <v>0</v>
      </c>
      <c r="D625" s="86" t="s">
        <v>2693</v>
      </c>
      <c r="E625" s="86" t="b">
        <v>0</v>
      </c>
      <c r="F625" s="86" t="b">
        <v>0</v>
      </c>
      <c r="G625" s="86" t="b">
        <v>0</v>
      </c>
    </row>
    <row r="626" spans="1:7" ht="15">
      <c r="A626" s="86" t="s">
        <v>2791</v>
      </c>
      <c r="B626" s="86">
        <v>3</v>
      </c>
      <c r="C626" s="121">
        <v>0</v>
      </c>
      <c r="D626" s="86" t="s">
        <v>2693</v>
      </c>
      <c r="E626" s="86" t="b">
        <v>0</v>
      </c>
      <c r="F626" s="86" t="b">
        <v>0</v>
      </c>
      <c r="G626" s="86" t="b">
        <v>0</v>
      </c>
    </row>
    <row r="627" spans="1:7" ht="15">
      <c r="A627" s="86" t="s">
        <v>3265</v>
      </c>
      <c r="B627" s="86">
        <v>3</v>
      </c>
      <c r="C627" s="121">
        <v>0</v>
      </c>
      <c r="D627" s="86" t="s">
        <v>2693</v>
      </c>
      <c r="E627" s="86" t="b">
        <v>0</v>
      </c>
      <c r="F627" s="86" t="b">
        <v>0</v>
      </c>
      <c r="G627" s="86" t="b">
        <v>0</v>
      </c>
    </row>
    <row r="628" spans="1:7" ht="15">
      <c r="A628" s="86" t="s">
        <v>3338</v>
      </c>
      <c r="B628" s="86">
        <v>3</v>
      </c>
      <c r="C628" s="121">
        <v>0</v>
      </c>
      <c r="D628" s="86" t="s">
        <v>2693</v>
      </c>
      <c r="E628" s="86" t="b">
        <v>0</v>
      </c>
      <c r="F628" s="86" t="b">
        <v>0</v>
      </c>
      <c r="G628" s="86" t="b">
        <v>0</v>
      </c>
    </row>
    <row r="629" spans="1:7" ht="15">
      <c r="A629" s="86" t="s">
        <v>3339</v>
      </c>
      <c r="B629" s="86">
        <v>3</v>
      </c>
      <c r="C629" s="121">
        <v>0</v>
      </c>
      <c r="D629" s="86" t="s">
        <v>2693</v>
      </c>
      <c r="E629" s="86" t="b">
        <v>0</v>
      </c>
      <c r="F629" s="86" t="b">
        <v>0</v>
      </c>
      <c r="G629" s="86" t="b">
        <v>0</v>
      </c>
    </row>
    <row r="630" spans="1:7" ht="15">
      <c r="A630" s="86" t="s">
        <v>2889</v>
      </c>
      <c r="B630" s="86">
        <v>3</v>
      </c>
      <c r="C630" s="121">
        <v>0</v>
      </c>
      <c r="D630" s="86" t="s">
        <v>2693</v>
      </c>
      <c r="E630" s="86" t="b">
        <v>0</v>
      </c>
      <c r="F630" s="86" t="b">
        <v>0</v>
      </c>
      <c r="G630" s="86" t="b">
        <v>0</v>
      </c>
    </row>
    <row r="631" spans="1:7" ht="15">
      <c r="A631" s="86" t="s">
        <v>3340</v>
      </c>
      <c r="B631" s="86">
        <v>3</v>
      </c>
      <c r="C631" s="121">
        <v>0</v>
      </c>
      <c r="D631" s="86" t="s">
        <v>2693</v>
      </c>
      <c r="E631" s="86" t="b">
        <v>0</v>
      </c>
      <c r="F631" s="86" t="b">
        <v>0</v>
      </c>
      <c r="G631" s="86" t="b">
        <v>0</v>
      </c>
    </row>
    <row r="632" spans="1:7" ht="15">
      <c r="A632" s="86" t="s">
        <v>3341</v>
      </c>
      <c r="B632" s="86">
        <v>3</v>
      </c>
      <c r="C632" s="121">
        <v>0</v>
      </c>
      <c r="D632" s="86" t="s">
        <v>2693</v>
      </c>
      <c r="E632" s="86" t="b">
        <v>0</v>
      </c>
      <c r="F632" s="86" t="b">
        <v>0</v>
      </c>
      <c r="G632" s="86" t="b">
        <v>0</v>
      </c>
    </row>
    <row r="633" spans="1:7" ht="15">
      <c r="A633" s="86" t="s">
        <v>2815</v>
      </c>
      <c r="B633" s="86">
        <v>3</v>
      </c>
      <c r="C633" s="121">
        <v>0</v>
      </c>
      <c r="D633" s="86" t="s">
        <v>2693</v>
      </c>
      <c r="E633" s="86" t="b">
        <v>0</v>
      </c>
      <c r="F633" s="86" t="b">
        <v>0</v>
      </c>
      <c r="G633" s="86" t="b">
        <v>0</v>
      </c>
    </row>
    <row r="634" spans="1:7" ht="15">
      <c r="A634" s="86" t="s">
        <v>3342</v>
      </c>
      <c r="B634" s="86">
        <v>3</v>
      </c>
      <c r="C634" s="121">
        <v>0</v>
      </c>
      <c r="D634" s="86" t="s">
        <v>2693</v>
      </c>
      <c r="E634" s="86" t="b">
        <v>0</v>
      </c>
      <c r="F634" s="86" t="b">
        <v>0</v>
      </c>
      <c r="G634" s="86" t="b">
        <v>0</v>
      </c>
    </row>
    <row r="635" spans="1:7" ht="15">
      <c r="A635" s="86" t="s">
        <v>2829</v>
      </c>
      <c r="B635" s="86">
        <v>3</v>
      </c>
      <c r="C635" s="121">
        <v>0</v>
      </c>
      <c r="D635" s="86" t="s">
        <v>2693</v>
      </c>
      <c r="E635" s="86" t="b">
        <v>0</v>
      </c>
      <c r="F635" s="86" t="b">
        <v>0</v>
      </c>
      <c r="G635" s="86" t="b">
        <v>0</v>
      </c>
    </row>
    <row r="636" spans="1:7" ht="15">
      <c r="A636" s="86" t="s">
        <v>3264</v>
      </c>
      <c r="B636" s="86">
        <v>8</v>
      </c>
      <c r="C636" s="121">
        <v>0.02387678088890593</v>
      </c>
      <c r="D636" s="86" t="s">
        <v>2694</v>
      </c>
      <c r="E636" s="86" t="b">
        <v>0</v>
      </c>
      <c r="F636" s="86" t="b">
        <v>0</v>
      </c>
      <c r="G636" s="86" t="b">
        <v>0</v>
      </c>
    </row>
    <row r="637" spans="1:7" ht="15">
      <c r="A637" s="86" t="s">
        <v>385</v>
      </c>
      <c r="B637" s="86">
        <v>3</v>
      </c>
      <c r="C637" s="121">
        <v>0</v>
      </c>
      <c r="D637" s="86" t="s">
        <v>2694</v>
      </c>
      <c r="E637" s="86" t="b">
        <v>0</v>
      </c>
      <c r="F637" s="86" t="b">
        <v>0</v>
      </c>
      <c r="G637" s="86" t="b">
        <v>0</v>
      </c>
    </row>
    <row r="638" spans="1:7" ht="15">
      <c r="A638" s="86" t="s">
        <v>3423</v>
      </c>
      <c r="B638" s="86">
        <v>2</v>
      </c>
      <c r="C638" s="121">
        <v>0.005969195222226483</v>
      </c>
      <c r="D638" s="86" t="s">
        <v>2694</v>
      </c>
      <c r="E638" s="86" t="b">
        <v>1</v>
      </c>
      <c r="F638" s="86" t="b">
        <v>0</v>
      </c>
      <c r="G638" s="86" t="b">
        <v>0</v>
      </c>
    </row>
    <row r="639" spans="1:7" ht="15">
      <c r="A639" s="86" t="s">
        <v>3350</v>
      </c>
      <c r="B639" s="86">
        <v>2</v>
      </c>
      <c r="C639" s="121">
        <v>0.005969195222226483</v>
      </c>
      <c r="D639" s="86" t="s">
        <v>2694</v>
      </c>
      <c r="E639" s="86" t="b">
        <v>1</v>
      </c>
      <c r="F639" s="86" t="b">
        <v>0</v>
      </c>
      <c r="G639" s="86" t="b">
        <v>0</v>
      </c>
    </row>
    <row r="640" spans="1:7" ht="15">
      <c r="A640" s="86" t="s">
        <v>2837</v>
      </c>
      <c r="B640" s="86">
        <v>2</v>
      </c>
      <c r="C640" s="121">
        <v>0.005969195222226483</v>
      </c>
      <c r="D640" s="86" t="s">
        <v>2694</v>
      </c>
      <c r="E640" s="86" t="b">
        <v>0</v>
      </c>
      <c r="F640" s="86" t="b">
        <v>0</v>
      </c>
      <c r="G640" s="86" t="b">
        <v>0</v>
      </c>
    </row>
    <row r="641" spans="1:7" ht="15">
      <c r="A641" s="86" t="s">
        <v>3351</v>
      </c>
      <c r="B641" s="86">
        <v>2</v>
      </c>
      <c r="C641" s="121">
        <v>0.005969195222226483</v>
      </c>
      <c r="D641" s="86" t="s">
        <v>2694</v>
      </c>
      <c r="E641" s="86" t="b">
        <v>0</v>
      </c>
      <c r="F641" s="86" t="b">
        <v>0</v>
      </c>
      <c r="G641" s="86" t="b">
        <v>0</v>
      </c>
    </row>
    <row r="642" spans="1:7" ht="15">
      <c r="A642" s="86" t="s">
        <v>3352</v>
      </c>
      <c r="B642" s="86">
        <v>2</v>
      </c>
      <c r="C642" s="121">
        <v>0.005969195222226483</v>
      </c>
      <c r="D642" s="86" t="s">
        <v>2694</v>
      </c>
      <c r="E642" s="86" t="b">
        <v>0</v>
      </c>
      <c r="F642" s="86" t="b">
        <v>0</v>
      </c>
      <c r="G642" s="86" t="b">
        <v>0</v>
      </c>
    </row>
    <row r="643" spans="1:7" ht="15">
      <c r="A643" s="86" t="s">
        <v>3424</v>
      </c>
      <c r="B643" s="86">
        <v>2</v>
      </c>
      <c r="C643" s="121">
        <v>0.005969195222226483</v>
      </c>
      <c r="D643" s="86" t="s">
        <v>2694</v>
      </c>
      <c r="E643" s="86" t="b">
        <v>0</v>
      </c>
      <c r="F643" s="86" t="b">
        <v>0</v>
      </c>
      <c r="G643" s="86" t="b">
        <v>0</v>
      </c>
    </row>
    <row r="644" spans="1:7" ht="15">
      <c r="A644" s="86" t="s">
        <v>3425</v>
      </c>
      <c r="B644" s="86">
        <v>2</v>
      </c>
      <c r="C644" s="121">
        <v>0.005969195222226483</v>
      </c>
      <c r="D644" s="86" t="s">
        <v>2694</v>
      </c>
      <c r="E644" s="86" t="b">
        <v>0</v>
      </c>
      <c r="F644" s="86" t="b">
        <v>0</v>
      </c>
      <c r="G644" s="86" t="b">
        <v>0</v>
      </c>
    </row>
    <row r="645" spans="1:7" ht="15">
      <c r="A645" s="86" t="s">
        <v>344</v>
      </c>
      <c r="B645" s="86">
        <v>2</v>
      </c>
      <c r="C645" s="121">
        <v>0.005969195222226483</v>
      </c>
      <c r="D645" s="86" t="s">
        <v>2694</v>
      </c>
      <c r="E645" s="86" t="b">
        <v>0</v>
      </c>
      <c r="F645" s="86" t="b">
        <v>0</v>
      </c>
      <c r="G645" s="86" t="b">
        <v>0</v>
      </c>
    </row>
    <row r="646" spans="1:7" ht="15">
      <c r="A646" s="86" t="s">
        <v>3426</v>
      </c>
      <c r="B646" s="86">
        <v>2</v>
      </c>
      <c r="C646" s="121">
        <v>0.005969195222226483</v>
      </c>
      <c r="D646" s="86" t="s">
        <v>2694</v>
      </c>
      <c r="E646" s="86" t="b">
        <v>0</v>
      </c>
      <c r="F646" s="86" t="b">
        <v>0</v>
      </c>
      <c r="G646" s="86" t="b">
        <v>0</v>
      </c>
    </row>
    <row r="647" spans="1:7" ht="15">
      <c r="A647" s="86" t="s">
        <v>3347</v>
      </c>
      <c r="B647" s="86">
        <v>2</v>
      </c>
      <c r="C647" s="121">
        <v>0.005969195222226483</v>
      </c>
      <c r="D647" s="86" t="s">
        <v>2694</v>
      </c>
      <c r="E647" s="86" t="b">
        <v>0</v>
      </c>
      <c r="F647" s="86" t="b">
        <v>0</v>
      </c>
      <c r="G647" s="86" t="b">
        <v>0</v>
      </c>
    </row>
    <row r="648" spans="1:7" ht="15">
      <c r="A648" s="86" t="s">
        <v>3427</v>
      </c>
      <c r="B648" s="86">
        <v>2</v>
      </c>
      <c r="C648" s="121">
        <v>0.005969195222226483</v>
      </c>
      <c r="D648" s="86" t="s">
        <v>2694</v>
      </c>
      <c r="E648" s="86" t="b">
        <v>0</v>
      </c>
      <c r="F648" s="86" t="b">
        <v>0</v>
      </c>
      <c r="G648" s="86" t="b">
        <v>0</v>
      </c>
    </row>
    <row r="649" spans="1:7" ht="15">
      <c r="A649" s="86" t="s">
        <v>3428</v>
      </c>
      <c r="B649" s="86">
        <v>2</v>
      </c>
      <c r="C649" s="121">
        <v>0.005969195222226483</v>
      </c>
      <c r="D649" s="86" t="s">
        <v>2694</v>
      </c>
      <c r="E649" s="86" t="b">
        <v>1</v>
      </c>
      <c r="F649" s="86" t="b">
        <v>0</v>
      </c>
      <c r="G649" s="86" t="b">
        <v>0</v>
      </c>
    </row>
    <row r="650" spans="1:7" ht="15">
      <c r="A650" s="86" t="s">
        <v>3429</v>
      </c>
      <c r="B650" s="86">
        <v>2</v>
      </c>
      <c r="C650" s="121">
        <v>0.005969195222226483</v>
      </c>
      <c r="D650" s="86" t="s">
        <v>2694</v>
      </c>
      <c r="E650" s="86" t="b">
        <v>0</v>
      </c>
      <c r="F650" s="86" t="b">
        <v>0</v>
      </c>
      <c r="G650" s="86" t="b">
        <v>0</v>
      </c>
    </row>
    <row r="651" spans="1:7" ht="15">
      <c r="A651" s="86" t="s">
        <v>3430</v>
      </c>
      <c r="B651" s="86">
        <v>2</v>
      </c>
      <c r="C651" s="121">
        <v>0.005969195222226483</v>
      </c>
      <c r="D651" s="86" t="s">
        <v>2694</v>
      </c>
      <c r="E651" s="86" t="b">
        <v>0</v>
      </c>
      <c r="F651" s="86" t="b">
        <v>0</v>
      </c>
      <c r="G651" s="86" t="b">
        <v>0</v>
      </c>
    </row>
    <row r="652" spans="1:7" ht="15">
      <c r="A652" s="86" t="s">
        <v>3431</v>
      </c>
      <c r="B652" s="86">
        <v>2</v>
      </c>
      <c r="C652" s="121">
        <v>0.005969195222226483</v>
      </c>
      <c r="D652" s="86" t="s">
        <v>2694</v>
      </c>
      <c r="E652" s="86" t="b">
        <v>0</v>
      </c>
      <c r="F652" s="86" t="b">
        <v>0</v>
      </c>
      <c r="G652" s="86" t="b">
        <v>0</v>
      </c>
    </row>
    <row r="653" spans="1:7" ht="15">
      <c r="A653" s="86" t="s">
        <v>3432</v>
      </c>
      <c r="B653" s="86">
        <v>2</v>
      </c>
      <c r="C653" s="121">
        <v>0.005969195222226483</v>
      </c>
      <c r="D653" s="86" t="s">
        <v>2694</v>
      </c>
      <c r="E653" s="86" t="b">
        <v>0</v>
      </c>
      <c r="F653" s="86" t="b">
        <v>0</v>
      </c>
      <c r="G653" s="86" t="b">
        <v>0</v>
      </c>
    </row>
    <row r="654" spans="1:7" ht="15">
      <c r="A654" s="86" t="s">
        <v>3297</v>
      </c>
      <c r="B654" s="86">
        <v>2</v>
      </c>
      <c r="C654" s="121">
        <v>0.005969195222226483</v>
      </c>
      <c r="D654" s="86" t="s">
        <v>2694</v>
      </c>
      <c r="E654" s="86" t="b">
        <v>0</v>
      </c>
      <c r="F654" s="86" t="b">
        <v>0</v>
      </c>
      <c r="G654" s="86" t="b">
        <v>0</v>
      </c>
    </row>
    <row r="655" spans="1:7" ht="15">
      <c r="A655" s="86" t="s">
        <v>3433</v>
      </c>
      <c r="B655" s="86">
        <v>2</v>
      </c>
      <c r="C655" s="121">
        <v>0.005969195222226483</v>
      </c>
      <c r="D655" s="86" t="s">
        <v>2694</v>
      </c>
      <c r="E655" s="86" t="b">
        <v>0</v>
      </c>
      <c r="F655" s="86" t="b">
        <v>0</v>
      </c>
      <c r="G655" s="86" t="b">
        <v>0</v>
      </c>
    </row>
    <row r="656" spans="1:7" ht="15">
      <c r="A656" s="86" t="s">
        <v>3434</v>
      </c>
      <c r="B656" s="86">
        <v>2</v>
      </c>
      <c r="C656" s="121">
        <v>0.005969195222226483</v>
      </c>
      <c r="D656" s="86" t="s">
        <v>2694</v>
      </c>
      <c r="E656" s="86" t="b">
        <v>0</v>
      </c>
      <c r="F656" s="86" t="b">
        <v>0</v>
      </c>
      <c r="G656" s="86" t="b">
        <v>0</v>
      </c>
    </row>
    <row r="657" spans="1:7" ht="15">
      <c r="A657" s="86" t="s">
        <v>397</v>
      </c>
      <c r="B657" s="86">
        <v>2</v>
      </c>
      <c r="C657" s="121">
        <v>0.005969195222226483</v>
      </c>
      <c r="D657" s="86" t="s">
        <v>2694</v>
      </c>
      <c r="E657" s="86" t="b">
        <v>0</v>
      </c>
      <c r="F657" s="86" t="b">
        <v>0</v>
      </c>
      <c r="G657" s="86" t="b">
        <v>0</v>
      </c>
    </row>
    <row r="658" spans="1:7" ht="15">
      <c r="A658" s="86" t="s">
        <v>396</v>
      </c>
      <c r="B658" s="86">
        <v>2</v>
      </c>
      <c r="C658" s="121">
        <v>0.005969195222226483</v>
      </c>
      <c r="D658" s="86" t="s">
        <v>2694</v>
      </c>
      <c r="E658" s="86" t="b">
        <v>0</v>
      </c>
      <c r="F658" s="86" t="b">
        <v>0</v>
      </c>
      <c r="G658" s="86" t="b">
        <v>0</v>
      </c>
    </row>
    <row r="659" spans="1:7" ht="15">
      <c r="A659" s="86" t="s">
        <v>3296</v>
      </c>
      <c r="B659" s="86">
        <v>6</v>
      </c>
      <c r="C659" s="121">
        <v>0</v>
      </c>
      <c r="D659" s="86" t="s">
        <v>2695</v>
      </c>
      <c r="E659" s="86" t="b">
        <v>0</v>
      </c>
      <c r="F659" s="86" t="b">
        <v>0</v>
      </c>
      <c r="G659" s="86" t="b">
        <v>0</v>
      </c>
    </row>
    <row r="660" spans="1:7" ht="15">
      <c r="A660" s="86" t="s">
        <v>2855</v>
      </c>
      <c r="B660" s="86">
        <v>3</v>
      </c>
      <c r="C660" s="121">
        <v>0</v>
      </c>
      <c r="D660" s="86" t="s">
        <v>2695</v>
      </c>
      <c r="E660" s="86" t="b">
        <v>0</v>
      </c>
      <c r="F660" s="86" t="b">
        <v>0</v>
      </c>
      <c r="G660" s="86" t="b">
        <v>0</v>
      </c>
    </row>
    <row r="661" spans="1:7" ht="15">
      <c r="A661" s="86" t="s">
        <v>2856</v>
      </c>
      <c r="B661" s="86">
        <v>3</v>
      </c>
      <c r="C661" s="121">
        <v>0</v>
      </c>
      <c r="D661" s="86" t="s">
        <v>2695</v>
      </c>
      <c r="E661" s="86" t="b">
        <v>0</v>
      </c>
      <c r="F661" s="86" t="b">
        <v>0</v>
      </c>
      <c r="G661" s="86" t="b">
        <v>0</v>
      </c>
    </row>
    <row r="662" spans="1:7" ht="15">
      <c r="A662" s="86" t="s">
        <v>3355</v>
      </c>
      <c r="B662" s="86">
        <v>3</v>
      </c>
      <c r="C662" s="121">
        <v>0</v>
      </c>
      <c r="D662" s="86" t="s">
        <v>2695</v>
      </c>
      <c r="E662" s="86" t="b">
        <v>0</v>
      </c>
      <c r="F662" s="86" t="b">
        <v>0</v>
      </c>
      <c r="G662" s="86" t="b">
        <v>0</v>
      </c>
    </row>
    <row r="663" spans="1:7" ht="15">
      <c r="A663" s="86" t="s">
        <v>3309</v>
      </c>
      <c r="B663" s="86">
        <v>3</v>
      </c>
      <c r="C663" s="121">
        <v>0</v>
      </c>
      <c r="D663" s="86" t="s">
        <v>2695</v>
      </c>
      <c r="E663" s="86" t="b">
        <v>0</v>
      </c>
      <c r="F663" s="86" t="b">
        <v>0</v>
      </c>
      <c r="G663" s="86" t="b">
        <v>0</v>
      </c>
    </row>
    <row r="664" spans="1:7" ht="15">
      <c r="A664" s="86" t="s">
        <v>2812</v>
      </c>
      <c r="B664" s="86">
        <v>3</v>
      </c>
      <c r="C664" s="121">
        <v>0</v>
      </c>
      <c r="D664" s="86" t="s">
        <v>2695</v>
      </c>
      <c r="E664" s="86" t="b">
        <v>0</v>
      </c>
      <c r="F664" s="86" t="b">
        <v>0</v>
      </c>
      <c r="G664" s="86" t="b">
        <v>0</v>
      </c>
    </row>
    <row r="665" spans="1:7" ht="15">
      <c r="A665" s="86" t="s">
        <v>3343</v>
      </c>
      <c r="B665" s="86">
        <v>3</v>
      </c>
      <c r="C665" s="121">
        <v>0</v>
      </c>
      <c r="D665" s="86" t="s">
        <v>2696</v>
      </c>
      <c r="E665" s="86" t="b">
        <v>0</v>
      </c>
      <c r="F665" s="86" t="b">
        <v>0</v>
      </c>
      <c r="G665" s="86" t="b">
        <v>0</v>
      </c>
    </row>
    <row r="666" spans="1:7" ht="15">
      <c r="A666" s="86" t="s">
        <v>3344</v>
      </c>
      <c r="B666" s="86">
        <v>2</v>
      </c>
      <c r="C666" s="121">
        <v>0</v>
      </c>
      <c r="D666" s="86" t="s">
        <v>2696</v>
      </c>
      <c r="E666" s="86" t="b">
        <v>0</v>
      </c>
      <c r="F666" s="86" t="b">
        <v>0</v>
      </c>
      <c r="G666" s="86" t="b">
        <v>0</v>
      </c>
    </row>
    <row r="667" spans="1:7" ht="15">
      <c r="A667" s="86" t="s">
        <v>2855</v>
      </c>
      <c r="B667" s="86">
        <v>2</v>
      </c>
      <c r="C667" s="121">
        <v>0</v>
      </c>
      <c r="D667" s="86" t="s">
        <v>2697</v>
      </c>
      <c r="E667" s="86" t="b">
        <v>0</v>
      </c>
      <c r="F667" s="86" t="b">
        <v>0</v>
      </c>
      <c r="G667" s="86" t="b">
        <v>0</v>
      </c>
    </row>
    <row r="668" spans="1:7" ht="15">
      <c r="A668" s="86" t="s">
        <v>3418</v>
      </c>
      <c r="B668" s="86">
        <v>2</v>
      </c>
      <c r="C668" s="121">
        <v>0</v>
      </c>
      <c r="D668" s="86" t="s">
        <v>2697</v>
      </c>
      <c r="E668" s="86" t="b">
        <v>0</v>
      </c>
      <c r="F668" s="86" t="b">
        <v>0</v>
      </c>
      <c r="G668" s="86" t="b">
        <v>0</v>
      </c>
    </row>
    <row r="669" spans="1:7" ht="15">
      <c r="A669" s="86" t="s">
        <v>385</v>
      </c>
      <c r="B669" s="86">
        <v>2</v>
      </c>
      <c r="C669" s="121">
        <v>0</v>
      </c>
      <c r="D669" s="86" t="s">
        <v>2697</v>
      </c>
      <c r="E669" s="86" t="b">
        <v>0</v>
      </c>
      <c r="F669" s="86" t="b">
        <v>0</v>
      </c>
      <c r="G669" s="86" t="b">
        <v>0</v>
      </c>
    </row>
    <row r="670" spans="1:7" ht="15">
      <c r="A670" s="86" t="s">
        <v>2879</v>
      </c>
      <c r="B670" s="86">
        <v>2</v>
      </c>
      <c r="C670" s="121">
        <v>0</v>
      </c>
      <c r="D670" s="86" t="s">
        <v>2697</v>
      </c>
      <c r="E670" s="86" t="b">
        <v>0</v>
      </c>
      <c r="F670" s="86" t="b">
        <v>0</v>
      </c>
      <c r="G670" s="86" t="b">
        <v>0</v>
      </c>
    </row>
    <row r="671" spans="1:7" ht="15">
      <c r="A671" s="86" t="s">
        <v>3247</v>
      </c>
      <c r="B671" s="86">
        <v>2</v>
      </c>
      <c r="C671" s="121">
        <v>0</v>
      </c>
      <c r="D671" s="86" t="s">
        <v>2697</v>
      </c>
      <c r="E671" s="86" t="b">
        <v>0</v>
      </c>
      <c r="F671" s="86" t="b">
        <v>0</v>
      </c>
      <c r="G671" s="86" t="b">
        <v>0</v>
      </c>
    </row>
    <row r="672" spans="1:7" ht="15">
      <c r="A672" s="86" t="s">
        <v>3419</v>
      </c>
      <c r="B672" s="86">
        <v>2</v>
      </c>
      <c r="C672" s="121">
        <v>0</v>
      </c>
      <c r="D672" s="86" t="s">
        <v>2697</v>
      </c>
      <c r="E672" s="86" t="b">
        <v>1</v>
      </c>
      <c r="F672" s="86" t="b">
        <v>0</v>
      </c>
      <c r="G672" s="86" t="b">
        <v>0</v>
      </c>
    </row>
    <row r="673" spans="1:7" ht="15">
      <c r="A673" s="86" t="s">
        <v>3420</v>
      </c>
      <c r="B673" s="86">
        <v>2</v>
      </c>
      <c r="C673" s="121">
        <v>0</v>
      </c>
      <c r="D673" s="86" t="s">
        <v>2697</v>
      </c>
      <c r="E673" s="86" t="b">
        <v>0</v>
      </c>
      <c r="F673" s="86" t="b">
        <v>0</v>
      </c>
      <c r="G673" s="86" t="b">
        <v>0</v>
      </c>
    </row>
    <row r="674" spans="1:7" ht="15">
      <c r="A674" s="86" t="s">
        <v>3440</v>
      </c>
      <c r="B674" s="86">
        <v>2</v>
      </c>
      <c r="C674" s="121">
        <v>0</v>
      </c>
      <c r="D674" s="86" t="s">
        <v>2698</v>
      </c>
      <c r="E674" s="86" t="b">
        <v>0</v>
      </c>
      <c r="F674" s="86" t="b">
        <v>0</v>
      </c>
      <c r="G674" s="86" t="b">
        <v>0</v>
      </c>
    </row>
    <row r="675" spans="1:7" ht="15">
      <c r="A675" s="86" t="s">
        <v>2824</v>
      </c>
      <c r="B675" s="86">
        <v>2</v>
      </c>
      <c r="C675" s="121">
        <v>0</v>
      </c>
      <c r="D675" s="86" t="s">
        <v>2698</v>
      </c>
      <c r="E675" s="86" t="b">
        <v>0</v>
      </c>
      <c r="F675" s="86" t="b">
        <v>0</v>
      </c>
      <c r="G675" s="86" t="b">
        <v>0</v>
      </c>
    </row>
    <row r="676" spans="1:7" ht="15">
      <c r="A676" s="86" t="s">
        <v>3348</v>
      </c>
      <c r="B676" s="86">
        <v>2</v>
      </c>
      <c r="C676" s="121">
        <v>0</v>
      </c>
      <c r="D676" s="86" t="s">
        <v>2698</v>
      </c>
      <c r="E676" s="86" t="b">
        <v>0</v>
      </c>
      <c r="F676" s="86" t="b">
        <v>0</v>
      </c>
      <c r="G676" s="86" t="b">
        <v>0</v>
      </c>
    </row>
    <row r="677" spans="1:7" ht="15">
      <c r="A677" s="86" t="s">
        <v>3441</v>
      </c>
      <c r="B677" s="86">
        <v>2</v>
      </c>
      <c r="C677" s="121">
        <v>0</v>
      </c>
      <c r="D677" s="86" t="s">
        <v>2698</v>
      </c>
      <c r="E677" s="86" t="b">
        <v>0</v>
      </c>
      <c r="F677" s="86" t="b">
        <v>0</v>
      </c>
      <c r="G677" s="86" t="b">
        <v>0</v>
      </c>
    </row>
    <row r="678" spans="1:7" ht="15">
      <c r="A678" s="86" t="s">
        <v>3277</v>
      </c>
      <c r="B678" s="86">
        <v>2</v>
      </c>
      <c r="C678" s="121">
        <v>0</v>
      </c>
      <c r="D678" s="86" t="s">
        <v>2698</v>
      </c>
      <c r="E678" s="86" t="b">
        <v>0</v>
      </c>
      <c r="F678" s="86" t="b">
        <v>0</v>
      </c>
      <c r="G678" s="86" t="b">
        <v>0</v>
      </c>
    </row>
    <row r="679" spans="1:7" ht="15">
      <c r="A679" s="86" t="s">
        <v>3442</v>
      </c>
      <c r="B679" s="86">
        <v>2</v>
      </c>
      <c r="C679" s="121">
        <v>0</v>
      </c>
      <c r="D679" s="86" t="s">
        <v>2698</v>
      </c>
      <c r="E679" s="86" t="b">
        <v>0</v>
      </c>
      <c r="F679" s="86" t="b">
        <v>0</v>
      </c>
      <c r="G679" s="86" t="b">
        <v>0</v>
      </c>
    </row>
    <row r="680" spans="1:7" ht="15">
      <c r="A680" s="86" t="s">
        <v>3443</v>
      </c>
      <c r="B680" s="86">
        <v>2</v>
      </c>
      <c r="C680" s="121">
        <v>0</v>
      </c>
      <c r="D680" s="86" t="s">
        <v>2698</v>
      </c>
      <c r="E680" s="86" t="b">
        <v>0</v>
      </c>
      <c r="F680" s="86" t="b">
        <v>0</v>
      </c>
      <c r="G680" s="86" t="b">
        <v>0</v>
      </c>
    </row>
    <row r="681" spans="1:7" ht="15">
      <c r="A681" s="86" t="s">
        <v>3444</v>
      </c>
      <c r="B681" s="86">
        <v>2</v>
      </c>
      <c r="C681" s="121">
        <v>0</v>
      </c>
      <c r="D681" s="86" t="s">
        <v>2698</v>
      </c>
      <c r="E681" s="86" t="b">
        <v>0</v>
      </c>
      <c r="F681" s="86" t="b">
        <v>0</v>
      </c>
      <c r="G681" s="86" t="b">
        <v>0</v>
      </c>
    </row>
    <row r="682" spans="1:7" ht="15">
      <c r="A682" s="86" t="s">
        <v>3354</v>
      </c>
      <c r="B682" s="86">
        <v>2</v>
      </c>
      <c r="C682" s="121">
        <v>0</v>
      </c>
      <c r="D682" s="86" t="s">
        <v>2698</v>
      </c>
      <c r="E682" s="86" t="b">
        <v>0</v>
      </c>
      <c r="F682" s="86" t="b">
        <v>0</v>
      </c>
      <c r="G682" s="86" t="b">
        <v>0</v>
      </c>
    </row>
    <row r="683" spans="1:7" ht="15">
      <c r="A683" s="86" t="s">
        <v>385</v>
      </c>
      <c r="B683" s="86">
        <v>2</v>
      </c>
      <c r="C683" s="121">
        <v>0</v>
      </c>
      <c r="D683" s="86" t="s">
        <v>2698</v>
      </c>
      <c r="E683" s="86" t="b">
        <v>0</v>
      </c>
      <c r="F683" s="86" t="b">
        <v>0</v>
      </c>
      <c r="G683" s="86" t="b">
        <v>0</v>
      </c>
    </row>
    <row r="684" spans="1:7" ht="15">
      <c r="A684" s="86" t="s">
        <v>3445</v>
      </c>
      <c r="B684" s="86">
        <v>2</v>
      </c>
      <c r="C684" s="121">
        <v>0</v>
      </c>
      <c r="D684" s="86" t="s">
        <v>2698</v>
      </c>
      <c r="E684" s="86" t="b">
        <v>0</v>
      </c>
      <c r="F684" s="86" t="b">
        <v>0</v>
      </c>
      <c r="G684" s="86" t="b">
        <v>0</v>
      </c>
    </row>
    <row r="685" spans="1:7" ht="15">
      <c r="A685" s="86" t="s">
        <v>3349</v>
      </c>
      <c r="B685" s="86">
        <v>2</v>
      </c>
      <c r="C685" s="121">
        <v>0</v>
      </c>
      <c r="D685" s="86" t="s">
        <v>2698</v>
      </c>
      <c r="E685" s="86" t="b">
        <v>0</v>
      </c>
      <c r="F685" s="86" t="b">
        <v>0</v>
      </c>
      <c r="G685" s="86" t="b">
        <v>0</v>
      </c>
    </row>
    <row r="686" spans="1:7" ht="15">
      <c r="A686" s="86" t="s">
        <v>3261</v>
      </c>
      <c r="B686" s="86">
        <v>2</v>
      </c>
      <c r="C686" s="121">
        <v>0</v>
      </c>
      <c r="D686" s="86" t="s">
        <v>2698</v>
      </c>
      <c r="E686" s="86" t="b">
        <v>0</v>
      </c>
      <c r="F686" s="86" t="b">
        <v>0</v>
      </c>
      <c r="G686" s="86" t="b">
        <v>0</v>
      </c>
    </row>
    <row r="687" spans="1:7" ht="15">
      <c r="A687" s="86" t="s">
        <v>3446</v>
      </c>
      <c r="B687" s="86">
        <v>2</v>
      </c>
      <c r="C687" s="121">
        <v>0</v>
      </c>
      <c r="D687" s="86" t="s">
        <v>2698</v>
      </c>
      <c r="E687" s="86" t="b">
        <v>0</v>
      </c>
      <c r="F687" s="86" t="b">
        <v>0</v>
      </c>
      <c r="G687" s="86" t="b">
        <v>0</v>
      </c>
    </row>
    <row r="688" spans="1:7" ht="15">
      <c r="A688" s="86" t="s">
        <v>3308</v>
      </c>
      <c r="B688" s="86">
        <v>2</v>
      </c>
      <c r="C688" s="121">
        <v>0</v>
      </c>
      <c r="D688" s="86" t="s">
        <v>2698</v>
      </c>
      <c r="E688" s="86" t="b">
        <v>0</v>
      </c>
      <c r="F688" s="86" t="b">
        <v>0</v>
      </c>
      <c r="G688" s="86" t="b">
        <v>0</v>
      </c>
    </row>
    <row r="689" spans="1:7" ht="15">
      <c r="A689" s="86" t="s">
        <v>2840</v>
      </c>
      <c r="B689" s="86">
        <v>6</v>
      </c>
      <c r="C689" s="121">
        <v>0</v>
      </c>
      <c r="D689" s="86" t="s">
        <v>2701</v>
      </c>
      <c r="E689" s="86" t="b">
        <v>0</v>
      </c>
      <c r="F689" s="86" t="b">
        <v>0</v>
      </c>
      <c r="G689" s="86" t="b">
        <v>0</v>
      </c>
    </row>
    <row r="690" spans="1:7" ht="15">
      <c r="A690" s="86" t="s">
        <v>3356</v>
      </c>
      <c r="B690" s="86">
        <v>3</v>
      </c>
      <c r="C690" s="121">
        <v>0</v>
      </c>
      <c r="D690" s="86" t="s">
        <v>2701</v>
      </c>
      <c r="E690" s="86" t="b">
        <v>0</v>
      </c>
      <c r="F690" s="86" t="b">
        <v>0</v>
      </c>
      <c r="G690" s="86" t="b">
        <v>0</v>
      </c>
    </row>
    <row r="691" spans="1:7" ht="15">
      <c r="A691" s="86" t="s">
        <v>385</v>
      </c>
      <c r="B691" s="86">
        <v>3</v>
      </c>
      <c r="C691" s="121">
        <v>0</v>
      </c>
      <c r="D691" s="86" t="s">
        <v>2701</v>
      </c>
      <c r="E691" s="86" t="b">
        <v>0</v>
      </c>
      <c r="F691" s="86" t="b">
        <v>0</v>
      </c>
      <c r="G691" s="86" t="b">
        <v>0</v>
      </c>
    </row>
    <row r="692" spans="1:7" ht="15">
      <c r="A692" s="86" t="s">
        <v>3357</v>
      </c>
      <c r="B692" s="86">
        <v>3</v>
      </c>
      <c r="C692" s="121">
        <v>0</v>
      </c>
      <c r="D692" s="86" t="s">
        <v>2701</v>
      </c>
      <c r="E692" s="86" t="b">
        <v>0</v>
      </c>
      <c r="F692" s="86" t="b">
        <v>0</v>
      </c>
      <c r="G692" s="86" t="b">
        <v>0</v>
      </c>
    </row>
    <row r="693" spans="1:7" ht="15">
      <c r="A693" s="86" t="s">
        <v>2824</v>
      </c>
      <c r="B693" s="86">
        <v>3</v>
      </c>
      <c r="C693" s="121">
        <v>0</v>
      </c>
      <c r="D693" s="86" t="s">
        <v>2701</v>
      </c>
      <c r="E693" s="86" t="b">
        <v>0</v>
      </c>
      <c r="F693" s="86" t="b">
        <v>0</v>
      </c>
      <c r="G693" s="86" t="b">
        <v>0</v>
      </c>
    </row>
    <row r="694" spans="1:7" ht="15">
      <c r="A694" s="86" t="s">
        <v>3327</v>
      </c>
      <c r="B694" s="86">
        <v>3</v>
      </c>
      <c r="C694" s="121">
        <v>0</v>
      </c>
      <c r="D694" s="86" t="s">
        <v>2701</v>
      </c>
      <c r="E694" s="86" t="b">
        <v>0</v>
      </c>
      <c r="F694" s="86" t="b">
        <v>0</v>
      </c>
      <c r="G694" s="86" t="b">
        <v>0</v>
      </c>
    </row>
    <row r="695" spans="1:7" ht="15">
      <c r="A695" s="86" t="s">
        <v>3358</v>
      </c>
      <c r="B695" s="86">
        <v>3</v>
      </c>
      <c r="C695" s="121">
        <v>0</v>
      </c>
      <c r="D695" s="86" t="s">
        <v>2701</v>
      </c>
      <c r="E695" s="86" t="b">
        <v>0</v>
      </c>
      <c r="F695" s="86" t="b">
        <v>0</v>
      </c>
      <c r="G695" s="86" t="b">
        <v>0</v>
      </c>
    </row>
    <row r="696" spans="1:7" ht="15">
      <c r="A696" s="86" t="s">
        <v>2818</v>
      </c>
      <c r="B696" s="86">
        <v>3</v>
      </c>
      <c r="C696" s="121">
        <v>0</v>
      </c>
      <c r="D696" s="86" t="s">
        <v>2701</v>
      </c>
      <c r="E696" s="86" t="b">
        <v>0</v>
      </c>
      <c r="F696" s="86" t="b">
        <v>0</v>
      </c>
      <c r="G696" s="86" t="b">
        <v>0</v>
      </c>
    </row>
    <row r="697" spans="1:7" ht="15">
      <c r="A697" s="86" t="s">
        <v>3249</v>
      </c>
      <c r="B697" s="86">
        <v>3</v>
      </c>
      <c r="C697" s="121">
        <v>0</v>
      </c>
      <c r="D697" s="86" t="s">
        <v>2701</v>
      </c>
      <c r="E697" s="86" t="b">
        <v>0</v>
      </c>
      <c r="F697" s="86" t="b">
        <v>0</v>
      </c>
      <c r="G697" s="86" t="b">
        <v>0</v>
      </c>
    </row>
    <row r="698" spans="1:7" ht="15">
      <c r="A698" s="86" t="s">
        <v>3359</v>
      </c>
      <c r="B698" s="86">
        <v>3</v>
      </c>
      <c r="C698" s="121">
        <v>0</v>
      </c>
      <c r="D698" s="86" t="s">
        <v>2701</v>
      </c>
      <c r="E698" s="86" t="b">
        <v>0</v>
      </c>
      <c r="F698" s="86" t="b">
        <v>0</v>
      </c>
      <c r="G698" s="86" t="b">
        <v>0</v>
      </c>
    </row>
    <row r="699" spans="1:7" ht="15">
      <c r="A699" s="86" t="s">
        <v>3360</v>
      </c>
      <c r="B699" s="86">
        <v>3</v>
      </c>
      <c r="C699" s="121">
        <v>0</v>
      </c>
      <c r="D699" s="86" t="s">
        <v>2701</v>
      </c>
      <c r="E699" s="86" t="b">
        <v>0</v>
      </c>
      <c r="F699" s="86" t="b">
        <v>0</v>
      </c>
      <c r="G699" s="86" t="b">
        <v>0</v>
      </c>
    </row>
    <row r="700" spans="1:7" ht="15">
      <c r="A700" s="86" t="s">
        <v>3361</v>
      </c>
      <c r="B700" s="86">
        <v>3</v>
      </c>
      <c r="C700" s="121">
        <v>0</v>
      </c>
      <c r="D700" s="86" t="s">
        <v>2701</v>
      </c>
      <c r="E700" s="86" t="b">
        <v>1</v>
      </c>
      <c r="F700" s="86" t="b">
        <v>0</v>
      </c>
      <c r="G700" s="86" t="b">
        <v>0</v>
      </c>
    </row>
    <row r="701" spans="1:7" ht="15">
      <c r="A701" s="86" t="s">
        <v>3307</v>
      </c>
      <c r="B701" s="86">
        <v>3</v>
      </c>
      <c r="C701" s="121">
        <v>0</v>
      </c>
      <c r="D701" s="86" t="s">
        <v>2701</v>
      </c>
      <c r="E701" s="86" t="b">
        <v>0</v>
      </c>
      <c r="F701" s="86" t="b">
        <v>0</v>
      </c>
      <c r="G701" s="86" t="b">
        <v>0</v>
      </c>
    </row>
    <row r="702" spans="1:7" ht="15">
      <c r="A702" s="86" t="s">
        <v>3362</v>
      </c>
      <c r="B702" s="86">
        <v>3</v>
      </c>
      <c r="C702" s="121">
        <v>0</v>
      </c>
      <c r="D702" s="86" t="s">
        <v>2701</v>
      </c>
      <c r="E702" s="86" t="b">
        <v>0</v>
      </c>
      <c r="F702" s="86" t="b">
        <v>0</v>
      </c>
      <c r="G702" s="86" t="b">
        <v>0</v>
      </c>
    </row>
    <row r="703" spans="1:7" ht="15">
      <c r="A703" s="86" t="s">
        <v>3263</v>
      </c>
      <c r="B703" s="86">
        <v>3</v>
      </c>
      <c r="C703" s="121">
        <v>0</v>
      </c>
      <c r="D703" s="86" t="s">
        <v>2701</v>
      </c>
      <c r="E703" s="86" t="b">
        <v>0</v>
      </c>
      <c r="F703" s="86" t="b">
        <v>0</v>
      </c>
      <c r="G703" s="86" t="b">
        <v>0</v>
      </c>
    </row>
    <row r="704" spans="1:7" ht="15">
      <c r="A704" s="86" t="s">
        <v>3328</v>
      </c>
      <c r="B704" s="86">
        <v>3</v>
      </c>
      <c r="C704" s="121">
        <v>0</v>
      </c>
      <c r="D704" s="86" t="s">
        <v>2701</v>
      </c>
      <c r="E704" s="86" t="b">
        <v>0</v>
      </c>
      <c r="F704" s="86" t="b">
        <v>0</v>
      </c>
      <c r="G704" s="86" t="b">
        <v>0</v>
      </c>
    </row>
    <row r="705" spans="1:7" ht="15">
      <c r="A705" s="86" t="s">
        <v>3363</v>
      </c>
      <c r="B705" s="86">
        <v>3</v>
      </c>
      <c r="C705" s="121">
        <v>0</v>
      </c>
      <c r="D705" s="86" t="s">
        <v>2701</v>
      </c>
      <c r="E705" s="86" t="b">
        <v>0</v>
      </c>
      <c r="F705" s="86" t="b">
        <v>0</v>
      </c>
      <c r="G705" s="86" t="b">
        <v>0</v>
      </c>
    </row>
    <row r="706" spans="1:7" ht="15">
      <c r="A706" s="86" t="s">
        <v>3364</v>
      </c>
      <c r="B706" s="86">
        <v>3</v>
      </c>
      <c r="C706" s="121">
        <v>0</v>
      </c>
      <c r="D706" s="86" t="s">
        <v>2701</v>
      </c>
      <c r="E706" s="86" t="b">
        <v>0</v>
      </c>
      <c r="F706" s="86" t="b">
        <v>0</v>
      </c>
      <c r="G706" s="86" t="b">
        <v>0</v>
      </c>
    </row>
    <row r="707" spans="1:7" ht="15">
      <c r="A707" s="86" t="s">
        <v>3365</v>
      </c>
      <c r="B707" s="86">
        <v>3</v>
      </c>
      <c r="C707" s="121">
        <v>0</v>
      </c>
      <c r="D707" s="86" t="s">
        <v>2701</v>
      </c>
      <c r="E707" s="86" t="b">
        <v>0</v>
      </c>
      <c r="F707" s="86" t="b">
        <v>0</v>
      </c>
      <c r="G707" s="86" t="b">
        <v>0</v>
      </c>
    </row>
    <row r="708" spans="1:7" ht="15">
      <c r="A708" s="86" t="s">
        <v>3248</v>
      </c>
      <c r="B708" s="86">
        <v>3</v>
      </c>
      <c r="C708" s="121">
        <v>0</v>
      </c>
      <c r="D708" s="86" t="s">
        <v>2701</v>
      </c>
      <c r="E708" s="86" t="b">
        <v>0</v>
      </c>
      <c r="F708" s="86" t="b">
        <v>0</v>
      </c>
      <c r="G708" s="86" t="b">
        <v>0</v>
      </c>
    </row>
    <row r="709" spans="1:7" ht="15">
      <c r="A709" s="86" t="s">
        <v>3366</v>
      </c>
      <c r="B709" s="86">
        <v>3</v>
      </c>
      <c r="C709" s="121">
        <v>0</v>
      </c>
      <c r="D709" s="86" t="s">
        <v>2701</v>
      </c>
      <c r="E709" s="86" t="b">
        <v>0</v>
      </c>
      <c r="F709" s="86" t="b">
        <v>0</v>
      </c>
      <c r="G709" s="86" t="b">
        <v>0</v>
      </c>
    </row>
    <row r="710" spans="1:7" ht="15">
      <c r="A710" s="86" t="s">
        <v>3367</v>
      </c>
      <c r="B710" s="86">
        <v>3</v>
      </c>
      <c r="C710" s="121">
        <v>0</v>
      </c>
      <c r="D710" s="86" t="s">
        <v>2701</v>
      </c>
      <c r="E710" s="86" t="b">
        <v>0</v>
      </c>
      <c r="F710" s="86" t="b">
        <v>0</v>
      </c>
      <c r="G710" s="86" t="b">
        <v>0</v>
      </c>
    </row>
    <row r="711" spans="1:7" ht="15">
      <c r="A711" s="86" t="s">
        <v>3368</v>
      </c>
      <c r="B711" s="86">
        <v>3</v>
      </c>
      <c r="C711" s="121">
        <v>0</v>
      </c>
      <c r="D711" s="86" t="s">
        <v>2701</v>
      </c>
      <c r="E711" s="86" t="b">
        <v>0</v>
      </c>
      <c r="F711" s="86" t="b">
        <v>0</v>
      </c>
      <c r="G711" s="86" t="b">
        <v>0</v>
      </c>
    </row>
    <row r="712" spans="1:7" ht="15">
      <c r="A712" s="86" t="s">
        <v>2815</v>
      </c>
      <c r="B712" s="86">
        <v>3</v>
      </c>
      <c r="C712" s="121">
        <v>0</v>
      </c>
      <c r="D712" s="86" t="s">
        <v>2701</v>
      </c>
      <c r="E712" s="86" t="b">
        <v>0</v>
      </c>
      <c r="F712" s="86" t="b">
        <v>0</v>
      </c>
      <c r="G71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2019-11-18T22:50:30Z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